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kuipref-my.sharepoint.com/personal/nourinbu_pref_fukui_lg_jp/Documents/00_農林・部内共有（部内閲覧共有）/04_データパーソン・統計データ/11_農林漁業の動き（ＨＰ掲載用）/R4/"/>
    </mc:Choice>
  </mc:AlternateContent>
  <xr:revisionPtr revIDLastSave="1571" documentId="13_ncr:1_{79C2F204-B301-419E-AD4F-219C9AB9B052}" xr6:coauthVersionLast="47" xr6:coauthVersionMax="47" xr10:uidLastSave="{FD9F8F7F-8144-468E-B033-E1EF073F2AB9}"/>
  <bookViews>
    <workbookView xWindow="28680" yWindow="-120" windowWidth="29040" windowHeight="15840" tabRatio="903" activeTab="9" xr2:uid="{1FE5DCE0-6A51-48F8-82A8-E7F9159C70C9}"/>
  </bookViews>
  <sheets>
    <sheet name="目次（林業）" sheetId="10" r:id="rId1"/>
    <sheet name="県森1" sheetId="2" r:id="rId2"/>
    <sheet name="県森2・3" sheetId="3" r:id="rId3"/>
    <sheet name="県森4" sheetId="11" r:id="rId4"/>
    <sheet name="県森5" sheetId="1" r:id="rId5"/>
    <sheet name="県森6・7" sheetId="5" r:id="rId6"/>
    <sheet name="県森9・10" sheetId="6" r:id="rId7"/>
    <sheet name="県森11" sheetId="7" r:id="rId8"/>
    <sheet name="県森12" sheetId="8" r:id="rId9"/>
    <sheet name="県森13・14" sheetId="9" r:id="rId10"/>
  </sheets>
  <definedNames>
    <definedName name="_xlnm.Print_Area" localSheetId="1">県森1!$A$1:$F$27</definedName>
    <definedName name="_xlnm.Print_Area" localSheetId="7">県森11!$A$1:$G$24</definedName>
    <definedName name="_xlnm.Print_Area" localSheetId="8">県森12!$A$1:$H$51</definedName>
    <definedName name="_xlnm.Print_Area" localSheetId="9">県森13・14!$A$1:$I$37</definedName>
    <definedName name="_xlnm.Print_Area" localSheetId="2">県森2・3!$A$1:$K$45</definedName>
    <definedName name="_xlnm.Print_Area" localSheetId="3">県森4!$A$1:$K$31</definedName>
    <definedName name="_xlnm.Print_Area" localSheetId="4">県森5!$B$1:$N$26</definedName>
    <definedName name="_xlnm.Print_Area" localSheetId="5">県森6・7!$A$1:$AG$79</definedName>
    <definedName name="_xlnm.Print_Area" localSheetId="6">県森9・10!$A$1:$S$60</definedName>
    <definedName name="_xlnm.Print_Area" localSheetId="0">'目次（林業）'!$B$1:$S$20</definedName>
    <definedName name="_xlnm.Print_Titles" localSheetId="0">'目次（林業）'!$2:$3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9" l="1"/>
  <c r="G8" i="9"/>
  <c r="F21" i="9"/>
  <c r="AH34" i="2"/>
  <c r="AL34" i="2"/>
  <c r="J42" i="3"/>
  <c r="AE32" i="3" l="1"/>
  <c r="AE31" i="3"/>
  <c r="AE30" i="3"/>
  <c r="K16" i="3"/>
  <c r="J16" i="3"/>
  <c r="I16" i="3"/>
  <c r="X20" i="3"/>
  <c r="P17" i="3"/>
  <c r="Y20" i="3"/>
  <c r="K5" i="3" l="1"/>
  <c r="K6" i="3"/>
  <c r="I5" i="3"/>
  <c r="L30" i="2" l="1"/>
  <c r="L52" i="2"/>
  <c r="AI69" i="2"/>
  <c r="AH36" i="2"/>
  <c r="AB26" i="2" l="1"/>
  <c r="Z26" i="2"/>
  <c r="X26" i="2"/>
  <c r="V26" i="2"/>
  <c r="T26" i="2"/>
  <c r="J9" i="2" l="1"/>
  <c r="C28" i="11"/>
  <c r="B28" i="11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15" i="3"/>
  <c r="F15" i="3"/>
  <c r="K14" i="3"/>
  <c r="K13" i="3"/>
  <c r="K12" i="3"/>
  <c r="K11" i="3"/>
  <c r="I14" i="3"/>
  <c r="I13" i="3"/>
  <c r="I12" i="3"/>
  <c r="I11" i="3"/>
  <c r="K9" i="3"/>
  <c r="K8" i="3"/>
  <c r="K7" i="3"/>
  <c r="I6" i="3"/>
  <c r="I9" i="3"/>
  <c r="I8" i="3"/>
  <c r="I7" i="3"/>
  <c r="G10" i="3"/>
  <c r="F10" i="3"/>
  <c r="D15" i="3"/>
  <c r="C15" i="3"/>
  <c r="D10" i="3"/>
  <c r="C10" i="3"/>
  <c r="D11" i="2"/>
  <c r="E18" i="2" s="1"/>
  <c r="F11" i="2"/>
  <c r="F18" i="2"/>
  <c r="F7" i="2"/>
  <c r="D7" i="2"/>
  <c r="F16" i="3" l="1"/>
  <c r="I15" i="3"/>
  <c r="E16" i="2"/>
  <c r="E17" i="2"/>
  <c r="E19" i="2"/>
  <c r="F6" i="2"/>
  <c r="D6" i="2"/>
  <c r="I10" i="3"/>
  <c r="C16" i="3"/>
  <c r="K10" i="3"/>
  <c r="D16" i="3"/>
  <c r="K15" i="3"/>
  <c r="G16" i="3"/>
  <c r="E13" i="2" l="1"/>
  <c r="E15" i="2"/>
  <c r="E14" i="2"/>
  <c r="E12" i="2"/>
  <c r="E11" i="2"/>
  <c r="E10" i="2"/>
  <c r="E9" i="2"/>
  <c r="E8" i="2"/>
  <c r="E6" i="2"/>
  <c r="E7" i="2"/>
  <c r="C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新海 隆介</author>
    <author>Administrator</author>
  </authors>
  <commentList>
    <comment ref="S1" authorId="0" shapeId="0" xr:uid="{8AC04ACB-0459-4611-BF6A-B2EE04BEFB3F}">
      <text>
        <r>
          <rPr>
            <b/>
            <sz val="9"/>
            <color indexed="81"/>
            <rFont val="MS P ゴシック"/>
            <family val="3"/>
            <charset val="128"/>
          </rPr>
          <t>農林水産部
担当課</t>
        </r>
      </text>
    </comment>
    <comment ref="B4" authorId="1" shapeId="0" xr:uid="{B030C117-768E-4BDD-8409-D7F775196E38}">
      <text>
        <r>
          <rPr>
            <b/>
            <sz val="9"/>
            <color indexed="81"/>
            <rFont val="MS P ゴシック"/>
            <family val="3"/>
            <charset val="128"/>
          </rPr>
          <t>中タイトル</t>
        </r>
      </text>
    </comment>
    <comment ref="B10" authorId="1" shapeId="0" xr:uid="{0EE6FC7C-6303-40E7-AF2E-E968DD07D0DF}">
      <text>
        <r>
          <rPr>
            <b/>
            <sz val="9"/>
            <color indexed="81"/>
            <rFont val="MS P ゴシック"/>
            <family val="3"/>
            <charset val="128"/>
          </rPr>
          <t>中タイトル</t>
        </r>
      </text>
    </comment>
    <comment ref="B17" authorId="1" shapeId="0" xr:uid="{8AA89772-7E34-487E-BFA3-9699FDC5C3D3}">
      <text>
        <r>
          <rPr>
            <b/>
            <sz val="9"/>
            <color indexed="81"/>
            <rFont val="MS P ゴシック"/>
            <family val="3"/>
            <charset val="128"/>
          </rPr>
          <t>中タイトル</t>
        </r>
      </text>
    </comment>
  </commentList>
</comments>
</file>

<file path=xl/sharedStrings.xml><?xml version="1.0" encoding="utf-8"?>
<sst xmlns="http://schemas.openxmlformats.org/spreadsheetml/2006/main" count="1271" uniqueCount="532">
  <si>
    <t>【県産材活用課・森づくり課】</t>
    <rPh sb="1" eb="2">
      <t>ケン</t>
    </rPh>
    <rPh sb="2" eb="4">
      <t>サンザイ</t>
    </rPh>
    <rPh sb="4" eb="6">
      <t>カツヨウ</t>
    </rPh>
    <rPh sb="6" eb="7">
      <t>カ</t>
    </rPh>
    <rPh sb="8" eb="9">
      <t>モリ</t>
    </rPh>
    <rPh sb="12" eb="13">
      <t>カ</t>
    </rPh>
    <phoneticPr fontId="3"/>
  </si>
  <si>
    <t>林業（R4農林漁業の動き）目次</t>
    <rPh sb="0" eb="2">
      <t>リンギョウ</t>
    </rPh>
    <rPh sb="5" eb="7">
      <t>ノウリン</t>
    </rPh>
    <rPh sb="7" eb="9">
      <t>ギョギョウ</t>
    </rPh>
    <rPh sb="10" eb="11">
      <t>ウゴ</t>
    </rPh>
    <rPh sb="13" eb="15">
      <t>モクジ</t>
    </rPh>
    <phoneticPr fontId="3"/>
  </si>
  <si>
    <t>１　林野の動き</t>
    <rPh sb="2" eb="4">
      <t>リンヤ</t>
    </rPh>
    <rPh sb="5" eb="6">
      <t>ウゴ</t>
    </rPh>
    <phoneticPr fontId="3"/>
  </si>
  <si>
    <t>担当
グループ</t>
    <rPh sb="0" eb="2">
      <t>タントウ</t>
    </rPh>
    <phoneticPr fontId="3"/>
  </si>
  <si>
    <t>更新有無</t>
    <rPh sb="2" eb="4">
      <t>ウム</t>
    </rPh>
    <phoneticPr fontId="3"/>
  </si>
  <si>
    <t>更新日</t>
    <rPh sb="0" eb="3">
      <t>コウシンビ</t>
    </rPh>
    <phoneticPr fontId="3"/>
  </si>
  <si>
    <t>第</t>
    <rPh sb="0" eb="1">
      <t>ダイ</t>
    </rPh>
    <phoneticPr fontId="3"/>
  </si>
  <si>
    <t>表</t>
    <rPh sb="0" eb="1">
      <t>ヒョウ</t>
    </rPh>
    <phoneticPr fontId="3"/>
  </si>
  <si>
    <t>国有林・民有林　所管別森林資源量</t>
    <rPh sb="0" eb="3">
      <t>コクユウリン</t>
    </rPh>
    <rPh sb="4" eb="7">
      <t>ミンユウリン</t>
    </rPh>
    <rPh sb="8" eb="10">
      <t>ショカン</t>
    </rPh>
    <rPh sb="10" eb="11">
      <t>ベツ</t>
    </rPh>
    <rPh sb="11" eb="13">
      <t>シンリン</t>
    </rPh>
    <rPh sb="13" eb="15">
      <t>シゲン</t>
    </rPh>
    <rPh sb="15" eb="16">
      <t>リョウ</t>
    </rPh>
    <phoneticPr fontId="3"/>
  </si>
  <si>
    <t>・・・・・・・・・・・・・・・・・・・・</t>
    <phoneticPr fontId="3"/>
  </si>
  <si>
    <t>森林計画G</t>
    <rPh sb="0" eb="2">
      <t>シンリン</t>
    </rPh>
    <rPh sb="2" eb="4">
      <t>ケイカク</t>
    </rPh>
    <phoneticPr fontId="3"/>
  </si>
  <si>
    <t>済</t>
  </si>
  <si>
    <t>民有林の樹種別資源構成</t>
    <rPh sb="0" eb="3">
      <t>ミンユウリン</t>
    </rPh>
    <rPh sb="4" eb="6">
      <t>ジュシュ</t>
    </rPh>
    <rPh sb="6" eb="7">
      <t>ベツ</t>
    </rPh>
    <rPh sb="7" eb="9">
      <t>シゲン</t>
    </rPh>
    <rPh sb="9" eb="11">
      <t>コウセイ</t>
    </rPh>
    <phoneticPr fontId="3"/>
  </si>
  <si>
    <t>・・・・・・・・・・・・・・・・・・・・・・・・・・・・・・・</t>
    <phoneticPr fontId="3"/>
  </si>
  <si>
    <t>市町別森林面積</t>
    <rPh sb="0" eb="1">
      <t>シ</t>
    </rPh>
    <rPh sb="1" eb="2">
      <t>マチ</t>
    </rPh>
    <rPh sb="2" eb="3">
      <t>ベツ</t>
    </rPh>
    <rPh sb="3" eb="5">
      <t>シンリン</t>
    </rPh>
    <rPh sb="5" eb="7">
      <t>メンセキ</t>
    </rPh>
    <phoneticPr fontId="3"/>
  </si>
  <si>
    <t>・・・・・・・・・・・・・・・・・・・・・・・・・・・・・・・・・・・・・・・・・・・・・・・</t>
    <phoneticPr fontId="3"/>
  </si>
  <si>
    <t>森林伐採面積（主伐）</t>
    <rPh sb="0" eb="2">
      <t>シンリン</t>
    </rPh>
    <rPh sb="2" eb="4">
      <t>バッサイ</t>
    </rPh>
    <rPh sb="4" eb="6">
      <t>メンセキ</t>
    </rPh>
    <rPh sb="7" eb="9">
      <t>シュバツ</t>
    </rPh>
    <phoneticPr fontId="3"/>
  </si>
  <si>
    <t>・・・・・・・・・・・・・・・・・・・・・・・・・・・・・・・・・・・・</t>
    <phoneticPr fontId="3"/>
  </si>
  <si>
    <t>保有山林面積規模別経営体数</t>
    <rPh sb="0" eb="2">
      <t>ホユウ</t>
    </rPh>
    <rPh sb="2" eb="4">
      <t>サンリン</t>
    </rPh>
    <rPh sb="4" eb="6">
      <t>メンセキ</t>
    </rPh>
    <rPh sb="6" eb="9">
      <t>キボベツ</t>
    </rPh>
    <rPh sb="9" eb="12">
      <t>ケイエイタイ</t>
    </rPh>
    <rPh sb="12" eb="13">
      <t>スウ</t>
    </rPh>
    <phoneticPr fontId="3"/>
  </si>
  <si>
    <t>・・・・・・・・・・・・・・・・・・・・・・・・・</t>
    <phoneticPr fontId="3"/>
  </si>
  <si>
    <t>林業戦略G</t>
    <rPh sb="0" eb="2">
      <t>リンギョウ</t>
    </rPh>
    <rPh sb="2" eb="4">
      <t>センリャク</t>
    </rPh>
    <phoneticPr fontId="3"/>
  </si>
  <si>
    <t>２　林業生産の動き</t>
    <rPh sb="2" eb="4">
      <t>リンギョウ</t>
    </rPh>
    <rPh sb="4" eb="6">
      <t>セイサン</t>
    </rPh>
    <rPh sb="7" eb="8">
      <t>ウゴ</t>
    </rPh>
    <phoneticPr fontId="3"/>
  </si>
  <si>
    <t>主要樹種別素材生産量</t>
    <rPh sb="0" eb="2">
      <t>シュヨウ</t>
    </rPh>
    <rPh sb="2" eb="4">
      <t>ジュシュ</t>
    </rPh>
    <rPh sb="4" eb="5">
      <t>ベツ</t>
    </rPh>
    <rPh sb="5" eb="7">
      <t>ソザイ</t>
    </rPh>
    <rPh sb="7" eb="9">
      <t>セイサン</t>
    </rPh>
    <rPh sb="9" eb="10">
      <t>リョウ</t>
    </rPh>
    <phoneticPr fontId="3"/>
  </si>
  <si>
    <t>・・・・・・・・・・・・・・・・・・・・・・・・・・・・・・・・・</t>
    <phoneticPr fontId="3"/>
  </si>
  <si>
    <t>ふくいの木利用室</t>
    <rPh sb="4" eb="5">
      <t>キ</t>
    </rPh>
    <rPh sb="5" eb="7">
      <t>リヨウ</t>
    </rPh>
    <rPh sb="7" eb="8">
      <t>シツ</t>
    </rPh>
    <phoneticPr fontId="3"/>
  </si>
  <si>
    <t>用途別素材生産量</t>
    <rPh sb="0" eb="2">
      <t>ヨウト</t>
    </rPh>
    <rPh sb="2" eb="3">
      <t>ベツ</t>
    </rPh>
    <rPh sb="3" eb="5">
      <t>ソザイ</t>
    </rPh>
    <rPh sb="5" eb="7">
      <t>セイサン</t>
    </rPh>
    <rPh sb="7" eb="8">
      <t>リョウ</t>
    </rPh>
    <phoneticPr fontId="3"/>
  </si>
  <si>
    <t>・・・・・・・・・・・・・・・・・・・・・・・・・・・・・・・・・・・・・・・・・・・・・・・・・</t>
    <phoneticPr fontId="3"/>
  </si>
  <si>
    <t>自県・他県・外材別素材入荷量</t>
    <rPh sb="0" eb="2">
      <t>ジケン</t>
    </rPh>
    <rPh sb="3" eb="5">
      <t>タケン</t>
    </rPh>
    <rPh sb="6" eb="8">
      <t>ガイザイ</t>
    </rPh>
    <rPh sb="8" eb="9">
      <t>ベツ</t>
    </rPh>
    <rPh sb="9" eb="11">
      <t>ソザイ</t>
    </rPh>
    <rPh sb="11" eb="13">
      <t>ニュウカ</t>
    </rPh>
    <rPh sb="13" eb="14">
      <t>リョウ</t>
    </rPh>
    <phoneticPr fontId="3"/>
  </si>
  <si>
    <t>林業産出額の推移</t>
    <rPh sb="0" eb="2">
      <t>リンギョウ</t>
    </rPh>
    <rPh sb="2" eb="5">
      <t>サンシュツガク</t>
    </rPh>
    <rPh sb="6" eb="8">
      <t>スイイ</t>
    </rPh>
    <phoneticPr fontId="3"/>
  </si>
  <si>
    <t>林産物生産量の推移</t>
    <rPh sb="0" eb="2">
      <t>リンサン</t>
    </rPh>
    <rPh sb="2" eb="3">
      <t>ブツ</t>
    </rPh>
    <rPh sb="3" eb="5">
      <t>セイサン</t>
    </rPh>
    <rPh sb="5" eb="6">
      <t>リョウ</t>
    </rPh>
    <rPh sb="7" eb="9">
      <t>スイイ</t>
    </rPh>
    <phoneticPr fontId="3"/>
  </si>
  <si>
    <t>森林活用G</t>
    <rPh sb="0" eb="2">
      <t>シンリン</t>
    </rPh>
    <rPh sb="2" eb="4">
      <t>カツヨウ</t>
    </rPh>
    <phoneticPr fontId="3"/>
  </si>
  <si>
    <t>令和3年度市町別造林面積</t>
    <rPh sb="0" eb="2">
      <t>レイワ</t>
    </rPh>
    <rPh sb="3" eb="5">
      <t>ネンド</t>
    </rPh>
    <rPh sb="4" eb="5">
      <t>ド</t>
    </rPh>
    <rPh sb="5" eb="6">
      <t>シ</t>
    </rPh>
    <rPh sb="6" eb="7">
      <t>マチ</t>
    </rPh>
    <rPh sb="7" eb="8">
      <t>ベツ</t>
    </rPh>
    <rPh sb="8" eb="10">
      <t>ゾウリン</t>
    </rPh>
    <rPh sb="10" eb="12">
      <t>メンセキ</t>
    </rPh>
    <phoneticPr fontId="3"/>
  </si>
  <si>
    <t>間伐・造林G</t>
    <rPh sb="0" eb="2">
      <t>カンバツ</t>
    </rPh>
    <rPh sb="3" eb="5">
      <t>ゾウリン</t>
    </rPh>
    <phoneticPr fontId="3"/>
  </si>
  <si>
    <t>３　林業団体の動き</t>
    <rPh sb="2" eb="4">
      <t>リンギョウ</t>
    </rPh>
    <rPh sb="4" eb="6">
      <t>ダンタイ</t>
    </rPh>
    <rPh sb="7" eb="8">
      <t>ウゴ</t>
    </rPh>
    <phoneticPr fontId="3"/>
  </si>
  <si>
    <t>森林組合合併の推移</t>
    <rPh sb="0" eb="2">
      <t>シンリン</t>
    </rPh>
    <rPh sb="2" eb="4">
      <t>クミアイ</t>
    </rPh>
    <rPh sb="4" eb="6">
      <t>ガッペイ</t>
    </rPh>
    <rPh sb="7" eb="9">
      <t>スイイ</t>
    </rPh>
    <phoneticPr fontId="3"/>
  </si>
  <si>
    <t>森林組合の概要</t>
    <rPh sb="0" eb="2">
      <t>シンリン</t>
    </rPh>
    <rPh sb="2" eb="4">
      <t>クミアイ</t>
    </rPh>
    <rPh sb="5" eb="7">
      <t>ガイヨウ</t>
    </rPh>
    <phoneticPr fontId="3"/>
  </si>
  <si>
    <t>・・・・・・・・・・・・・・・・・・・・・・・・・・・・・・・・・・・・・・・・・</t>
    <phoneticPr fontId="3"/>
  </si>
  <si>
    <t>就労日数別森林組合作業員数</t>
    <rPh sb="0" eb="2">
      <t>シュウロウ</t>
    </rPh>
    <rPh sb="2" eb="4">
      <t>ニッスウ</t>
    </rPh>
    <rPh sb="4" eb="5">
      <t>ベツ</t>
    </rPh>
    <rPh sb="5" eb="7">
      <t>シンリン</t>
    </rPh>
    <rPh sb="7" eb="9">
      <t>クミアイ</t>
    </rPh>
    <rPh sb="9" eb="12">
      <t>サギョウイン</t>
    </rPh>
    <rPh sb="12" eb="13">
      <t>スウ</t>
    </rPh>
    <phoneticPr fontId="3"/>
  </si>
  <si>
    <t>１　林野の動き</t>
  </si>
  <si>
    <t>v</t>
  </si>
  <si>
    <t>左記算出のもとになった表→</t>
    <rPh sb="0" eb="2">
      <t>サキ</t>
    </rPh>
    <rPh sb="2" eb="4">
      <t>サンシュツ</t>
    </rPh>
    <rPh sb="11" eb="12">
      <t>ヒョウ</t>
    </rPh>
    <phoneticPr fontId="3"/>
  </si>
  <si>
    <t>３　民国別、市町別、所有形態別面積表［民有林］</t>
    <rPh sb="2" eb="4">
      <t>ミンコク</t>
    </rPh>
    <rPh sb="4" eb="5">
      <t>ベツ</t>
    </rPh>
    <rPh sb="6" eb="7">
      <t>シ</t>
    </rPh>
    <rPh sb="7" eb="8">
      <t>マチ</t>
    </rPh>
    <rPh sb="8" eb="9">
      <t>ベツ</t>
    </rPh>
    <rPh sb="10" eb="12">
      <t>ショユウ</t>
    </rPh>
    <rPh sb="12" eb="14">
      <t>ケイタイ</t>
    </rPh>
    <rPh sb="14" eb="15">
      <t>ベツ</t>
    </rPh>
    <rPh sb="15" eb="17">
      <t>メンセキ</t>
    </rPh>
    <rPh sb="17" eb="18">
      <t>ヒョウ</t>
    </rPh>
    <rPh sb="19" eb="22">
      <t>ミンユウリン</t>
    </rPh>
    <phoneticPr fontId="2"/>
  </si>
  <si>
    <t>第１表　国有林・民有林　所管別森林資源量（令和2年3月31日現在）</t>
    <rPh sb="21" eb="23">
      <t>レイワ</t>
    </rPh>
    <phoneticPr fontId="3"/>
  </si>
  <si>
    <t>市町別国有林面積（令和２年３月３１日現在）</t>
    <rPh sb="9" eb="11">
      <t>レイワ</t>
    </rPh>
    <phoneticPr fontId="2"/>
  </si>
  <si>
    <t>面積：ha、蓄積：m3</t>
  </si>
  <si>
    <t>単位　面積：ha</t>
  </si>
  <si>
    <t>計画区</t>
  </si>
  <si>
    <t>市町</t>
  </si>
  <si>
    <t>国有林</t>
  </si>
  <si>
    <t>官行造林地</t>
  </si>
  <si>
    <t>林野庁所管計</t>
    <rPh sb="5" eb="6">
      <t>ケイ</t>
    </rPh>
    <phoneticPr fontId="2"/>
  </si>
  <si>
    <t>林野庁所管外</t>
  </si>
  <si>
    <t>計</t>
  </si>
  <si>
    <t>民　　　　　有　　　　　林　　　［　　　総　　　数　　　］</t>
    <rPh sb="0" eb="1">
      <t>タミ</t>
    </rPh>
    <rPh sb="6" eb="7">
      <t>ユウ</t>
    </rPh>
    <rPh sb="12" eb="13">
      <t>ハヤシ</t>
    </rPh>
    <rPh sb="20" eb="21">
      <t>ソウ</t>
    </rPh>
    <rPh sb="24" eb="25">
      <t>カズ</t>
    </rPh>
    <phoneticPr fontId="1"/>
  </si>
  <si>
    <t>区分</t>
    <rPh sb="0" eb="2">
      <t>クブン</t>
    </rPh>
    <phoneticPr fontId="3"/>
  </si>
  <si>
    <t>面積（ha）</t>
    <rPh sb="0" eb="2">
      <t>メンセキ</t>
    </rPh>
    <phoneticPr fontId="3"/>
  </si>
  <si>
    <t>面積比率（％）</t>
    <rPh sb="0" eb="2">
      <t>メンセキ</t>
    </rPh>
    <rPh sb="2" eb="4">
      <t>ヒリツ</t>
    </rPh>
    <phoneticPr fontId="3"/>
  </si>
  <si>
    <t>材積（千㎥）</t>
    <rPh sb="0" eb="2">
      <t>ザイセキ</t>
    </rPh>
    <rPh sb="3" eb="4">
      <t>セン</t>
    </rPh>
    <phoneticPr fontId="3"/>
  </si>
  <si>
    <t>面　積</t>
  </si>
  <si>
    <t>蓄　積</t>
  </si>
  <si>
    <t>蓄積</t>
    <rPh sb="0" eb="2">
      <t>チクセキ</t>
    </rPh>
    <phoneticPr fontId="2"/>
  </si>
  <si>
    <t>総土地</t>
    <rPh sb="0" eb="1">
      <t>ソウ</t>
    </rPh>
    <rPh sb="1" eb="3">
      <t>トチ</t>
    </rPh>
    <phoneticPr fontId="3"/>
  </si>
  <si>
    <t xml:space="preserve">－ </t>
  </si>
  <si>
    <t>越前</t>
  </si>
  <si>
    <t>福井市</t>
  </si>
  <si>
    <t>人　工　林</t>
  </si>
  <si>
    <t>天　然　林</t>
  </si>
  <si>
    <t>竹　林</t>
  </si>
  <si>
    <t>無　立　木　地</t>
  </si>
  <si>
    <t>合　計</t>
    <rPh sb="0" eb="1">
      <t>ゴウ</t>
    </rPh>
    <phoneticPr fontId="2"/>
  </si>
  <si>
    <t>森林</t>
    <rPh sb="0" eb="2">
      <t>シンリン</t>
    </rPh>
    <phoneticPr fontId="3"/>
  </si>
  <si>
    <t>永平寺町</t>
  </si>
  <si>
    <t>針葉樹</t>
  </si>
  <si>
    <t>広葉樹</t>
  </si>
  <si>
    <t>伐採跡地</t>
  </si>
  <si>
    <t>未立木地</t>
  </si>
  <si>
    <t>国有林</t>
    <rPh sb="0" eb="3">
      <t>コクユウリン</t>
    </rPh>
    <phoneticPr fontId="3"/>
  </si>
  <si>
    <t>総　　数</t>
    <rPh sb="0" eb="1">
      <t>ソウ</t>
    </rPh>
    <rPh sb="3" eb="4">
      <t>スウ</t>
    </rPh>
    <phoneticPr fontId="3"/>
  </si>
  <si>
    <t>あわら市</t>
  </si>
  <si>
    <t>福井</t>
    <rPh sb="0" eb="1">
      <t>フク</t>
    </rPh>
    <rPh sb="1" eb="2">
      <t>セイ</t>
    </rPh>
    <phoneticPr fontId="2"/>
  </si>
  <si>
    <t>林野庁所管</t>
    <rPh sb="0" eb="2">
      <t>リンヤ</t>
    </rPh>
    <rPh sb="2" eb="3">
      <t>チョウ</t>
    </rPh>
    <rPh sb="3" eb="5">
      <t>ショカン</t>
    </rPh>
    <phoneticPr fontId="3"/>
  </si>
  <si>
    <t>県有林面積は、GIS数値ではなく、公有林Gの数値を用い、その他部分で調整して民有林総計を一致させておく。</t>
    <rPh sb="0" eb="5">
      <t>ケンユウリンメンセキ</t>
    </rPh>
    <rPh sb="10" eb="12">
      <t>スウチ</t>
    </rPh>
    <rPh sb="17" eb="20">
      <t>コウユウリン</t>
    </rPh>
    <rPh sb="22" eb="24">
      <t>スウチ</t>
    </rPh>
    <rPh sb="25" eb="26">
      <t>モチ</t>
    </rPh>
    <rPh sb="30" eb="31">
      <t>タ</t>
    </rPh>
    <rPh sb="31" eb="33">
      <t>ブブン</t>
    </rPh>
    <rPh sb="34" eb="36">
      <t>チョウセイ</t>
    </rPh>
    <rPh sb="38" eb="43">
      <t>ミンユウリンソウケイ</t>
    </rPh>
    <rPh sb="44" eb="46">
      <t>イッチ</t>
    </rPh>
    <phoneticPr fontId="3"/>
  </si>
  <si>
    <t>坂井市</t>
  </si>
  <si>
    <t/>
  </si>
  <si>
    <t>官行造林</t>
    <rPh sb="0" eb="1">
      <t>カン</t>
    </rPh>
    <rPh sb="1" eb="2">
      <t>コウ</t>
    </rPh>
    <rPh sb="2" eb="4">
      <t>ゾウリン</t>
    </rPh>
    <phoneticPr fontId="3"/>
  </si>
  <si>
    <t>大野市</t>
  </si>
  <si>
    <t>大野市</t>
    <rPh sb="0" eb="3">
      <t>オオノシ</t>
    </rPh>
    <phoneticPr fontId="2"/>
  </si>
  <si>
    <t>小　　計</t>
  </si>
  <si>
    <t>林野庁所管外</t>
    <rPh sb="0" eb="2">
      <t>リンヤ</t>
    </rPh>
    <rPh sb="2" eb="3">
      <t>チョウ</t>
    </rPh>
    <rPh sb="3" eb="5">
      <t>ショカン</t>
    </rPh>
    <rPh sb="5" eb="6">
      <t>ガイ</t>
    </rPh>
    <phoneticPr fontId="3"/>
  </si>
  <si>
    <t>勝山市</t>
  </si>
  <si>
    <t>坂井</t>
    <rPh sb="0" eb="1">
      <t>サカ</t>
    </rPh>
    <rPh sb="1" eb="2">
      <t>セイ</t>
    </rPh>
    <phoneticPr fontId="2"/>
  </si>
  <si>
    <t>あわら市</t>
    <rPh sb="3" eb="4">
      <t>シ</t>
    </rPh>
    <phoneticPr fontId="2"/>
  </si>
  <si>
    <t>民有林</t>
    <rPh sb="0" eb="3">
      <t>ミンユウリン</t>
    </rPh>
    <phoneticPr fontId="3"/>
  </si>
  <si>
    <t>越前市</t>
  </si>
  <si>
    <t>坂井市</t>
    <rPh sb="0" eb="2">
      <t>サカイ</t>
    </rPh>
    <rPh sb="2" eb="3">
      <t>シ</t>
    </rPh>
    <phoneticPr fontId="2"/>
  </si>
  <si>
    <t>県有林</t>
    <rPh sb="0" eb="2">
      <t>ケンユウ</t>
    </rPh>
    <rPh sb="2" eb="3">
      <t>リン</t>
    </rPh>
    <phoneticPr fontId="3"/>
  </si>
  <si>
    <t>鯖江市</t>
  </si>
  <si>
    <t>その他県有林</t>
    <rPh sb="2" eb="3">
      <t>タ</t>
    </rPh>
    <rPh sb="3" eb="5">
      <t>ケンユウ</t>
    </rPh>
    <rPh sb="5" eb="6">
      <t>リン</t>
    </rPh>
    <phoneticPr fontId="3"/>
  </si>
  <si>
    <t>池田町</t>
  </si>
  <si>
    <t>奥越</t>
    <rPh sb="0" eb="1">
      <t>オク</t>
    </rPh>
    <rPh sb="1" eb="2">
      <t>エツ</t>
    </rPh>
    <phoneticPr fontId="2"/>
  </si>
  <si>
    <t>市町有林</t>
    <rPh sb="0" eb="2">
      <t>シチョウ</t>
    </rPh>
    <rPh sb="2" eb="3">
      <t>ユウ</t>
    </rPh>
    <rPh sb="3" eb="4">
      <t>リン</t>
    </rPh>
    <phoneticPr fontId="3"/>
  </si>
  <si>
    <t>南越前町</t>
  </si>
  <si>
    <t>その他</t>
    <rPh sb="2" eb="3">
      <t>タ</t>
    </rPh>
    <phoneticPr fontId="3"/>
  </si>
  <si>
    <t>越前町</t>
  </si>
  <si>
    <t>民有林の内訳</t>
    <rPh sb="0" eb="3">
      <t>ミンユウリン</t>
    </rPh>
    <rPh sb="4" eb="6">
      <t>ウチワケ</t>
    </rPh>
    <phoneticPr fontId="3"/>
  </si>
  <si>
    <t>針葉樹</t>
    <rPh sb="0" eb="3">
      <t>シンヨウジュ</t>
    </rPh>
    <phoneticPr fontId="3"/>
  </si>
  <si>
    <t>越前計画区  合計</t>
  </si>
  <si>
    <t>丹　　南</t>
    <rPh sb="0" eb="1">
      <t>タン</t>
    </rPh>
    <rPh sb="3" eb="4">
      <t>ナン</t>
    </rPh>
    <phoneticPr fontId="2"/>
  </si>
  <si>
    <t>越前市</t>
    <rPh sb="0" eb="2">
      <t>エチゼン</t>
    </rPh>
    <phoneticPr fontId="2"/>
  </si>
  <si>
    <t>広葉樹</t>
    <rPh sb="0" eb="3">
      <t>コウヨウジュ</t>
    </rPh>
    <phoneticPr fontId="3"/>
  </si>
  <si>
    <t>左記算出のもとになった表↓</t>
    <rPh sb="0" eb="2">
      <t>サキ</t>
    </rPh>
    <rPh sb="2" eb="4">
      <t>サンシュツ</t>
    </rPh>
    <rPh sb="11" eb="12">
      <t>ヒョウ</t>
    </rPh>
    <phoneticPr fontId="3"/>
  </si>
  <si>
    <t>若狭</t>
  </si>
  <si>
    <t>敦賀市</t>
  </si>
  <si>
    <t>竹　　林</t>
    <rPh sb="0" eb="1">
      <t>タケ</t>
    </rPh>
    <rPh sb="3" eb="4">
      <t>リン</t>
    </rPh>
    <phoneticPr fontId="3"/>
  </si>
  <si>
    <t>美浜町</t>
  </si>
  <si>
    <t>無立木地</t>
    <rPh sb="0" eb="1">
      <t>ム</t>
    </rPh>
    <rPh sb="1" eb="3">
      <t>リュウボク</t>
    </rPh>
    <rPh sb="3" eb="4">
      <t>チ</t>
    </rPh>
    <phoneticPr fontId="3"/>
  </si>
  <si>
    <t>若狭町</t>
  </si>
  <si>
    <t>南越前町</t>
    <rPh sb="1" eb="3">
      <t>エチゼン</t>
    </rPh>
    <phoneticPr fontId="2"/>
  </si>
  <si>
    <t>「福井県林業統計書」　</t>
    <rPh sb="1" eb="4">
      <t>フクイケン</t>
    </rPh>
    <rPh sb="4" eb="6">
      <t>リンギョウ</t>
    </rPh>
    <rPh sb="6" eb="9">
      <t>トウケイショ</t>
    </rPh>
    <phoneticPr fontId="3"/>
  </si>
  <si>
    <t>小浜市</t>
  </si>
  <si>
    <t>（注）</t>
    <rPh sb="1" eb="2">
      <t>チュウ</t>
    </rPh>
    <phoneticPr fontId="3"/>
  </si>
  <si>
    <t>１　総土地：国土交通省国土地理院（令和2年10月１日現在）。</t>
    <rPh sb="2" eb="3">
      <t>ソウ</t>
    </rPh>
    <rPh sb="3" eb="5">
      <t>トチ</t>
    </rPh>
    <rPh sb="6" eb="8">
      <t>コクド</t>
    </rPh>
    <rPh sb="8" eb="11">
      <t>コウツウショウ</t>
    </rPh>
    <rPh sb="11" eb="13">
      <t>コクド</t>
    </rPh>
    <rPh sb="13" eb="15">
      <t>チリ</t>
    </rPh>
    <rPh sb="15" eb="16">
      <t>イン</t>
    </rPh>
    <rPh sb="17" eb="19">
      <t>レイワ</t>
    </rPh>
    <rPh sb="20" eb="21">
      <t>ネン</t>
    </rPh>
    <rPh sb="23" eb="24">
      <t>ガツ</t>
    </rPh>
    <rPh sb="25" eb="28">
      <t>ニチゲンザイ</t>
    </rPh>
    <phoneticPr fontId="3"/>
  </si>
  <si>
    <t>おおい町</t>
  </si>
  <si>
    <t>２　国有林は近畿中国森林管理局資料による（令和2年3月31日現在）。</t>
    <rPh sb="2" eb="5">
      <t>コクユウリン</t>
    </rPh>
    <rPh sb="6" eb="8">
      <t>キンキ</t>
    </rPh>
    <rPh sb="8" eb="10">
      <t>チュウゴク</t>
    </rPh>
    <rPh sb="10" eb="12">
      <t>シンリン</t>
    </rPh>
    <rPh sb="12" eb="15">
      <t>カンリキョク</t>
    </rPh>
    <rPh sb="15" eb="17">
      <t>シリョウ</t>
    </rPh>
    <rPh sb="21" eb="23">
      <t>レイワ</t>
    </rPh>
    <rPh sb="24" eb="25">
      <t>ネン</t>
    </rPh>
    <rPh sb="26" eb="27">
      <t>ガツ</t>
    </rPh>
    <rPh sb="29" eb="30">
      <t>ニチ</t>
    </rPh>
    <rPh sb="30" eb="32">
      <t>ゲンザイ</t>
    </rPh>
    <phoneticPr fontId="3"/>
  </si>
  <si>
    <t>高浜町</t>
  </si>
  <si>
    <t>二州</t>
    <rPh sb="0" eb="1">
      <t>ニ</t>
    </rPh>
    <rPh sb="1" eb="2">
      <t>シュウ</t>
    </rPh>
    <phoneticPr fontId="2"/>
  </si>
  <si>
    <t>３　総数と内訳が一致しないのは四捨五入によるものである。</t>
    <rPh sb="2" eb="4">
      <t>ソウスウ</t>
    </rPh>
    <rPh sb="5" eb="7">
      <t>ウチワケ</t>
    </rPh>
    <rPh sb="8" eb="10">
      <t>イッチ</t>
    </rPh>
    <rPh sb="15" eb="19">
      <t>シシャゴニュウ</t>
    </rPh>
    <phoneticPr fontId="3"/>
  </si>
  <si>
    <t>若狭計画区  合計</t>
  </si>
  <si>
    <t>４　県有林：県有林・県行造林。</t>
    <rPh sb="2" eb="4">
      <t>ケンユウ</t>
    </rPh>
    <rPh sb="4" eb="5">
      <t>リン</t>
    </rPh>
    <rPh sb="6" eb="8">
      <t>ケンユウ</t>
    </rPh>
    <rPh sb="8" eb="9">
      <t>リン</t>
    </rPh>
    <rPh sb="10" eb="11">
      <t>ケン</t>
    </rPh>
    <rPh sb="11" eb="12">
      <t>ギョウ</t>
    </rPh>
    <rPh sb="12" eb="14">
      <t>ゾウリン</t>
    </rPh>
    <phoneticPr fontId="3"/>
  </si>
  <si>
    <t>合計</t>
  </si>
  <si>
    <t>若狭町</t>
    <rPh sb="0" eb="2">
      <t>ワカサ</t>
    </rPh>
    <rPh sb="2" eb="3">
      <t>マチ</t>
    </rPh>
    <phoneticPr fontId="14"/>
  </si>
  <si>
    <t>５　市町有林：市町有林・市町行造林・その他市町有林・市町借入林・財産区。</t>
    <rPh sb="2" eb="3">
      <t>シ</t>
    </rPh>
    <rPh sb="3" eb="4">
      <t>マチ</t>
    </rPh>
    <rPh sb="4" eb="5">
      <t>ユウ</t>
    </rPh>
    <rPh sb="5" eb="6">
      <t>リン</t>
    </rPh>
    <rPh sb="7" eb="9">
      <t>シチョウ</t>
    </rPh>
    <rPh sb="9" eb="10">
      <t>ユウ</t>
    </rPh>
    <rPh sb="10" eb="11">
      <t>リン</t>
    </rPh>
    <rPh sb="12" eb="14">
      <t>シチョウ</t>
    </rPh>
    <rPh sb="14" eb="15">
      <t>コウ</t>
    </rPh>
    <rPh sb="15" eb="17">
      <t>ゾウリン</t>
    </rPh>
    <rPh sb="20" eb="21">
      <t>タ</t>
    </rPh>
    <rPh sb="21" eb="23">
      <t>シチョウ</t>
    </rPh>
    <rPh sb="23" eb="24">
      <t>ユウ</t>
    </rPh>
    <rPh sb="24" eb="25">
      <t>リン</t>
    </rPh>
    <rPh sb="26" eb="28">
      <t>シチョウ</t>
    </rPh>
    <rPh sb="28" eb="30">
      <t>カリイレ</t>
    </rPh>
    <rPh sb="30" eb="31">
      <t>リン</t>
    </rPh>
    <rPh sb="32" eb="34">
      <t>ザイサン</t>
    </rPh>
    <rPh sb="34" eb="35">
      <t>ク</t>
    </rPh>
    <phoneticPr fontId="3"/>
  </si>
  <si>
    <t>千㎥</t>
    <rPh sb="0" eb="1">
      <t>セン</t>
    </rPh>
    <phoneticPr fontId="3"/>
  </si>
  <si>
    <t>６　国有林と民有林の面積比率は森林面積に対するもの。</t>
    <rPh sb="2" eb="5">
      <t>コクユウリン</t>
    </rPh>
    <rPh sb="6" eb="9">
      <t>ミンユウリン</t>
    </rPh>
    <rPh sb="10" eb="12">
      <t>メンセキ</t>
    </rPh>
    <rPh sb="12" eb="14">
      <t>ヒリツ</t>
    </rPh>
    <rPh sb="15" eb="17">
      <t>シンリン</t>
    </rPh>
    <rPh sb="17" eb="19">
      <t>メンセキ</t>
    </rPh>
    <rPh sb="20" eb="21">
      <t>タイ</t>
    </rPh>
    <phoneticPr fontId="3"/>
  </si>
  <si>
    <t>若狭</t>
    <rPh sb="0" eb="1">
      <t>ワカ</t>
    </rPh>
    <rPh sb="1" eb="2">
      <t>セバ</t>
    </rPh>
    <phoneticPr fontId="2"/>
  </si>
  <si>
    <t>７　無立木地には更新困難地を含む。</t>
    <rPh sb="2" eb="3">
      <t>ム</t>
    </rPh>
    <rPh sb="3" eb="4">
      <t>リュウ</t>
    </rPh>
    <rPh sb="5" eb="6">
      <t>チ</t>
    </rPh>
    <rPh sb="8" eb="10">
      <t>コウシン</t>
    </rPh>
    <rPh sb="10" eb="12">
      <t>コンナン</t>
    </rPh>
    <rPh sb="12" eb="13">
      <t>チ</t>
    </rPh>
    <rPh sb="14" eb="15">
      <t>フク</t>
    </rPh>
    <phoneticPr fontId="3"/>
  </si>
  <si>
    <t>おおい町</t>
    <rPh sb="3" eb="4">
      <t>マチ</t>
    </rPh>
    <phoneticPr fontId="2"/>
  </si>
  <si>
    <r>
      <t>　</t>
    </r>
    <r>
      <rPr>
        <sz val="16"/>
        <color theme="1"/>
        <rFont val="游ゴシック"/>
        <family val="3"/>
        <charset val="128"/>
        <scheme val="minor"/>
      </rPr>
      <t>経　営　別　（面積）</t>
    </r>
    <r>
      <rPr>
        <sz val="20"/>
        <color theme="1"/>
        <rFont val="游ゴシック"/>
        <family val="3"/>
        <charset val="128"/>
        <scheme val="minor"/>
      </rPr>
      <t>　　森林簿（</t>
    </r>
    <r>
      <rPr>
        <b/>
        <sz val="20"/>
        <color rgb="FFFF0000"/>
        <rFont val="游ゴシック"/>
        <family val="3"/>
        <charset val="128"/>
        <scheme val="minor"/>
      </rPr>
      <t>2019年版</t>
    </r>
    <r>
      <rPr>
        <sz val="20"/>
        <color theme="1"/>
        <rFont val="游ゴシック"/>
        <family val="3"/>
        <charset val="128"/>
        <scheme val="minor"/>
      </rPr>
      <t>）より　算出</t>
    </r>
    <rPh sb="1" eb="2">
      <t>ヘ</t>
    </rPh>
    <rPh sb="3" eb="4">
      <t>エイ</t>
    </rPh>
    <rPh sb="5" eb="6">
      <t>ベツ</t>
    </rPh>
    <rPh sb="8" eb="10">
      <t>メンセキ</t>
    </rPh>
    <phoneticPr fontId="3"/>
  </si>
  <si>
    <t>縦軸：市町別</t>
  </si>
  <si>
    <t>横軸：経営形態別</t>
  </si>
  <si>
    <t>緑合計</t>
    <rPh sb="0" eb="3">
      <t>ミドリゴウケイ</t>
    </rPh>
    <phoneticPr fontId="3"/>
  </si>
  <si>
    <t>合　　　計</t>
  </si>
  <si>
    <t>市町別</t>
  </si>
  <si>
    <t>個人有</t>
  </si>
  <si>
    <t>生産森林組合有</t>
  </si>
  <si>
    <t>森林組合有</t>
  </si>
  <si>
    <t>会社有</t>
  </si>
  <si>
    <t>学校有</t>
  </si>
  <si>
    <t>社寺有</t>
  </si>
  <si>
    <t>県有</t>
  </si>
  <si>
    <t>県行造有</t>
  </si>
  <si>
    <t>その他県有</t>
  </si>
  <si>
    <t>市町村有</t>
  </si>
  <si>
    <t>市町村行造有</t>
  </si>
  <si>
    <t>その他市町村有</t>
  </si>
  <si>
    <t>市町村借入有</t>
  </si>
  <si>
    <t>財産区</t>
  </si>
  <si>
    <t>共有</t>
  </si>
  <si>
    <t>入会林</t>
  </si>
  <si>
    <t>緑資源公団</t>
  </si>
  <si>
    <t>県行造林(旧林業公社)</t>
  </si>
  <si>
    <t>その他</t>
  </si>
  <si>
    <t>地縁団体</t>
  </si>
  <si>
    <t>**NULL**</t>
  </si>
  <si>
    <t>**合計**</t>
  </si>
  <si>
    <t>(注) 1　森づくり課（地域森林計画附属資料）調べ。令和2年3月31日現在。</t>
    <rPh sb="26" eb="28">
      <t>レイワ</t>
    </rPh>
    <phoneticPr fontId="14"/>
  </si>
  <si>
    <t>2　国有林は近畿中国森林管理局資料による。令和2年3月31日現在。</t>
    <rPh sb="21" eb="23">
      <t>レイワ</t>
    </rPh>
    <rPh sb="24" eb="25">
      <t>ネン</t>
    </rPh>
    <phoneticPr fontId="14"/>
  </si>
  <si>
    <t xml:space="preserve">     3　公有林：県有林、市町村有林、財産区有林    私有林：公有林以外の民有林。</t>
    <rPh sb="18" eb="19">
      <t>ユウ</t>
    </rPh>
    <rPh sb="30" eb="32">
      <t>シユウ</t>
    </rPh>
    <rPh sb="32" eb="33">
      <t>リン</t>
    </rPh>
    <rPh sb="34" eb="35">
      <t>コウ</t>
    </rPh>
    <rPh sb="35" eb="36">
      <t>ユウ</t>
    </rPh>
    <rPh sb="36" eb="37">
      <t>リン</t>
    </rPh>
    <rPh sb="37" eb="39">
      <t>イガイ</t>
    </rPh>
    <rPh sb="40" eb="43">
      <t>ミンユウリン</t>
    </rPh>
    <phoneticPr fontId="2"/>
  </si>
  <si>
    <t>面積</t>
    <rPh sb="0" eb="2">
      <t>メンセキ</t>
    </rPh>
    <phoneticPr fontId="3"/>
  </si>
  <si>
    <t>（8）　市町別森林資源表（材積）</t>
  </si>
  <si>
    <t>単位　材積：千m3</t>
  </si>
  <si>
    <t xml:space="preserve"> 区　分</t>
  </si>
  <si>
    <t>民　　　　　　有　　　　　　林</t>
    <rPh sb="0" eb="15">
      <t>ミンユウリン</t>
    </rPh>
    <phoneticPr fontId="2"/>
  </si>
  <si>
    <t>国　　　　　有　　　　　林</t>
  </si>
  <si>
    <t>民 有 林</t>
  </si>
  <si>
    <t>人　　工　　林</t>
  </si>
  <si>
    <t>天　　然　　林</t>
    <rPh sb="0" eb="7">
      <t>テンネンリン</t>
    </rPh>
    <phoneticPr fontId="7"/>
  </si>
  <si>
    <t>　天　然　林</t>
  </si>
  <si>
    <t>国 有 林</t>
  </si>
  <si>
    <t>市　町</t>
  </si>
  <si>
    <t xml:space="preserve"> 針葉樹</t>
  </si>
  <si>
    <t xml:space="preserve"> 広葉樹</t>
  </si>
  <si>
    <t>合　　計</t>
  </si>
  <si>
    <r>
      <t>　</t>
    </r>
    <r>
      <rPr>
        <sz val="16"/>
        <color theme="1"/>
        <rFont val="游ゴシック"/>
        <family val="3"/>
        <charset val="128"/>
        <scheme val="minor"/>
      </rPr>
      <t>経　営　別　（材積）</t>
    </r>
    <r>
      <rPr>
        <sz val="20"/>
        <color theme="1"/>
        <rFont val="游ゴシック"/>
        <family val="3"/>
        <charset val="128"/>
        <scheme val="minor"/>
      </rPr>
      <t>　　森林簿（</t>
    </r>
    <r>
      <rPr>
        <b/>
        <sz val="20"/>
        <color rgb="FFFF0000"/>
        <rFont val="游ゴシック"/>
        <family val="3"/>
        <charset val="128"/>
        <scheme val="minor"/>
      </rPr>
      <t>2019年版</t>
    </r>
    <r>
      <rPr>
        <sz val="20"/>
        <color theme="1"/>
        <rFont val="游ゴシック"/>
        <family val="3"/>
        <charset val="128"/>
        <scheme val="minor"/>
      </rPr>
      <t>）より　算出</t>
    </r>
    <rPh sb="1" eb="2">
      <t>ヘ</t>
    </rPh>
    <rPh sb="3" eb="4">
      <t>エイ</t>
    </rPh>
    <rPh sb="5" eb="6">
      <t>ベツ</t>
    </rPh>
    <rPh sb="8" eb="10">
      <t>ザイセキ</t>
    </rPh>
    <phoneticPr fontId="3"/>
  </si>
  <si>
    <t>丹南</t>
    <rPh sb="0" eb="2">
      <t>タンナン</t>
    </rPh>
    <phoneticPr fontId="2"/>
  </si>
  <si>
    <t>若狭町</t>
    <rPh sb="0" eb="3">
      <t>ワカサチョウ</t>
    </rPh>
    <phoneticPr fontId="2"/>
  </si>
  <si>
    <t>若　狭</t>
    <rPh sb="0" eb="1">
      <t>ワカ</t>
    </rPh>
    <rPh sb="2" eb="3">
      <t>セバ</t>
    </rPh>
    <phoneticPr fontId="2"/>
  </si>
  <si>
    <t>県　　　計</t>
    <rPh sb="0" eb="1">
      <t>ケン</t>
    </rPh>
    <phoneticPr fontId="2"/>
  </si>
  <si>
    <t>　 （注）1　森づくり課（地域森林計画附属資料）調べ。令和2年3月31日現在。</t>
    <rPh sb="27" eb="29">
      <t>レイワ</t>
    </rPh>
    <phoneticPr fontId="2"/>
  </si>
  <si>
    <t>2　国有林は近畿中国森林管理局資料による。令和2年3月31日現在。</t>
    <rPh sb="21" eb="23">
      <t>レイワ</t>
    </rPh>
    <phoneticPr fontId="2"/>
  </si>
  <si>
    <t>　　　　 3　計と内訳の計が一致しないのは四捨五入によるものである。</t>
  </si>
  <si>
    <t>第２表　民有林の樹種別資源構成（令和2年3月31日現在）</t>
    <rPh sb="16" eb="18">
      <t>レイワ</t>
    </rPh>
    <phoneticPr fontId="3"/>
  </si>
  <si>
    <t>単位：ha、千㎥　</t>
    <rPh sb="0" eb="2">
      <t>タンイ</t>
    </rPh>
    <rPh sb="6" eb="7">
      <t>セン</t>
    </rPh>
    <phoneticPr fontId="3"/>
  </si>
  <si>
    <t>人工（育成）林</t>
    <rPh sb="0" eb="2">
      <t>ジンコウ</t>
    </rPh>
    <rPh sb="3" eb="5">
      <t>イクセイ</t>
    </rPh>
    <rPh sb="6" eb="7">
      <t>リン</t>
    </rPh>
    <phoneticPr fontId="3"/>
  </si>
  <si>
    <t>天然（天然生）林</t>
    <rPh sb="0" eb="2">
      <t>テンネン</t>
    </rPh>
    <rPh sb="3" eb="5">
      <t>テンネン</t>
    </rPh>
    <rPh sb="5" eb="6">
      <t>セイ</t>
    </rPh>
    <rPh sb="7" eb="8">
      <t>リン</t>
    </rPh>
    <phoneticPr fontId="3"/>
  </si>
  <si>
    <t>計</t>
    <rPh sb="0" eb="1">
      <t>ケイ</t>
    </rPh>
    <phoneticPr fontId="3"/>
  </si>
  <si>
    <t>円グラフの下にあるデータ</t>
    <rPh sb="0" eb="1">
      <t>エン</t>
    </rPh>
    <rPh sb="5" eb="6">
      <t>シタ</t>
    </rPh>
    <phoneticPr fontId="3"/>
  </si>
  <si>
    <t>Ｒ３作成(令和2年3月31日現在）</t>
    <rPh sb="2" eb="4">
      <t>サクセイ</t>
    </rPh>
    <rPh sb="5" eb="7">
      <t>レイワ</t>
    </rPh>
    <rPh sb="8" eb="9">
      <t>ネン</t>
    </rPh>
    <rPh sb="10" eb="11">
      <t>ガツ</t>
    </rPh>
    <rPh sb="13" eb="14">
      <t>ニチ</t>
    </rPh>
    <rPh sb="14" eb="16">
      <t>ゲンザイ</t>
    </rPh>
    <phoneticPr fontId="3"/>
  </si>
  <si>
    <t>蓄積量</t>
    <rPh sb="0" eb="2">
      <t>チクセキ</t>
    </rPh>
    <rPh sb="2" eb="3">
      <t>リョウ</t>
    </rPh>
    <phoneticPr fontId="3"/>
  </si>
  <si>
    <t>スギ</t>
    <phoneticPr fontId="3"/>
  </si>
  <si>
    <t>-</t>
  </si>
  <si>
    <t>行ラベル</t>
  </si>
  <si>
    <t>人工林</t>
  </si>
  <si>
    <t>天然林</t>
  </si>
  <si>
    <t>竹林</t>
  </si>
  <si>
    <t>総計</t>
  </si>
  <si>
    <t>ヒノキ</t>
    <phoneticPr fontId="3"/>
  </si>
  <si>
    <t>-</t>
    <phoneticPr fontId="3"/>
  </si>
  <si>
    <t>スギ</t>
  </si>
  <si>
    <t>↓千㎥に直したもの</t>
    <rPh sb="1" eb="2">
      <t>セン</t>
    </rPh>
    <rPh sb="4" eb="5">
      <t>ナオ</t>
    </rPh>
    <phoneticPr fontId="1"/>
  </si>
  <si>
    <t>アカマツ</t>
    <phoneticPr fontId="3"/>
  </si>
  <si>
    <t>ヒノキ</t>
  </si>
  <si>
    <t>クロマツ</t>
    <phoneticPr fontId="3"/>
  </si>
  <si>
    <t>アカマツ</t>
  </si>
  <si>
    <t>クロマツ</t>
  </si>
  <si>
    <t>小計</t>
    <rPh sb="0" eb="2">
      <t>ショウケイ</t>
    </rPh>
    <phoneticPr fontId="3"/>
  </si>
  <si>
    <t>その他針葉樹</t>
  </si>
  <si>
    <t>クリ</t>
    <phoneticPr fontId="3"/>
  </si>
  <si>
    <t>その他広葉樹</t>
  </si>
  <si>
    <t>ナラ</t>
    <phoneticPr fontId="3"/>
  </si>
  <si>
    <t>クリ</t>
  </si>
  <si>
    <t>ブナ</t>
    <phoneticPr fontId="3"/>
  </si>
  <si>
    <t>ナラ類</t>
  </si>
  <si>
    <t>ブナ</t>
  </si>
  <si>
    <t>なし</t>
  </si>
  <si>
    <t>合計</t>
    <rPh sb="0" eb="2">
      <t>ゴウケイ</t>
    </rPh>
    <phoneticPr fontId="3"/>
  </si>
  <si>
    <t>人工林+天然林　面積</t>
    <rPh sb="0" eb="3">
      <t>ジンコウリン</t>
    </rPh>
    <rPh sb="4" eb="7">
      <t>テンネンリン</t>
    </rPh>
    <rPh sb="8" eb="10">
      <t>メンセキ</t>
    </rPh>
    <phoneticPr fontId="3"/>
  </si>
  <si>
    <t>１　伐採跡地110ha・未立木地5,170ha・竹林1,390haがあり、民有林合計は272,834ha。</t>
  </si>
  <si>
    <t>２　総数と内訳の計が一致しないのは、四捨五入による。</t>
    <rPh sb="2" eb="4">
      <t>ソウスウ</t>
    </rPh>
    <rPh sb="5" eb="7">
      <t>ウチワケ</t>
    </rPh>
    <rPh sb="8" eb="9">
      <t>ケイ</t>
    </rPh>
    <rPh sb="10" eb="12">
      <t>イッチ</t>
    </rPh>
    <rPh sb="18" eb="22">
      <t>シシャゴニュウ</t>
    </rPh>
    <phoneticPr fontId="3"/>
  </si>
  <si>
    <t>人工林+天然林　材積</t>
    <rPh sb="0" eb="3">
      <t>ジンコウリン</t>
    </rPh>
    <rPh sb="4" eb="7">
      <t>テンネンリン</t>
    </rPh>
    <rPh sb="8" eb="10">
      <t>ザイセキ</t>
    </rPh>
    <phoneticPr fontId="3"/>
  </si>
  <si>
    <t>第３表　市町別森林面積（令和2年3月31日現在）</t>
    <rPh sb="12" eb="14">
      <t>レイワ</t>
    </rPh>
    <phoneticPr fontId="3"/>
  </si>
  <si>
    <t>市町名　</t>
    <rPh sb="0" eb="2">
      <t>シチョウ</t>
    </rPh>
    <rPh sb="2" eb="3">
      <t>メイ</t>
    </rPh>
    <phoneticPr fontId="3"/>
  </si>
  <si>
    <t>総面積(ha)</t>
    <rPh sb="0" eb="3">
      <t>ソウメンセキ</t>
    </rPh>
    <phoneticPr fontId="3"/>
  </si>
  <si>
    <t>森林面積(ha)</t>
    <rPh sb="0" eb="2">
      <t>シンリン</t>
    </rPh>
    <rPh sb="2" eb="4">
      <t>メンセキ</t>
    </rPh>
    <phoneticPr fontId="3"/>
  </si>
  <si>
    <t>森林比率(%)</t>
    <rPh sb="0" eb="2">
      <t>シンリン</t>
    </rPh>
    <rPh sb="2" eb="4">
      <t>ヒリツ</t>
    </rPh>
    <phoneticPr fontId="3"/>
  </si>
  <si>
    <t>蓄積量(千m3)</t>
    <rPh sb="0" eb="1">
      <t>チク</t>
    </rPh>
    <rPh sb="1" eb="2">
      <t>セキ</t>
    </rPh>
    <rPh sb="2" eb="3">
      <t>リョウ</t>
    </rPh>
    <rPh sb="4" eb="5">
      <t>セン</t>
    </rPh>
    <phoneticPr fontId="3"/>
  </si>
  <si>
    <t>(5)市町別森林資源表</t>
  </si>
  <si>
    <t>福井市</t>
    <rPh sb="0" eb="3">
      <t>フクイシ</t>
    </rPh>
    <phoneticPr fontId="3"/>
  </si>
  <si>
    <t xml:space="preserve">単位　面積：ha　材積：千m3 </t>
  </si>
  <si>
    <t>敦賀市</t>
    <rPh sb="0" eb="3">
      <t>ツルガシ</t>
    </rPh>
    <phoneticPr fontId="3"/>
  </si>
  <si>
    <t>地　　域</t>
  </si>
  <si>
    <t>総土地面積</t>
    <rPh sb="0" eb="1">
      <t>ソウ</t>
    </rPh>
    <rPh sb="1" eb="3">
      <t>トチ</t>
    </rPh>
    <rPh sb="3" eb="5">
      <t>メンセキ</t>
    </rPh>
    <phoneticPr fontId="4"/>
  </si>
  <si>
    <t>森　　林　　面　　積</t>
    <rPh sb="0" eb="4">
      <t>シンリン</t>
    </rPh>
    <rPh sb="6" eb="10">
      <t>メンセキ</t>
    </rPh>
    <phoneticPr fontId="4"/>
  </si>
  <si>
    <t>森林面積率％</t>
    <rPh sb="0" eb="2">
      <t>シンリ</t>
    </rPh>
    <rPh sb="2" eb="3">
      <t>メンセキ</t>
    </rPh>
    <phoneticPr fontId="4"/>
  </si>
  <si>
    <t>材　　　　　積</t>
  </si>
  <si>
    <t>小浜市</t>
    <rPh sb="0" eb="3">
      <t>オバマシ</t>
    </rPh>
    <phoneticPr fontId="3"/>
  </si>
  <si>
    <t>総数</t>
  </si>
  <si>
    <t>大野市</t>
    <rPh sb="0" eb="3">
      <t>オオノシ</t>
    </rPh>
    <phoneticPr fontId="3"/>
  </si>
  <si>
    <t>民有林</t>
  </si>
  <si>
    <t>勝山市</t>
    <rPh sb="0" eb="3">
      <t>カツヤマシ</t>
    </rPh>
    <phoneticPr fontId="3"/>
  </si>
  <si>
    <t>全国</t>
  </si>
  <si>
    <t>鯖江市</t>
    <rPh sb="0" eb="3">
      <t>サバエシ</t>
    </rPh>
    <phoneticPr fontId="3"/>
  </si>
  <si>
    <t>福井県</t>
  </si>
  <si>
    <t>（総数小計合計）</t>
    <rPh sb="1" eb="3">
      <t>ソウスウ</t>
    </rPh>
    <rPh sb="3" eb="7">
      <t>ショウケイゴウケイ</t>
    </rPh>
    <phoneticPr fontId="3"/>
  </si>
  <si>
    <t>あわら市</t>
    <rPh sb="3" eb="4">
      <t>シ</t>
    </rPh>
    <phoneticPr fontId="3"/>
  </si>
  <si>
    <t>福井</t>
    <rPh sb="0" eb="2">
      <t>フクイ</t>
    </rPh>
    <phoneticPr fontId="4"/>
  </si>
  <si>
    <t>（総数小計合計）国有林小計合計）</t>
    <rPh sb="1" eb="3">
      <t>ソウスウ</t>
    </rPh>
    <rPh sb="3" eb="7">
      <t>ショウケイゴウケイ</t>
    </rPh>
    <rPh sb="8" eb="11">
      <t>コクユウリン</t>
    </rPh>
    <rPh sb="11" eb="15">
      <t>ショウケイゴウケイ</t>
    </rPh>
    <phoneticPr fontId="3"/>
  </si>
  <si>
    <t>越前市</t>
    <rPh sb="0" eb="3">
      <t>エチゼンシ</t>
    </rPh>
    <phoneticPr fontId="3"/>
  </si>
  <si>
    <t>（民有林小計合計）</t>
    <rPh sb="1" eb="4">
      <t>ミンユウリン</t>
    </rPh>
    <rPh sb="4" eb="8">
      <t>ショウケイゴウケイ</t>
    </rPh>
    <phoneticPr fontId="3"/>
  </si>
  <si>
    <t>坂井市</t>
    <rPh sb="0" eb="3">
      <t>サカイシ</t>
    </rPh>
    <phoneticPr fontId="3"/>
  </si>
  <si>
    <t>小計</t>
  </si>
  <si>
    <t>永平寺町</t>
    <rPh sb="0" eb="4">
      <t>エイヘイジチョウ</t>
    </rPh>
    <phoneticPr fontId="3"/>
  </si>
  <si>
    <t>坂井</t>
    <rPh sb="0" eb="2">
      <t>サカイ</t>
    </rPh>
    <phoneticPr fontId="4"/>
  </si>
  <si>
    <t>あわら市</t>
    <rPh sb="1" eb="2">
      <t>シ</t>
    </rPh>
    <phoneticPr fontId="2"/>
  </si>
  <si>
    <t>池田町</t>
    <rPh sb="0" eb="3">
      <t>イケダチョウ</t>
    </rPh>
    <phoneticPr fontId="3"/>
  </si>
  <si>
    <t>坂井市</t>
    <rPh sb="0" eb="2">
      <t>サカイ</t>
    </rPh>
    <rPh sb="2" eb="3">
      <t>シ</t>
    </rPh>
    <phoneticPr fontId="4"/>
  </si>
  <si>
    <t>南越前町</t>
    <rPh sb="0" eb="1">
      <t>ミナミ</t>
    </rPh>
    <rPh sb="1" eb="4">
      <t>エチゼンチョウ</t>
    </rPh>
    <phoneticPr fontId="3"/>
  </si>
  <si>
    <t>越前町</t>
    <rPh sb="0" eb="3">
      <t>エチゼンチョウ</t>
    </rPh>
    <phoneticPr fontId="3"/>
  </si>
  <si>
    <t>奥越</t>
    <rPh sb="0" eb="2">
      <t>オクエツ</t>
    </rPh>
    <phoneticPr fontId="4"/>
  </si>
  <si>
    <t>美浜町</t>
    <rPh sb="0" eb="3">
      <t>ミハマチョウ</t>
    </rPh>
    <phoneticPr fontId="3"/>
  </si>
  <si>
    <t>高浜町</t>
    <rPh sb="0" eb="3">
      <t>タカハマチョウ</t>
    </rPh>
    <phoneticPr fontId="3"/>
  </si>
  <si>
    <t>おおい町</t>
    <rPh sb="3" eb="4">
      <t>チョウ</t>
    </rPh>
    <phoneticPr fontId="3"/>
  </si>
  <si>
    <t>丹南</t>
    <rPh sb="0" eb="2">
      <t>タンナン</t>
    </rPh>
    <phoneticPr fontId="4"/>
  </si>
  <si>
    <t>越前市</t>
    <rPh sb="0" eb="2">
      <t>エチゼン</t>
    </rPh>
    <phoneticPr fontId="4"/>
  </si>
  <si>
    <t>若狭町</t>
    <rPh sb="0" eb="3">
      <t>ワカサチョウ</t>
    </rPh>
    <phoneticPr fontId="3"/>
  </si>
  <si>
    <t>福井県</t>
    <rPh sb="0" eb="3">
      <t>フクイケン</t>
    </rPh>
    <phoneticPr fontId="3"/>
  </si>
  <si>
    <t>南越前町</t>
    <rPh sb="0" eb="1">
      <t>ミナミ</t>
    </rPh>
    <rPh sb="1" eb="3">
      <t>エチゼン</t>
    </rPh>
    <rPh sb="3" eb="4">
      <t>マチ</t>
    </rPh>
    <phoneticPr fontId="4"/>
  </si>
  <si>
    <t>１　総面積：国土交通省国土地理院（令和3年1月１日現在）。</t>
    <phoneticPr fontId="3"/>
  </si>
  <si>
    <t>二州</t>
    <rPh sb="0" eb="2">
      <t>ニシュウ</t>
    </rPh>
    <phoneticPr fontId="4"/>
  </si>
  <si>
    <t>若狭町</t>
    <rPh sb="0" eb="2">
      <t>ワカサ</t>
    </rPh>
    <phoneticPr fontId="4"/>
  </si>
  <si>
    <t>若狭</t>
    <rPh sb="0" eb="2">
      <t>ワカサ</t>
    </rPh>
    <phoneticPr fontId="4"/>
  </si>
  <si>
    <t>（注）　１．全国数値は森林資源の現況（令和２年３月３１日　林野庁計画課）による。</t>
    <rPh sb="19" eb="21">
      <t>レイワ</t>
    </rPh>
    <phoneticPr fontId="2"/>
  </si>
  <si>
    <t>　　　　２．福井県は森づくり課（地域森林計画附属資料）調べ（令和２年３月３１日現在）「総数と内訳の計が一致しないのは四捨五入によるものである。」</t>
    <rPh sb="30" eb="32">
      <t>レイワ</t>
    </rPh>
    <phoneticPr fontId="2"/>
  </si>
  <si>
    <t>　　　　３．国有林は福井森林管理署資料（令和２年３月３１日現在）による。</t>
    <rPh sb="20" eb="22">
      <t>レイワ</t>
    </rPh>
    <phoneticPr fontId="2"/>
  </si>
  <si>
    <t>　　　　４．総土地面積は国土交通省国土地理院（令和３年１月）による。</t>
    <rPh sb="23" eb="25">
      <t>レイワ</t>
    </rPh>
    <phoneticPr fontId="2"/>
  </si>
  <si>
    <t>第４表　森林伐採面積（主伐）</t>
    <rPh sb="0" eb="1">
      <t>ダイ</t>
    </rPh>
    <rPh sb="2" eb="3">
      <t>ヒョウ</t>
    </rPh>
    <rPh sb="4" eb="6">
      <t>シンリン</t>
    </rPh>
    <rPh sb="6" eb="8">
      <t>バッサイ</t>
    </rPh>
    <rPh sb="8" eb="10">
      <t>メンセキ</t>
    </rPh>
    <rPh sb="11" eb="13">
      <t>シュバツ</t>
    </rPh>
    <phoneticPr fontId="3"/>
  </si>
  <si>
    <t>単位：ha</t>
    <rPh sb="0" eb="2">
      <t>タンイ</t>
    </rPh>
    <phoneticPr fontId="3"/>
  </si>
  <si>
    <t>皆伐</t>
    <rPh sb="0" eb="2">
      <t>カイバツ</t>
    </rPh>
    <phoneticPr fontId="3"/>
  </si>
  <si>
    <t>皆伐以外</t>
    <rPh sb="0" eb="2">
      <t>カイバツ</t>
    </rPh>
    <rPh sb="2" eb="4">
      <t>イガイ</t>
    </rPh>
    <phoneticPr fontId="3"/>
  </si>
  <si>
    <t>－</t>
  </si>
  <si>
    <t>元</t>
  </si>
  <si>
    <t>「森林計画関係業務報告」</t>
    <rPh sb="1" eb="3">
      <t>シンリン</t>
    </rPh>
    <rPh sb="3" eb="5">
      <t>ケイカク</t>
    </rPh>
    <rPh sb="5" eb="7">
      <t>カンケイ</t>
    </rPh>
    <rPh sb="7" eb="9">
      <t>ギョウム</t>
    </rPh>
    <rPh sb="9" eb="11">
      <t>ホウコク</t>
    </rPh>
    <phoneticPr fontId="3"/>
  </si>
  <si>
    <t>総数と内訳の計が一致しないのは、四捨五入による。</t>
    <phoneticPr fontId="3"/>
  </si>
  <si>
    <t>第５表</t>
    <rPh sb="0" eb="1">
      <t>ダイ</t>
    </rPh>
    <rPh sb="2" eb="3">
      <t>ヒョウ</t>
    </rPh>
    <phoneticPr fontId="3"/>
  </si>
  <si>
    <t>単位：経営体　</t>
    <rPh sb="0" eb="2">
      <t>タンイ</t>
    </rPh>
    <rPh sb="3" eb="6">
      <t>ケイエイタイ</t>
    </rPh>
    <phoneticPr fontId="3"/>
  </si>
  <si>
    <t>　　　区分
市町名</t>
    <rPh sb="3" eb="5">
      <t>クブン</t>
    </rPh>
    <rPh sb="7" eb="8">
      <t>シ</t>
    </rPh>
    <rPh sb="8" eb="9">
      <t>マチ</t>
    </rPh>
    <rPh sb="9" eb="10">
      <t>メイ</t>
    </rPh>
    <phoneticPr fontId="3"/>
  </si>
  <si>
    <t>計</t>
    <rPh sb="0" eb="1">
      <t>ケイ</t>
    </rPh>
    <phoneticPr fontId="7"/>
  </si>
  <si>
    <t>保有山林
なし</t>
    <rPh sb="0" eb="2">
      <t>ホユウ</t>
    </rPh>
    <rPh sb="2" eb="4">
      <t>サンリン</t>
    </rPh>
    <phoneticPr fontId="7"/>
  </si>
  <si>
    <t>3ha未満</t>
    <rPh sb="3" eb="5">
      <t>ミマン</t>
    </rPh>
    <phoneticPr fontId="7"/>
  </si>
  <si>
    <t>3～5ha</t>
    <phoneticPr fontId="7"/>
  </si>
  <si>
    <t>5～10ha</t>
    <phoneticPr fontId="7"/>
  </si>
  <si>
    <t>10～20ha</t>
    <phoneticPr fontId="7"/>
  </si>
  <si>
    <t>20～30ha</t>
    <phoneticPr fontId="7"/>
  </si>
  <si>
    <t>30～50ha</t>
    <phoneticPr fontId="7"/>
  </si>
  <si>
    <t>50～100ha</t>
    <phoneticPr fontId="7"/>
  </si>
  <si>
    <t>100～500ha</t>
    <phoneticPr fontId="7"/>
  </si>
  <si>
    <t>500～1,000ha</t>
    <phoneticPr fontId="7"/>
  </si>
  <si>
    <t>1,000ha
以上</t>
    <rPh sb="8" eb="10">
      <t>イジョウ</t>
    </rPh>
    <phoneticPr fontId="7"/>
  </si>
  <si>
    <t>全　　国</t>
    <rPh sb="0" eb="1">
      <t>ゼン</t>
    </rPh>
    <rPh sb="3" eb="4">
      <t>クニ</t>
    </rPh>
    <phoneticPr fontId="3"/>
  </si>
  <si>
    <t>林人G</t>
    <rPh sb="0" eb="1">
      <t>リン</t>
    </rPh>
    <rPh sb="1" eb="2">
      <t>ジン</t>
    </rPh>
    <phoneticPr fontId="3"/>
  </si>
  <si>
    <t>富山県</t>
    <rPh sb="0" eb="3">
      <t>トヤマケン</t>
    </rPh>
    <phoneticPr fontId="3"/>
  </si>
  <si>
    <t>石川県</t>
    <rPh sb="0" eb="3">
      <t>イシカワケン</t>
    </rPh>
    <phoneticPr fontId="3"/>
  </si>
  <si>
    <t>福井県</t>
    <rPh sb="0" eb="3">
      <t>フクイケン</t>
    </rPh>
    <phoneticPr fontId="7"/>
  </si>
  <si>
    <t>x</t>
  </si>
  <si>
    <t>「2020年農林業センサス」</t>
    <rPh sb="5" eb="6">
      <t>ネン</t>
    </rPh>
    <rPh sb="6" eb="9">
      <t>ノウリンギョウ</t>
    </rPh>
    <phoneticPr fontId="3"/>
  </si>
  <si>
    <t>第６表　主要樹種別素材生産量</t>
    <rPh sb="0" eb="1">
      <t>ダイ</t>
    </rPh>
    <rPh sb="2" eb="3">
      <t>ヒョウ</t>
    </rPh>
    <phoneticPr fontId="3"/>
  </si>
  <si>
    <t>単位：千㎥</t>
    <rPh sb="0" eb="2">
      <t>タンイ</t>
    </rPh>
    <rPh sb="3" eb="4">
      <t>セン</t>
    </rPh>
    <phoneticPr fontId="3"/>
  </si>
  <si>
    <t>　　　　項目
年次</t>
    <rPh sb="4" eb="6">
      <t>コウモク</t>
    </rPh>
    <rPh sb="8" eb="10">
      <t>ネンジ</t>
    </rPh>
    <phoneticPr fontId="3"/>
  </si>
  <si>
    <t>素材
生産量</t>
    <rPh sb="0" eb="2">
      <t>ソザイ</t>
    </rPh>
    <rPh sb="3" eb="5">
      <t>セイサン</t>
    </rPh>
    <rPh sb="5" eb="6">
      <t>リョウ</t>
    </rPh>
    <phoneticPr fontId="3"/>
  </si>
  <si>
    <t>針　　葉　　樹</t>
    <rPh sb="0" eb="1">
      <t>ハリ</t>
    </rPh>
    <rPh sb="3" eb="4">
      <t>ハ</t>
    </rPh>
    <rPh sb="6" eb="7">
      <t>キ</t>
    </rPh>
    <phoneticPr fontId="3"/>
  </si>
  <si>
    <t>広　　葉　　樹</t>
    <rPh sb="0" eb="1">
      <t>ヒロ</t>
    </rPh>
    <rPh sb="3" eb="4">
      <t>ハ</t>
    </rPh>
    <rPh sb="6" eb="7">
      <t>キ</t>
    </rPh>
    <phoneticPr fontId="3"/>
  </si>
  <si>
    <t>県利G</t>
    <rPh sb="0" eb="1">
      <t>ケン</t>
    </rPh>
    <rPh sb="1" eb="2">
      <t>リ</t>
    </rPh>
    <phoneticPr fontId="3"/>
  </si>
  <si>
    <t>アカマツ
クロマツ</t>
    <phoneticPr fontId="3"/>
  </si>
  <si>
    <t>ス　ギ</t>
    <phoneticPr fontId="3"/>
  </si>
  <si>
    <t>ナ　ラ</t>
    <phoneticPr fontId="3"/>
  </si>
  <si>
    <t>ブ　ナ</t>
    <phoneticPr fontId="3"/>
  </si>
  <si>
    <t>全国</t>
    <rPh sb="0" eb="2">
      <t>ゼンコク</t>
    </rPh>
    <phoneticPr fontId="3"/>
  </si>
  <si>
    <t>R元</t>
    <rPh sb="1" eb="2">
      <t>ガン</t>
    </rPh>
    <phoneticPr fontId="3"/>
  </si>
  <si>
    <t>R2</t>
    <phoneticPr fontId="3"/>
  </si>
  <si>
    <t>R3</t>
    <phoneticPr fontId="3"/>
  </si>
  <si>
    <t>16年次より広葉樹内訳なし　「木材需給報告書」・県産材活用課調べ</t>
    <rPh sb="24" eb="26">
      <t>ケンサン</t>
    </rPh>
    <rPh sb="26" eb="27">
      <t>ザイ</t>
    </rPh>
    <rPh sb="27" eb="29">
      <t>カツヨウ</t>
    </rPh>
    <rPh sb="29" eb="30">
      <t>カ</t>
    </rPh>
    <rPh sb="30" eb="31">
      <t>シラ</t>
    </rPh>
    <phoneticPr fontId="3"/>
  </si>
  <si>
    <t>第７表　用途別素材生産量</t>
    <rPh sb="0" eb="1">
      <t>ダイ</t>
    </rPh>
    <rPh sb="2" eb="3">
      <t>ヒョウ</t>
    </rPh>
    <phoneticPr fontId="3"/>
  </si>
  <si>
    <t>　　　　項目
年次</t>
    <rPh sb="4" eb="6">
      <t>コウモク</t>
    </rPh>
    <rPh sb="7" eb="9">
      <t>ネンジ</t>
    </rPh>
    <phoneticPr fontId="3"/>
  </si>
  <si>
    <t>製材用</t>
    <rPh sb="0" eb="3">
      <t>セイザイヨウ</t>
    </rPh>
    <phoneticPr fontId="3"/>
  </si>
  <si>
    <t>パルプ用</t>
    <rPh sb="3" eb="4">
      <t>ヨウ</t>
    </rPh>
    <phoneticPr fontId="3"/>
  </si>
  <si>
    <t>合板用</t>
    <rPh sb="0" eb="2">
      <t>ゴウバン</t>
    </rPh>
    <rPh sb="2" eb="3">
      <t>ヨウ</t>
    </rPh>
    <phoneticPr fontId="3"/>
  </si>
  <si>
    <t>木材
チップ用</t>
    <rPh sb="0" eb="2">
      <t>モクザイ</t>
    </rPh>
    <rPh sb="6" eb="7">
      <t>ヨウ</t>
    </rPh>
    <phoneticPr fontId="3"/>
  </si>
  <si>
    <t>16年次よりパルプ用報告なし　「木材需給報告書」・県産材活用課調べ</t>
    <rPh sb="9" eb="10">
      <t>ヨウ</t>
    </rPh>
    <rPh sb="10" eb="12">
      <t>ホウコク</t>
    </rPh>
    <rPh sb="20" eb="22">
      <t>ホウコク</t>
    </rPh>
    <phoneticPr fontId="3"/>
  </si>
  <si>
    <t>第８表　自県・他県・外材別素材入荷量</t>
    <rPh sb="0" eb="1">
      <t>ダイ</t>
    </rPh>
    <rPh sb="2" eb="3">
      <t>ヒョウ</t>
    </rPh>
    <phoneticPr fontId="3"/>
  </si>
  <si>
    <t>単位：千㎥、％</t>
    <rPh sb="0" eb="2">
      <t>タンイ</t>
    </rPh>
    <rPh sb="3" eb="4">
      <t>セン</t>
    </rPh>
    <phoneticPr fontId="3"/>
  </si>
  <si>
    <t>総　　　数</t>
    <rPh sb="0" eb="1">
      <t>ソウ</t>
    </rPh>
    <rPh sb="4" eb="5">
      <t>スウ</t>
    </rPh>
    <phoneticPr fontId="3"/>
  </si>
  <si>
    <t>自　県　材</t>
    <rPh sb="0" eb="1">
      <t>ジ</t>
    </rPh>
    <rPh sb="2" eb="3">
      <t>ケン</t>
    </rPh>
    <rPh sb="4" eb="5">
      <t>ザイ</t>
    </rPh>
    <phoneticPr fontId="3"/>
  </si>
  <si>
    <t>他　県　材</t>
    <rPh sb="0" eb="1">
      <t>ホカ</t>
    </rPh>
    <rPh sb="2" eb="3">
      <t>ケン</t>
    </rPh>
    <rPh sb="4" eb="5">
      <t>ザイ</t>
    </rPh>
    <phoneticPr fontId="3"/>
  </si>
  <si>
    <t>外　　　材</t>
    <rPh sb="0" eb="1">
      <t>ソト</t>
    </rPh>
    <rPh sb="4" eb="5">
      <t>ザイ</t>
    </rPh>
    <phoneticPr fontId="3"/>
  </si>
  <si>
    <t>実　数</t>
    <rPh sb="0" eb="1">
      <t>ミ</t>
    </rPh>
    <rPh sb="2" eb="3">
      <t>スウ</t>
    </rPh>
    <phoneticPr fontId="3"/>
  </si>
  <si>
    <t>割　合</t>
    <rPh sb="0" eb="1">
      <t>ワリ</t>
    </rPh>
    <rPh sb="2" eb="3">
      <t>ゴウ</t>
    </rPh>
    <phoneticPr fontId="3"/>
  </si>
  <si>
    <t>「木材需給報告書」・県産材活用課調べ</t>
    <phoneticPr fontId="3"/>
  </si>
  <si>
    <t>第９表　林業産出額の推移</t>
    <rPh sb="0" eb="1">
      <t>ダイ</t>
    </rPh>
    <rPh sb="2" eb="3">
      <t>ヒョウ</t>
    </rPh>
    <rPh sb="4" eb="6">
      <t>リンギョウ</t>
    </rPh>
    <rPh sb="6" eb="9">
      <t>サンシュツガク</t>
    </rPh>
    <rPh sb="10" eb="12">
      <t>スイイ</t>
    </rPh>
    <phoneticPr fontId="3"/>
  </si>
  <si>
    <t>単位：千万円、％　</t>
    <rPh sb="0" eb="2">
      <t>タンイ</t>
    </rPh>
    <rPh sb="3" eb="6">
      <t>センマンエン</t>
    </rPh>
    <phoneticPr fontId="3"/>
  </si>
  <si>
    <t>林　　　　　業</t>
    <rPh sb="0" eb="1">
      <t>ハヤシ</t>
    </rPh>
    <rPh sb="6" eb="7">
      <t>ギョウ</t>
    </rPh>
    <phoneticPr fontId="3"/>
  </si>
  <si>
    <t>部門別林業粗生産額</t>
    <rPh sb="0" eb="2">
      <t>ブモン</t>
    </rPh>
    <rPh sb="2" eb="3">
      <t>ベツ</t>
    </rPh>
    <rPh sb="3" eb="5">
      <t>リンギョウ</t>
    </rPh>
    <rPh sb="5" eb="6">
      <t>ソ</t>
    </rPh>
    <rPh sb="6" eb="8">
      <t>セイサン</t>
    </rPh>
    <rPh sb="8" eb="9">
      <t>ガク</t>
    </rPh>
    <phoneticPr fontId="3"/>
  </si>
  <si>
    <t>林業粗生産額に占める割合</t>
    <rPh sb="0" eb="2">
      <t>リンギョウ</t>
    </rPh>
    <rPh sb="2" eb="3">
      <t>ソ</t>
    </rPh>
    <rPh sb="3" eb="6">
      <t>セイサンガク</t>
    </rPh>
    <rPh sb="7" eb="8">
      <t>シ</t>
    </rPh>
    <rPh sb="10" eb="12">
      <t>ワリアイ</t>
    </rPh>
    <phoneticPr fontId="3"/>
  </si>
  <si>
    <t>年次</t>
    <rPh sb="0" eb="2">
      <t>ネンジ</t>
    </rPh>
    <phoneticPr fontId="3"/>
  </si>
  <si>
    <t>粗生産額</t>
    <rPh sb="0" eb="1">
      <t>ソ</t>
    </rPh>
    <rPh sb="1" eb="4">
      <t>セイサンガク</t>
    </rPh>
    <phoneticPr fontId="3"/>
  </si>
  <si>
    <t>木材生産</t>
    <rPh sb="0" eb="2">
      <t>モクザイ</t>
    </rPh>
    <rPh sb="2" eb="4">
      <t>セイサン</t>
    </rPh>
    <phoneticPr fontId="3"/>
  </si>
  <si>
    <t>薪炭生産</t>
    <rPh sb="0" eb="2">
      <t>シンタン</t>
    </rPh>
    <rPh sb="2" eb="4">
      <t>セイサン</t>
    </rPh>
    <phoneticPr fontId="3"/>
  </si>
  <si>
    <t>栽培きの
こ類生産</t>
    <rPh sb="0" eb="2">
      <t>サイバイ</t>
    </rPh>
    <rPh sb="6" eb="7">
      <t>ルイ</t>
    </rPh>
    <rPh sb="7" eb="9">
      <t>セイサン</t>
    </rPh>
    <phoneticPr fontId="3"/>
  </si>
  <si>
    <t>林野副産
物生産</t>
    <rPh sb="0" eb="2">
      <t>リンヤ</t>
    </rPh>
    <rPh sb="2" eb="3">
      <t>フク</t>
    </rPh>
    <rPh sb="3" eb="4">
      <t>サン</t>
    </rPh>
    <rPh sb="5" eb="6">
      <t>ブツ</t>
    </rPh>
    <rPh sb="6" eb="8">
      <t>セイサン</t>
    </rPh>
    <phoneticPr fontId="3"/>
  </si>
  <si>
    <t>栽培きの
こ生産</t>
    <rPh sb="0" eb="2">
      <t>サイバイ</t>
    </rPh>
    <rPh sb="6" eb="8">
      <t>セイサン</t>
    </rPh>
    <phoneticPr fontId="3"/>
  </si>
  <si>
    <t>（林業産出額）</t>
    <rPh sb="1" eb="3">
      <t>リンギョウ</t>
    </rPh>
    <rPh sb="3" eb="6">
      <t>サンシュツガク</t>
    </rPh>
    <phoneticPr fontId="3"/>
  </si>
  <si>
    <t>R1</t>
    <phoneticPr fontId="3"/>
  </si>
  <si>
    <t>「農林水産統計」　</t>
    <rPh sb="1" eb="3">
      <t>ノウリン</t>
    </rPh>
    <rPh sb="3" eb="5">
      <t>スイサン</t>
    </rPh>
    <rPh sb="5" eb="7">
      <t>トウケイ</t>
    </rPh>
    <phoneticPr fontId="3"/>
  </si>
  <si>
    <t>第10表　林産物生産量の推移</t>
    <rPh sb="0" eb="1">
      <t>ダイ</t>
    </rPh>
    <rPh sb="3" eb="4">
      <t>ヒョウ</t>
    </rPh>
    <rPh sb="5" eb="7">
      <t>リンサン</t>
    </rPh>
    <rPh sb="7" eb="8">
      <t>ブツ</t>
    </rPh>
    <rPh sb="8" eb="10">
      <t>セイサン</t>
    </rPh>
    <rPh sb="10" eb="11">
      <t>リョウ</t>
    </rPh>
    <rPh sb="12" eb="14">
      <t>スイイ</t>
    </rPh>
    <phoneticPr fontId="3"/>
  </si>
  <si>
    <t>単位：t　</t>
    <rPh sb="0" eb="2">
      <t>タンイ</t>
    </rPh>
    <phoneticPr fontId="3"/>
  </si>
  <si>
    <t>生しいたけ</t>
    <rPh sb="0" eb="1">
      <t>ナマ</t>
    </rPh>
    <phoneticPr fontId="3"/>
  </si>
  <si>
    <t>乾しいたけ</t>
    <rPh sb="0" eb="1">
      <t>カン</t>
    </rPh>
    <phoneticPr fontId="3"/>
  </si>
  <si>
    <t>なめこ</t>
    <phoneticPr fontId="3"/>
  </si>
  <si>
    <t>えのきだけ</t>
    <phoneticPr fontId="3"/>
  </si>
  <si>
    <t>ひらたけ</t>
    <phoneticPr fontId="3"/>
  </si>
  <si>
    <t>おうれん</t>
    <phoneticPr fontId="3"/>
  </si>
  <si>
    <t>わさび</t>
    <phoneticPr fontId="3"/>
  </si>
  <si>
    <t>まつたけ</t>
    <phoneticPr fontId="3"/>
  </si>
  <si>
    <t>くり</t>
    <phoneticPr fontId="3"/>
  </si>
  <si>
    <t>竹材</t>
  </si>
  <si>
    <t>木炭</t>
    <rPh sb="0" eb="2">
      <t>モクタン</t>
    </rPh>
    <phoneticPr fontId="3"/>
  </si>
  <si>
    <t>（kg）</t>
    <phoneticPr fontId="3"/>
  </si>
  <si>
    <t>(百束）</t>
    <rPh sb="1" eb="3">
      <t>ヒャクタバ</t>
    </rPh>
    <phoneticPr fontId="3"/>
  </si>
  <si>
    <t>R1</t>
  </si>
  <si>
    <t>くりは「特用林産統計調査」　</t>
    <rPh sb="4" eb="6">
      <t>トクヨウ</t>
    </rPh>
    <rPh sb="6" eb="8">
      <t>リンサン</t>
    </rPh>
    <rPh sb="8" eb="10">
      <t>トウケイ</t>
    </rPh>
    <rPh sb="10" eb="12">
      <t>チョウサ</t>
    </rPh>
    <phoneticPr fontId="3"/>
  </si>
  <si>
    <t>間伐G</t>
    <rPh sb="0" eb="2">
      <t>カンバツ</t>
    </rPh>
    <phoneticPr fontId="3"/>
  </si>
  <si>
    <t>第11表　令和２年度市町別造林面積</t>
    <rPh sb="0" eb="1">
      <t>ダイ</t>
    </rPh>
    <rPh sb="3" eb="4">
      <t>ヒョウ</t>
    </rPh>
    <rPh sb="5" eb="7">
      <t>レイワ</t>
    </rPh>
    <phoneticPr fontId="3"/>
  </si>
  <si>
    <t>　　　　　項目
市町名</t>
    <rPh sb="5" eb="7">
      <t>コウモク</t>
    </rPh>
    <rPh sb="10" eb="11">
      <t>シ</t>
    </rPh>
    <rPh sb="11" eb="12">
      <t>マチ</t>
    </rPh>
    <rPh sb="12" eb="13">
      <t>メイ</t>
    </rPh>
    <phoneticPr fontId="3"/>
  </si>
  <si>
    <t>拡　　大　　造　　林</t>
    <rPh sb="0" eb="1">
      <t>ヒロム</t>
    </rPh>
    <rPh sb="3" eb="4">
      <t>ダイ</t>
    </rPh>
    <rPh sb="6" eb="7">
      <t>ゾウ</t>
    </rPh>
    <rPh sb="9" eb="10">
      <t>リン</t>
    </rPh>
    <phoneticPr fontId="3"/>
  </si>
  <si>
    <t>再　造　林</t>
    <rPh sb="0" eb="1">
      <t>サイ</t>
    </rPh>
    <rPh sb="2" eb="3">
      <t>ゾウ</t>
    </rPh>
    <rPh sb="4" eb="5">
      <t>リン</t>
    </rPh>
    <phoneticPr fontId="3"/>
  </si>
  <si>
    <t>（拡大造林）
総　　　数</t>
    <rPh sb="1" eb="3">
      <t>カクダイ</t>
    </rPh>
    <rPh sb="3" eb="5">
      <t>ゾウリン</t>
    </rPh>
    <rPh sb="7" eb="8">
      <t>ソウ</t>
    </rPh>
    <rPh sb="11" eb="12">
      <t>スウ</t>
    </rPh>
    <phoneticPr fontId="3"/>
  </si>
  <si>
    <t>補　助　造　林</t>
    <rPh sb="0" eb="1">
      <t>ホ</t>
    </rPh>
    <rPh sb="2" eb="3">
      <t>スケ</t>
    </rPh>
    <rPh sb="4" eb="5">
      <t>ゾウ</t>
    </rPh>
    <rPh sb="6" eb="7">
      <t>リン</t>
    </rPh>
    <phoneticPr fontId="3"/>
  </si>
  <si>
    <t>（旧緑資源）
森林総研</t>
    <rPh sb="1" eb="2">
      <t>キュウ</t>
    </rPh>
    <rPh sb="2" eb="3">
      <t>ミドリ</t>
    </rPh>
    <rPh sb="3" eb="5">
      <t>シゲン</t>
    </rPh>
    <rPh sb="7" eb="9">
      <t>シンリン</t>
    </rPh>
    <rPh sb="9" eb="11">
      <t>ソウケン</t>
    </rPh>
    <phoneticPr fontId="3"/>
  </si>
  <si>
    <t>（保安林等）
治　　山</t>
    <rPh sb="1" eb="4">
      <t>ホアンリン</t>
    </rPh>
    <rPh sb="4" eb="5">
      <t>トウ</t>
    </rPh>
    <rPh sb="7" eb="8">
      <t>ジ</t>
    </rPh>
    <rPh sb="10" eb="11">
      <t>ヤマ</t>
    </rPh>
    <phoneticPr fontId="3"/>
  </si>
  <si>
    <t>そ　の　他</t>
    <rPh sb="4" eb="5">
      <t>タ</t>
    </rPh>
    <phoneticPr fontId="3"/>
  </si>
  <si>
    <t>県　　計</t>
    <rPh sb="0" eb="1">
      <t>ケン</t>
    </rPh>
    <rPh sb="3" eb="4">
      <t>ケイ</t>
    </rPh>
    <phoneticPr fontId="3"/>
  </si>
  <si>
    <t>県産材活用課調べ</t>
    <rPh sb="0" eb="1">
      <t>ケン</t>
    </rPh>
    <rPh sb="1" eb="3">
      <t>サンザイ</t>
    </rPh>
    <rPh sb="3" eb="5">
      <t>カツヨウ</t>
    </rPh>
    <rPh sb="5" eb="6">
      <t>カ</t>
    </rPh>
    <rPh sb="6" eb="7">
      <t>シラ</t>
    </rPh>
    <phoneticPr fontId="3"/>
  </si>
  <si>
    <r>
      <t>第12表　森林組合合併の推移</t>
    </r>
    <r>
      <rPr>
        <sz val="14"/>
        <color rgb="FFFF0000"/>
        <rFont val="ＭＳ Ｐ明朝"/>
        <family val="1"/>
        <charset val="128"/>
      </rPr>
      <t>（令和４年７月１日現在）</t>
    </r>
    <rPh sb="0" eb="1">
      <t>ダイ</t>
    </rPh>
    <rPh sb="3" eb="4">
      <t>ヒョウ</t>
    </rPh>
    <rPh sb="5" eb="7">
      <t>シンリン</t>
    </rPh>
    <rPh sb="7" eb="9">
      <t>クミアイ</t>
    </rPh>
    <rPh sb="9" eb="11">
      <t>ガッペイ</t>
    </rPh>
    <rPh sb="12" eb="14">
      <t>スイイ</t>
    </rPh>
    <rPh sb="15" eb="17">
      <t>レイワ</t>
    </rPh>
    <rPh sb="18" eb="19">
      <t>ネン</t>
    </rPh>
    <rPh sb="20" eb="21">
      <t>ガツ</t>
    </rPh>
    <rPh sb="22" eb="23">
      <t>ニチ</t>
    </rPh>
    <rPh sb="23" eb="25">
      <t>ゲンザイ</t>
    </rPh>
    <phoneticPr fontId="3"/>
  </si>
  <si>
    <t>合併組合名</t>
    <rPh sb="0" eb="2">
      <t>ガッペイ</t>
    </rPh>
    <rPh sb="2" eb="4">
      <t>クミアイ</t>
    </rPh>
    <rPh sb="4" eb="5">
      <t>メイ</t>
    </rPh>
    <phoneticPr fontId="3"/>
  </si>
  <si>
    <t>合併年月日</t>
    <rPh sb="0" eb="2">
      <t>ガッペイ</t>
    </rPh>
    <rPh sb="2" eb="5">
      <t>ネンガッピ</t>
    </rPh>
    <phoneticPr fontId="3"/>
  </si>
  <si>
    <t>旧　　組　　合　　名</t>
    <rPh sb="0" eb="1">
      <t>キュウ</t>
    </rPh>
    <rPh sb="3" eb="4">
      <t>クミ</t>
    </rPh>
    <rPh sb="6" eb="7">
      <t>ゴウ</t>
    </rPh>
    <rPh sb="9" eb="10">
      <t>メイ</t>
    </rPh>
    <phoneticPr fontId="3"/>
  </si>
  <si>
    <t>組合数</t>
    <rPh sb="0" eb="2">
      <t>クミアイ</t>
    </rPh>
    <rPh sb="2" eb="3">
      <t>スウ</t>
    </rPh>
    <phoneticPr fontId="3"/>
  </si>
  <si>
    <t>敦賀市森林組合</t>
    <rPh sb="0" eb="3">
      <t>ツルガシ</t>
    </rPh>
    <rPh sb="3" eb="5">
      <t>シンリン</t>
    </rPh>
    <rPh sb="5" eb="7">
      <t>クミアイ</t>
    </rPh>
    <phoneticPr fontId="3"/>
  </si>
  <si>
    <t>S31.</t>
    <phoneticPr fontId="3"/>
  </si>
  <si>
    <t>.</t>
    <phoneticPr fontId="3"/>
  </si>
  <si>
    <t>敦賀市、東郷、東浦、中郷、発愛</t>
    <rPh sb="0" eb="3">
      <t>ツルガシ</t>
    </rPh>
    <rPh sb="4" eb="6">
      <t>トウゴウ</t>
    </rPh>
    <rPh sb="7" eb="9">
      <t>ヒガシウラ</t>
    </rPh>
    <rPh sb="10" eb="12">
      <t>ナカゴウ</t>
    </rPh>
    <rPh sb="13" eb="14">
      <t>ハツ</t>
    </rPh>
    <rPh sb="14" eb="15">
      <t>アイ</t>
    </rPh>
    <phoneticPr fontId="3"/>
  </si>
  <si>
    <t>上　　中　　町</t>
    <rPh sb="0" eb="1">
      <t>ウエ</t>
    </rPh>
    <rPh sb="3" eb="4">
      <t>チュウ</t>
    </rPh>
    <rPh sb="6" eb="7">
      <t>マチ</t>
    </rPh>
    <phoneticPr fontId="3"/>
  </si>
  <si>
    <t>33.</t>
    <phoneticPr fontId="3"/>
  </si>
  <si>
    <t>鳥羽、瓜生、三宅、熊川</t>
    <rPh sb="0" eb="2">
      <t>トバ</t>
    </rPh>
    <rPh sb="3" eb="5">
      <t>ウリュウ</t>
    </rPh>
    <rPh sb="6" eb="8">
      <t>ミヤケ</t>
    </rPh>
    <rPh sb="9" eb="11">
      <t>クマガワ</t>
    </rPh>
    <phoneticPr fontId="3"/>
  </si>
  <si>
    <t>武　　生　　市</t>
    <rPh sb="0" eb="1">
      <t>タケ</t>
    </rPh>
    <rPh sb="3" eb="4">
      <t>セイ</t>
    </rPh>
    <rPh sb="6" eb="7">
      <t>イチ</t>
    </rPh>
    <phoneticPr fontId="3"/>
  </si>
  <si>
    <t>武生、王子保、坂口</t>
    <rPh sb="0" eb="2">
      <t>タケフ</t>
    </rPh>
    <rPh sb="3" eb="5">
      <t>オウジ</t>
    </rPh>
    <rPh sb="5" eb="6">
      <t>ホ</t>
    </rPh>
    <rPh sb="7" eb="9">
      <t>サカグチ</t>
    </rPh>
    <phoneticPr fontId="3"/>
  </si>
  <si>
    <t>鯖　　江　　市</t>
    <rPh sb="0" eb="1">
      <t>サバ</t>
    </rPh>
    <rPh sb="3" eb="4">
      <t>エ</t>
    </rPh>
    <rPh sb="6" eb="7">
      <t>イチ</t>
    </rPh>
    <phoneticPr fontId="3"/>
  </si>
  <si>
    <t>河和田、北中山</t>
    <rPh sb="0" eb="1">
      <t>カワ</t>
    </rPh>
    <rPh sb="1" eb="2">
      <t>ワ</t>
    </rPh>
    <rPh sb="2" eb="3">
      <t>タ</t>
    </rPh>
    <rPh sb="4" eb="5">
      <t>キタ</t>
    </rPh>
    <rPh sb="5" eb="7">
      <t>ナカヤマ</t>
    </rPh>
    <phoneticPr fontId="3"/>
  </si>
  <si>
    <t>美　　浜　　町</t>
    <rPh sb="0" eb="1">
      <t>ミ</t>
    </rPh>
    <rPh sb="3" eb="4">
      <t>ハマ</t>
    </rPh>
    <rPh sb="6" eb="7">
      <t>マチ</t>
    </rPh>
    <phoneticPr fontId="3"/>
  </si>
  <si>
    <t>34.</t>
    <phoneticPr fontId="3"/>
  </si>
  <si>
    <t>耳、南西郷</t>
    <rPh sb="0" eb="1">
      <t>ミミ</t>
    </rPh>
    <rPh sb="2" eb="3">
      <t>ミナミ</t>
    </rPh>
    <rPh sb="3" eb="4">
      <t>ニシ</t>
    </rPh>
    <rPh sb="4" eb="5">
      <t>ゴウ</t>
    </rPh>
    <phoneticPr fontId="3"/>
  </si>
  <si>
    <t>福　　井　　市</t>
    <rPh sb="0" eb="1">
      <t>フク</t>
    </rPh>
    <rPh sb="3" eb="4">
      <t>イ</t>
    </rPh>
    <rPh sb="6" eb="7">
      <t>イチ</t>
    </rPh>
    <phoneticPr fontId="3"/>
  </si>
  <si>
    <t>国見、西安居</t>
    <rPh sb="0" eb="2">
      <t>クニミ</t>
    </rPh>
    <rPh sb="3" eb="4">
      <t>ニシ</t>
    </rPh>
    <rPh sb="4" eb="6">
      <t>ヤスイ</t>
    </rPh>
    <phoneticPr fontId="3"/>
  </si>
  <si>
    <t>小　　浜　　市</t>
    <rPh sb="0" eb="1">
      <t>コ</t>
    </rPh>
    <rPh sb="3" eb="4">
      <t>ハマ</t>
    </rPh>
    <rPh sb="6" eb="7">
      <t>イチ</t>
    </rPh>
    <phoneticPr fontId="3"/>
  </si>
  <si>
    <t>35.</t>
    <phoneticPr fontId="3"/>
  </si>
  <si>
    <t>小浜市、遠敷</t>
    <rPh sb="0" eb="3">
      <t>オバマシ</t>
    </rPh>
    <rPh sb="4" eb="6">
      <t>オニュウ</t>
    </rPh>
    <phoneticPr fontId="3"/>
  </si>
  <si>
    <t>大　　飯　　町</t>
    <rPh sb="0" eb="1">
      <t>ダイ</t>
    </rPh>
    <rPh sb="3" eb="4">
      <t>メシ</t>
    </rPh>
    <rPh sb="6" eb="7">
      <t>マチ</t>
    </rPh>
    <phoneticPr fontId="3"/>
  </si>
  <si>
    <t>佐分利、本郷</t>
    <rPh sb="0" eb="3">
      <t>サブリ</t>
    </rPh>
    <rPh sb="4" eb="6">
      <t>ホンゴウ</t>
    </rPh>
    <phoneticPr fontId="3"/>
  </si>
  <si>
    <t>勝　　山　　市</t>
    <rPh sb="0" eb="1">
      <t>カツ</t>
    </rPh>
    <rPh sb="3" eb="4">
      <t>ヤマ</t>
    </rPh>
    <rPh sb="6" eb="7">
      <t>イチ</t>
    </rPh>
    <phoneticPr fontId="3"/>
  </si>
  <si>
    <t>平泉寺、勝山、村岡、北谷、野向、荒土、遅羽、北郷</t>
    <rPh sb="0" eb="1">
      <t>ヘイ</t>
    </rPh>
    <rPh sb="1" eb="2">
      <t>セン</t>
    </rPh>
    <rPh sb="2" eb="3">
      <t>テラ</t>
    </rPh>
    <rPh sb="4" eb="6">
      <t>カツヤマ</t>
    </rPh>
    <rPh sb="7" eb="9">
      <t>ムラオカ</t>
    </rPh>
    <rPh sb="10" eb="12">
      <t>キタタニ</t>
    </rPh>
    <rPh sb="13" eb="14">
      <t>ノ</t>
    </rPh>
    <rPh sb="14" eb="15">
      <t>ムカイ</t>
    </rPh>
    <rPh sb="16" eb="17">
      <t>アラ</t>
    </rPh>
    <rPh sb="17" eb="18">
      <t>ド</t>
    </rPh>
    <rPh sb="19" eb="20">
      <t>チ</t>
    </rPh>
    <rPh sb="20" eb="21">
      <t>ワ</t>
    </rPh>
    <rPh sb="22" eb="24">
      <t>キタゴウ</t>
    </rPh>
    <phoneticPr fontId="3"/>
  </si>
  <si>
    <t>36.</t>
  </si>
  <si>
    <t>武生市、味真野、白山</t>
    <rPh sb="0" eb="3">
      <t>タケフシ</t>
    </rPh>
    <rPh sb="4" eb="5">
      <t>アジ</t>
    </rPh>
    <rPh sb="5" eb="6">
      <t>マ</t>
    </rPh>
    <rPh sb="6" eb="7">
      <t>ノ</t>
    </rPh>
    <rPh sb="8" eb="10">
      <t>ハクサン</t>
    </rPh>
    <phoneticPr fontId="3"/>
  </si>
  <si>
    <t>高　　浜　　町</t>
    <rPh sb="0" eb="1">
      <t>コウ</t>
    </rPh>
    <rPh sb="3" eb="4">
      <t>ハマ</t>
    </rPh>
    <rPh sb="6" eb="7">
      <t>マチ</t>
    </rPh>
    <phoneticPr fontId="3"/>
  </si>
  <si>
    <t>高浜、和田、内浦</t>
    <rPh sb="0" eb="2">
      <t>タカハマ</t>
    </rPh>
    <rPh sb="3" eb="5">
      <t>ワダ</t>
    </rPh>
    <rPh sb="6" eb="8">
      <t>ウチウラ</t>
    </rPh>
    <phoneticPr fontId="3"/>
  </si>
  <si>
    <t>今　　立　　町</t>
    <rPh sb="0" eb="1">
      <t>イマ</t>
    </rPh>
    <rPh sb="3" eb="4">
      <t>タチ</t>
    </rPh>
    <rPh sb="6" eb="7">
      <t>チョウ</t>
    </rPh>
    <phoneticPr fontId="3"/>
  </si>
  <si>
    <t>新設</t>
    <rPh sb="0" eb="2">
      <t>シンセツ</t>
    </rPh>
    <phoneticPr fontId="3"/>
  </si>
  <si>
    <t>小　　浜　　町</t>
    <rPh sb="0" eb="1">
      <t>コ</t>
    </rPh>
    <rPh sb="3" eb="4">
      <t>ハマ</t>
    </rPh>
    <rPh sb="6" eb="7">
      <t>チョウ</t>
    </rPh>
    <phoneticPr fontId="3"/>
  </si>
  <si>
    <t>内外海、小浜市</t>
    <rPh sb="0" eb="1">
      <t>ウチ</t>
    </rPh>
    <rPh sb="1" eb="2">
      <t>ソト</t>
    </rPh>
    <rPh sb="2" eb="3">
      <t>ウミ</t>
    </rPh>
    <rPh sb="4" eb="7">
      <t>オバマシ</t>
    </rPh>
    <phoneticPr fontId="3"/>
  </si>
  <si>
    <t>今　　庄　　町</t>
    <rPh sb="0" eb="1">
      <t>イマ</t>
    </rPh>
    <rPh sb="3" eb="4">
      <t>ショウ</t>
    </rPh>
    <rPh sb="6" eb="7">
      <t>マチ</t>
    </rPh>
    <phoneticPr fontId="3"/>
  </si>
  <si>
    <t>宅良、今庄</t>
    <rPh sb="0" eb="1">
      <t>タク</t>
    </rPh>
    <rPh sb="1" eb="2">
      <t>リョウ</t>
    </rPh>
    <rPh sb="3" eb="5">
      <t>イマジョウ</t>
    </rPh>
    <phoneticPr fontId="3"/>
  </si>
  <si>
    <t>37.</t>
    <phoneticPr fontId="3"/>
  </si>
  <si>
    <t>福井市、藤岡</t>
    <rPh sb="0" eb="3">
      <t>フクイシ</t>
    </rPh>
    <rPh sb="4" eb="6">
      <t>フジオカ</t>
    </rPh>
    <phoneticPr fontId="3"/>
  </si>
  <si>
    <t>39.</t>
    <phoneticPr fontId="3"/>
  </si>
  <si>
    <t>勝山市、鹿谷</t>
    <rPh sb="0" eb="3">
      <t>カツヤマシ</t>
    </rPh>
    <rPh sb="4" eb="6">
      <t>シカタニ</t>
    </rPh>
    <phoneticPr fontId="3"/>
  </si>
  <si>
    <t>名　田　庄　村</t>
    <rPh sb="0" eb="1">
      <t>ナ</t>
    </rPh>
    <rPh sb="2" eb="3">
      <t>タ</t>
    </rPh>
    <rPh sb="4" eb="5">
      <t>ショウ</t>
    </rPh>
    <rPh sb="6" eb="7">
      <t>ムラ</t>
    </rPh>
    <phoneticPr fontId="3"/>
  </si>
  <si>
    <t>40.</t>
    <phoneticPr fontId="3"/>
  </si>
  <si>
    <t>知三、奥名田</t>
    <rPh sb="0" eb="1">
      <t>チ</t>
    </rPh>
    <rPh sb="1" eb="2">
      <t>３</t>
    </rPh>
    <rPh sb="3" eb="4">
      <t>オク</t>
    </rPh>
    <rPh sb="4" eb="5">
      <t>ナ</t>
    </rPh>
    <rPh sb="5" eb="6">
      <t>タ</t>
    </rPh>
    <phoneticPr fontId="3"/>
  </si>
  <si>
    <t>小浜市、中名田、口名田、松永、加斗</t>
    <rPh sb="0" eb="3">
      <t>オバマシ</t>
    </rPh>
    <rPh sb="4" eb="5">
      <t>ナカ</t>
    </rPh>
    <rPh sb="5" eb="6">
      <t>ナ</t>
    </rPh>
    <rPh sb="6" eb="7">
      <t>タ</t>
    </rPh>
    <rPh sb="8" eb="9">
      <t>クチ</t>
    </rPh>
    <rPh sb="9" eb="10">
      <t>ナ</t>
    </rPh>
    <rPh sb="10" eb="11">
      <t>タ</t>
    </rPh>
    <rPh sb="12" eb="14">
      <t>マツナガ</t>
    </rPh>
    <rPh sb="15" eb="16">
      <t>カ</t>
    </rPh>
    <rPh sb="16" eb="17">
      <t>ト</t>
    </rPh>
    <phoneticPr fontId="3"/>
  </si>
  <si>
    <t>今庄町、堺</t>
    <rPh sb="0" eb="3">
      <t>イマジョウチョウ</t>
    </rPh>
    <rPh sb="4" eb="5">
      <t>サカイ</t>
    </rPh>
    <phoneticPr fontId="3"/>
  </si>
  <si>
    <t>美　　山　　町</t>
    <rPh sb="0" eb="1">
      <t>ミ</t>
    </rPh>
    <rPh sb="3" eb="4">
      <t>ヤマ</t>
    </rPh>
    <rPh sb="6" eb="7">
      <t>マチ</t>
    </rPh>
    <phoneticPr fontId="3"/>
  </si>
  <si>
    <t>上宇坂、芦見、上味見、下味見</t>
    <rPh sb="0" eb="1">
      <t>ウエ</t>
    </rPh>
    <rPh sb="1" eb="2">
      <t>ウ</t>
    </rPh>
    <rPh sb="2" eb="3">
      <t>サカ</t>
    </rPh>
    <rPh sb="4" eb="5">
      <t>アシ</t>
    </rPh>
    <rPh sb="5" eb="6">
      <t>ミ</t>
    </rPh>
    <rPh sb="7" eb="8">
      <t>ウエ</t>
    </rPh>
    <rPh sb="8" eb="9">
      <t>アジ</t>
    </rPh>
    <rPh sb="9" eb="10">
      <t>ミ</t>
    </rPh>
    <rPh sb="11" eb="12">
      <t>シモ</t>
    </rPh>
    <rPh sb="12" eb="14">
      <t>アジミ</t>
    </rPh>
    <phoneticPr fontId="3"/>
  </si>
  <si>
    <t>越　　廼　　村</t>
    <rPh sb="0" eb="1">
      <t>エツ</t>
    </rPh>
    <rPh sb="3" eb="4">
      <t>ノ</t>
    </rPh>
    <rPh sb="6" eb="7">
      <t>ムラ</t>
    </rPh>
    <phoneticPr fontId="3"/>
  </si>
  <si>
    <t>41.</t>
    <phoneticPr fontId="3"/>
  </si>
  <si>
    <t>池　　田　　町</t>
    <rPh sb="0" eb="1">
      <t>イケ</t>
    </rPh>
    <rPh sb="3" eb="4">
      <t>タ</t>
    </rPh>
    <rPh sb="6" eb="7">
      <t>マチ</t>
    </rPh>
    <phoneticPr fontId="3"/>
  </si>
  <si>
    <t>上池田、下池田</t>
    <rPh sb="0" eb="1">
      <t>ウエ</t>
    </rPh>
    <rPh sb="1" eb="3">
      <t>イケダ</t>
    </rPh>
    <rPh sb="4" eb="5">
      <t>シモ</t>
    </rPh>
    <rPh sb="5" eb="7">
      <t>イケダ</t>
    </rPh>
    <phoneticPr fontId="3"/>
  </si>
  <si>
    <t>美山、下宇坂</t>
    <rPh sb="0" eb="2">
      <t>ミヤマ</t>
    </rPh>
    <rPh sb="3" eb="4">
      <t>シモ</t>
    </rPh>
    <rPh sb="4" eb="5">
      <t>ウ</t>
    </rPh>
    <rPh sb="5" eb="6">
      <t>サカ</t>
    </rPh>
    <phoneticPr fontId="3"/>
  </si>
  <si>
    <t>42.</t>
    <phoneticPr fontId="3"/>
  </si>
  <si>
    <t>福井市、殿下</t>
    <rPh sb="0" eb="3">
      <t>フクイシ</t>
    </rPh>
    <rPh sb="4" eb="5">
      <t>デン</t>
    </rPh>
    <rPh sb="5" eb="6">
      <t>シタ</t>
    </rPh>
    <phoneticPr fontId="3"/>
  </si>
  <si>
    <t>和　　泉　　町</t>
    <rPh sb="0" eb="1">
      <t>ワ</t>
    </rPh>
    <rPh sb="3" eb="4">
      <t>イズミ</t>
    </rPh>
    <rPh sb="6" eb="7">
      <t>マチ</t>
    </rPh>
    <phoneticPr fontId="3"/>
  </si>
  <si>
    <t>上穴馬、下穴馬</t>
    <rPh sb="0" eb="1">
      <t>ウエ</t>
    </rPh>
    <rPh sb="1" eb="2">
      <t>アナ</t>
    </rPh>
    <rPh sb="2" eb="3">
      <t>ウマ</t>
    </rPh>
    <rPh sb="4" eb="5">
      <t>シタ</t>
    </rPh>
    <rPh sb="5" eb="6">
      <t>アナ</t>
    </rPh>
    <rPh sb="6" eb="7">
      <t>ウマ</t>
    </rPh>
    <phoneticPr fontId="3"/>
  </si>
  <si>
    <t>43.</t>
    <phoneticPr fontId="3"/>
  </si>
  <si>
    <t>鯖江市東部、片上</t>
    <rPh sb="0" eb="3">
      <t>サバエシ</t>
    </rPh>
    <rPh sb="3" eb="5">
      <t>トウブ</t>
    </rPh>
    <rPh sb="6" eb="7">
      <t>カタ</t>
    </rPh>
    <rPh sb="7" eb="8">
      <t>ウエ</t>
    </rPh>
    <phoneticPr fontId="3"/>
  </si>
  <si>
    <t>44.</t>
  </si>
  <si>
    <t>勝山市、小原</t>
    <rPh sb="0" eb="3">
      <t>カツヤマシ</t>
    </rPh>
    <rPh sb="4" eb="6">
      <t>オハラ</t>
    </rPh>
    <phoneticPr fontId="3"/>
  </si>
  <si>
    <t>福井市（第二）</t>
    <rPh sb="0" eb="3">
      <t>フクイシ</t>
    </rPh>
    <rPh sb="4" eb="5">
      <t>ダイ</t>
    </rPh>
    <rPh sb="5" eb="6">
      <t>２</t>
    </rPh>
    <phoneticPr fontId="3"/>
  </si>
  <si>
    <t>45.</t>
  </si>
  <si>
    <t>本郷、鷹巣、川西</t>
    <rPh sb="0" eb="2">
      <t>ホンゴウ</t>
    </rPh>
    <rPh sb="3" eb="5">
      <t>タカノス</t>
    </rPh>
    <rPh sb="6" eb="8">
      <t>カワニシ</t>
    </rPh>
    <phoneticPr fontId="3"/>
  </si>
  <si>
    <t>金　　津　　町</t>
    <rPh sb="0" eb="1">
      <t>カナ</t>
    </rPh>
    <rPh sb="3" eb="4">
      <t>ツ</t>
    </rPh>
    <rPh sb="6" eb="7">
      <t>マチ</t>
    </rPh>
    <phoneticPr fontId="3"/>
  </si>
  <si>
    <t>坪江、剣岳、細呂木</t>
    <rPh sb="0" eb="1">
      <t>ツボ</t>
    </rPh>
    <rPh sb="1" eb="2">
      <t>エ</t>
    </rPh>
    <rPh sb="3" eb="4">
      <t>ケン</t>
    </rPh>
    <rPh sb="4" eb="5">
      <t>タケ</t>
    </rPh>
    <rPh sb="6" eb="7">
      <t>ホソ</t>
    </rPh>
    <rPh sb="7" eb="8">
      <t>ロ</t>
    </rPh>
    <rPh sb="8" eb="9">
      <t>キ</t>
    </rPh>
    <phoneticPr fontId="3"/>
  </si>
  <si>
    <t>西　　谷　　村</t>
    <rPh sb="0" eb="1">
      <t>ニシ</t>
    </rPh>
    <rPh sb="3" eb="4">
      <t>タニ</t>
    </rPh>
    <rPh sb="6" eb="7">
      <t>ムラ</t>
    </rPh>
    <phoneticPr fontId="3"/>
  </si>
  <si>
    <t>解散</t>
    <rPh sb="0" eb="2">
      <t>カイサン</t>
    </rPh>
    <phoneticPr fontId="3"/>
  </si>
  <si>
    <t>大　　野　　市</t>
    <rPh sb="0" eb="1">
      <t>ダイ</t>
    </rPh>
    <rPh sb="3" eb="4">
      <t>ノ</t>
    </rPh>
    <rPh sb="6" eb="7">
      <t>イチ</t>
    </rPh>
    <phoneticPr fontId="3"/>
  </si>
  <si>
    <t>46.</t>
  </si>
  <si>
    <t>小山、上庄、五箇、阪谷</t>
    <rPh sb="0" eb="2">
      <t>コヤマ</t>
    </rPh>
    <rPh sb="3" eb="5">
      <t>カミショウ</t>
    </rPh>
    <rPh sb="6" eb="7">
      <t>ゴ</t>
    </rPh>
    <rPh sb="7" eb="8">
      <t>カ</t>
    </rPh>
    <rPh sb="9" eb="10">
      <t>サカ</t>
    </rPh>
    <rPh sb="10" eb="11">
      <t>タニ</t>
    </rPh>
    <phoneticPr fontId="3"/>
  </si>
  <si>
    <t>永　平　寺　町</t>
    <rPh sb="0" eb="1">
      <t>ナガ</t>
    </rPh>
    <rPh sb="2" eb="3">
      <t>タイラ</t>
    </rPh>
    <rPh sb="4" eb="5">
      <t>テラ</t>
    </rPh>
    <rPh sb="6" eb="7">
      <t>マチ</t>
    </rPh>
    <phoneticPr fontId="3"/>
  </si>
  <si>
    <t>47.</t>
  </si>
  <si>
    <t>志比谷、下志比、浄教寺</t>
    <rPh sb="0" eb="1">
      <t>ココロザシ</t>
    </rPh>
    <rPh sb="1" eb="2">
      <t>ヒ</t>
    </rPh>
    <rPh sb="2" eb="3">
      <t>タニ</t>
    </rPh>
    <rPh sb="4" eb="5">
      <t>シモ</t>
    </rPh>
    <rPh sb="5" eb="6">
      <t>シ</t>
    </rPh>
    <rPh sb="6" eb="7">
      <t>ヒ</t>
    </rPh>
    <rPh sb="8" eb="9">
      <t>ジョウ</t>
    </rPh>
    <rPh sb="9" eb="10">
      <t>キョウ</t>
    </rPh>
    <rPh sb="10" eb="11">
      <t>デラ</t>
    </rPh>
    <phoneticPr fontId="3"/>
  </si>
  <si>
    <t>美浜町、新庄</t>
    <rPh sb="0" eb="3">
      <t>ミハマチョウ</t>
    </rPh>
    <rPh sb="4" eb="6">
      <t>シンジョウ</t>
    </rPh>
    <phoneticPr fontId="3"/>
  </si>
  <si>
    <t>丹　　生　　郡</t>
    <rPh sb="0" eb="1">
      <t>タン</t>
    </rPh>
    <rPh sb="3" eb="4">
      <t>セイ</t>
    </rPh>
    <rPh sb="6" eb="7">
      <t>グン</t>
    </rPh>
    <phoneticPr fontId="3"/>
  </si>
  <si>
    <t>49.</t>
    <phoneticPr fontId="3"/>
  </si>
  <si>
    <t>越前町、越廼村、清水町、織田町、朝日町</t>
    <rPh sb="0" eb="3">
      <t>エチゼンチョウ</t>
    </rPh>
    <rPh sb="4" eb="7">
      <t>コシノムラ</t>
    </rPh>
    <rPh sb="8" eb="10">
      <t>シミズ</t>
    </rPh>
    <rPh sb="10" eb="11">
      <t>チョウ</t>
    </rPh>
    <rPh sb="12" eb="15">
      <t>オタチョウ</t>
    </rPh>
    <rPh sb="16" eb="19">
      <t>アサヒチョウ</t>
    </rPh>
    <phoneticPr fontId="3"/>
  </si>
  <si>
    <t>50.</t>
  </si>
  <si>
    <t>福井市、福井市第二、足羽町</t>
    <rPh sb="0" eb="3">
      <t>フクイシ</t>
    </rPh>
    <rPh sb="4" eb="7">
      <t>フクイシ</t>
    </rPh>
    <rPh sb="7" eb="8">
      <t>ダイ</t>
    </rPh>
    <rPh sb="8" eb="9">
      <t>２</t>
    </rPh>
    <rPh sb="10" eb="12">
      <t>アスワ</t>
    </rPh>
    <rPh sb="12" eb="13">
      <t>チョウ</t>
    </rPh>
    <phoneticPr fontId="3"/>
  </si>
  <si>
    <t>55.</t>
    <phoneticPr fontId="3"/>
  </si>
  <si>
    <t>高浜町、青郷</t>
    <rPh sb="0" eb="3">
      <t>タカハマチョウ</t>
    </rPh>
    <rPh sb="4" eb="5">
      <t>アオ</t>
    </rPh>
    <rPh sb="5" eb="6">
      <t>ゴウ</t>
    </rPh>
    <phoneticPr fontId="3"/>
  </si>
  <si>
    <t>坂　　　 　　井</t>
    <rPh sb="0" eb="1">
      <t>サカ</t>
    </rPh>
    <rPh sb="7" eb="8">
      <t>イ</t>
    </rPh>
    <phoneticPr fontId="3"/>
  </si>
  <si>
    <t>63.</t>
    <phoneticPr fontId="3"/>
  </si>
  <si>
    <t>鳴鹿、丸岡町高椋、長畝、竹田、金津町、坂井北部地区</t>
    <rPh sb="0" eb="1">
      <t>ナ</t>
    </rPh>
    <rPh sb="1" eb="2">
      <t>シカ</t>
    </rPh>
    <rPh sb="3" eb="6">
      <t>マルオカチョウ</t>
    </rPh>
    <rPh sb="6" eb="7">
      <t>タカ</t>
    </rPh>
    <rPh sb="7" eb="8">
      <t>ムク</t>
    </rPh>
    <rPh sb="9" eb="10">
      <t>ナガ</t>
    </rPh>
    <rPh sb="10" eb="11">
      <t>セ</t>
    </rPh>
    <rPh sb="12" eb="14">
      <t>タケダ</t>
    </rPh>
    <rPh sb="15" eb="16">
      <t>カナ</t>
    </rPh>
    <rPh sb="16" eb="17">
      <t>ツ</t>
    </rPh>
    <rPh sb="17" eb="18">
      <t>マチ</t>
    </rPh>
    <rPh sb="19" eb="21">
      <t>サカイ</t>
    </rPh>
    <rPh sb="21" eb="23">
      <t>ホクブ</t>
    </rPh>
    <rPh sb="23" eb="25">
      <t>チク</t>
    </rPh>
    <phoneticPr fontId="3"/>
  </si>
  <si>
    <t>若　　 　　　狭</t>
    <rPh sb="0" eb="1">
      <t>ワカ</t>
    </rPh>
    <rPh sb="7" eb="8">
      <t>キョウ</t>
    </rPh>
    <phoneticPr fontId="3"/>
  </si>
  <si>
    <t>小浜市、上中町、高浜町、大飯町</t>
    <rPh sb="0" eb="3">
      <t>オバマシ</t>
    </rPh>
    <rPh sb="4" eb="7">
      <t>カミナカチョウ</t>
    </rPh>
    <rPh sb="8" eb="11">
      <t>タカハマチョウ</t>
    </rPh>
    <rPh sb="12" eb="15">
      <t>オオイチョウ</t>
    </rPh>
    <phoneticPr fontId="3"/>
  </si>
  <si>
    <t>吉　　田　　郡</t>
    <rPh sb="0" eb="1">
      <t>ヨシ</t>
    </rPh>
    <rPh sb="3" eb="4">
      <t>タ</t>
    </rPh>
    <rPh sb="6" eb="7">
      <t>グン</t>
    </rPh>
    <phoneticPr fontId="3"/>
  </si>
  <si>
    <t>H 7.</t>
    <phoneticPr fontId="3"/>
  </si>
  <si>
    <t>松岡町、永平寺町、上志比村</t>
    <rPh sb="0" eb="2">
      <t>マツオカ</t>
    </rPh>
    <rPh sb="2" eb="3">
      <t>チョウ</t>
    </rPh>
    <rPh sb="4" eb="8">
      <t>エイヘイジチョウ</t>
    </rPh>
    <rPh sb="9" eb="10">
      <t>ウエ</t>
    </rPh>
    <rPh sb="10" eb="11">
      <t>シ</t>
    </rPh>
    <rPh sb="11" eb="12">
      <t>ヒ</t>
    </rPh>
    <rPh sb="12" eb="13">
      <t>ムラ</t>
    </rPh>
    <phoneticPr fontId="3"/>
  </si>
  <si>
    <t>南　　  　　 越</t>
    <rPh sb="0" eb="1">
      <t>ミナミ</t>
    </rPh>
    <rPh sb="8" eb="9">
      <t>コシ</t>
    </rPh>
    <phoneticPr fontId="3"/>
  </si>
  <si>
    <t>8.</t>
    <phoneticPr fontId="3"/>
  </si>
  <si>
    <t>鯖江市、今立町</t>
    <rPh sb="0" eb="3">
      <t>サバエシ</t>
    </rPh>
    <rPh sb="4" eb="7">
      <t>イマダテチョウ</t>
    </rPh>
    <phoneticPr fontId="3"/>
  </si>
  <si>
    <t>二　　　　　 州</t>
    <rPh sb="0" eb="1">
      <t>ニ</t>
    </rPh>
    <rPh sb="7" eb="8">
      <t>シュウ</t>
    </rPh>
    <phoneticPr fontId="3"/>
  </si>
  <si>
    <t>12.</t>
    <phoneticPr fontId="3"/>
  </si>
  <si>
    <t>敦賀市、美浜町、三方町</t>
    <rPh sb="0" eb="3">
      <t>ツルガシ</t>
    </rPh>
    <rPh sb="4" eb="7">
      <t>ミハマチョウ</t>
    </rPh>
    <rPh sb="8" eb="11">
      <t>ミカタチョウ</t>
    </rPh>
    <phoneticPr fontId="3"/>
  </si>
  <si>
    <t>南　　条　　郡</t>
    <rPh sb="0" eb="1">
      <t>ミナミ</t>
    </rPh>
    <rPh sb="3" eb="4">
      <t>ジョウ</t>
    </rPh>
    <rPh sb="6" eb="7">
      <t>グン</t>
    </rPh>
    <phoneticPr fontId="3"/>
  </si>
  <si>
    <t>16.</t>
    <phoneticPr fontId="3"/>
  </si>
  <si>
    <t>南条町、今庄町、河野村</t>
    <rPh sb="0" eb="2">
      <t>ナンジョウ</t>
    </rPh>
    <rPh sb="2" eb="3">
      <t>チョウ</t>
    </rPh>
    <rPh sb="4" eb="7">
      <t>イマジョウチョウ</t>
    </rPh>
    <rPh sb="8" eb="11">
      <t>コウノムラ</t>
    </rPh>
    <phoneticPr fontId="3"/>
  </si>
  <si>
    <t>九　　頭　　竜</t>
    <rPh sb="0" eb="1">
      <t>キュウ</t>
    </rPh>
    <rPh sb="3" eb="4">
      <t>アタマ</t>
    </rPh>
    <rPh sb="6" eb="7">
      <t>リュウ</t>
    </rPh>
    <phoneticPr fontId="3"/>
  </si>
  <si>
    <t>17.</t>
    <phoneticPr fontId="3"/>
  </si>
  <si>
    <t>大野市、勝山市、和泉村</t>
    <rPh sb="0" eb="3">
      <t>オオノシ</t>
    </rPh>
    <rPh sb="4" eb="7">
      <t>カツヤマシ</t>
    </rPh>
    <rPh sb="8" eb="11">
      <t>イズミムラ</t>
    </rPh>
    <phoneticPr fontId="3"/>
  </si>
  <si>
    <t>れ　い　な　ん</t>
    <phoneticPr fontId="3"/>
  </si>
  <si>
    <t>21.</t>
    <phoneticPr fontId="3"/>
  </si>
  <si>
    <t>二州、若狭、名田庄</t>
    <rPh sb="0" eb="2">
      <t>ニシュウ</t>
    </rPh>
    <rPh sb="3" eb="5">
      <t>ワカサ</t>
    </rPh>
    <rPh sb="6" eb="9">
      <t>ナタショウ</t>
    </rPh>
    <phoneticPr fontId="3"/>
  </si>
  <si>
    <t>22.</t>
    <phoneticPr fontId="3"/>
  </si>
  <si>
    <t>丹生郡、宮崎</t>
    <rPh sb="0" eb="3">
      <t>ニュウグン</t>
    </rPh>
    <rPh sb="4" eb="6">
      <t>ミヤザキ</t>
    </rPh>
    <phoneticPr fontId="3"/>
  </si>
  <si>
    <t>福　　　　　　井</t>
    <rPh sb="0" eb="1">
      <t>フク</t>
    </rPh>
    <rPh sb="7" eb="8">
      <t>イ</t>
    </rPh>
    <phoneticPr fontId="3"/>
  </si>
  <si>
    <t>28.</t>
    <phoneticPr fontId="3"/>
  </si>
  <si>
    <t>福井市、吉田郡</t>
    <rPh sb="0" eb="3">
      <t>フクイシ</t>
    </rPh>
    <rPh sb="4" eb="6">
      <t>ヨシダ</t>
    </rPh>
    <rPh sb="6" eb="7">
      <t>グン</t>
    </rPh>
    <phoneticPr fontId="3"/>
  </si>
  <si>
    <t>越　前　福　井</t>
    <rPh sb="0" eb="1">
      <t>コシ</t>
    </rPh>
    <rPh sb="2" eb="3">
      <t>マエ</t>
    </rPh>
    <rPh sb="4" eb="5">
      <t>フク</t>
    </rPh>
    <rPh sb="6" eb="7">
      <t>イ</t>
    </rPh>
    <phoneticPr fontId="3"/>
  </si>
  <si>
    <t>R3.</t>
    <phoneticPr fontId="3"/>
  </si>
  <si>
    <t>南越、池田町、武生、丹生郡</t>
    <rPh sb="0" eb="2">
      <t>ナンエツ</t>
    </rPh>
    <rPh sb="3" eb="6">
      <t>イケダチョウ</t>
    </rPh>
    <rPh sb="7" eb="9">
      <t>タケフ</t>
    </rPh>
    <rPh sb="10" eb="13">
      <t>ニュウグン</t>
    </rPh>
    <phoneticPr fontId="3"/>
  </si>
  <si>
    <t>県産材活用課調べ　　　</t>
    <rPh sb="0" eb="2">
      <t>ケンサン</t>
    </rPh>
    <rPh sb="2" eb="3">
      <t>ザイ</t>
    </rPh>
    <rPh sb="3" eb="5">
      <t>カツヨウ</t>
    </rPh>
    <rPh sb="5" eb="6">
      <t>カ</t>
    </rPh>
    <rPh sb="6" eb="7">
      <t>シラ</t>
    </rPh>
    <phoneticPr fontId="3"/>
  </si>
  <si>
    <r>
      <t>第13表　森林組合の概要</t>
    </r>
    <r>
      <rPr>
        <sz val="14"/>
        <color rgb="FFFF0000"/>
        <rFont val="ＭＳ Ｐ明朝"/>
        <family val="1"/>
        <charset val="128"/>
      </rPr>
      <t>（令和４年３月３1日現在）</t>
    </r>
    <rPh sb="0" eb="1">
      <t>ダイ</t>
    </rPh>
    <rPh sb="3" eb="4">
      <t>ヒョウ</t>
    </rPh>
    <rPh sb="13" eb="15">
      <t>レイワ</t>
    </rPh>
    <phoneticPr fontId="3"/>
  </si>
  <si>
    <t>　　　　　　　　　　項目
規模</t>
    <rPh sb="10" eb="12">
      <t>コウモク</t>
    </rPh>
    <rPh sb="14" eb="16">
      <t>キボ</t>
    </rPh>
    <phoneticPr fontId="3"/>
  </si>
  <si>
    <t>森林組合の名称</t>
    <rPh sb="0" eb="2">
      <t>シンリン</t>
    </rPh>
    <rPh sb="2" eb="4">
      <t>クミアイ</t>
    </rPh>
    <rPh sb="5" eb="7">
      <t>メイショウ</t>
    </rPh>
    <phoneticPr fontId="3"/>
  </si>
  <si>
    <t>組合員</t>
    <rPh sb="0" eb="3">
      <t>クミアイイン</t>
    </rPh>
    <phoneticPr fontId="3"/>
  </si>
  <si>
    <t>正組合員数
（准組合員含む）</t>
    <rPh sb="0" eb="1">
      <t>セイ</t>
    </rPh>
    <rPh sb="1" eb="4">
      <t>クミアイイン</t>
    </rPh>
    <rPh sb="4" eb="5">
      <t>スウ</t>
    </rPh>
    <rPh sb="7" eb="8">
      <t>ジュン</t>
    </rPh>
    <rPh sb="8" eb="11">
      <t>クミアイイン</t>
    </rPh>
    <rPh sb="11" eb="12">
      <t>フク</t>
    </rPh>
    <phoneticPr fontId="3"/>
  </si>
  <si>
    <t>割合（％）</t>
    <rPh sb="0" eb="1">
      <t>ワリ</t>
    </rPh>
    <rPh sb="1" eb="2">
      <t>ゴウ</t>
    </rPh>
    <phoneticPr fontId="3"/>
  </si>
  <si>
    <t>1,500人以上</t>
    <rPh sb="5" eb="6">
      <t>ニン</t>
    </rPh>
    <rPh sb="6" eb="8">
      <t>イジョウ</t>
    </rPh>
    <phoneticPr fontId="3"/>
  </si>
  <si>
    <t>れいなん、九頭竜、福井</t>
    <rPh sb="5" eb="8">
      <t>クズリュウ</t>
    </rPh>
    <rPh sb="9" eb="11">
      <t>フクイ</t>
    </rPh>
    <phoneticPr fontId="3"/>
  </si>
  <si>
    <r>
      <t>坂井、</t>
    </r>
    <r>
      <rPr>
        <sz val="11"/>
        <color rgb="FFFF0000"/>
        <rFont val="ＭＳ Ｐ明朝"/>
        <family val="1"/>
        <charset val="128"/>
      </rPr>
      <t>越前福井</t>
    </r>
    <r>
      <rPr>
        <sz val="11"/>
        <rFont val="ＭＳ Ｐ明朝"/>
        <family val="1"/>
        <charset val="128"/>
      </rPr>
      <t>、南条郡</t>
    </r>
    <rPh sb="0" eb="2">
      <t>サカイ</t>
    </rPh>
    <rPh sb="3" eb="7">
      <t>エチゼンフクイ</t>
    </rPh>
    <rPh sb="8" eb="11">
      <t>ナンジョウグン</t>
    </rPh>
    <phoneticPr fontId="3"/>
  </si>
  <si>
    <t>1,000～1,499人</t>
    <rPh sb="11" eb="12">
      <t>ニン</t>
    </rPh>
    <phoneticPr fontId="3"/>
  </si>
  <si>
    <t>美山町</t>
    <rPh sb="0" eb="2">
      <t>ミヤマ</t>
    </rPh>
    <rPh sb="2" eb="3">
      <t>チョウ</t>
    </rPh>
    <phoneticPr fontId="3"/>
  </si>
  <si>
    <t>500～999人</t>
    <rPh sb="7" eb="8">
      <t>ニン</t>
    </rPh>
    <phoneticPr fontId="3"/>
  </si>
  <si>
    <t>300～499人</t>
    <rPh sb="7" eb="8">
      <t>ニン</t>
    </rPh>
    <phoneticPr fontId="3"/>
  </si>
  <si>
    <t>300人未満</t>
    <rPh sb="3" eb="4">
      <t>ニン</t>
    </rPh>
    <rPh sb="4" eb="6">
      <t>ミマン</t>
    </rPh>
    <phoneticPr fontId="3"/>
  </si>
  <si>
    <t>合　　　　　　計</t>
    <rPh sb="0" eb="1">
      <t>ゴウ</t>
    </rPh>
    <rPh sb="7" eb="8">
      <t>ケイ</t>
    </rPh>
    <phoneticPr fontId="3"/>
  </si>
  <si>
    <t>坂井森林組合は令和３年１２月３１日現在、その他は令和４年３月３１日現在</t>
    <rPh sb="0" eb="2">
      <t>サカイ</t>
    </rPh>
    <rPh sb="2" eb="4">
      <t>シンリン</t>
    </rPh>
    <rPh sb="4" eb="6">
      <t>クミアイ</t>
    </rPh>
    <rPh sb="7" eb="9">
      <t>レイワ</t>
    </rPh>
    <rPh sb="10" eb="11">
      <t>ネン</t>
    </rPh>
    <rPh sb="11" eb="12">
      <t>ガンネン</t>
    </rPh>
    <rPh sb="13" eb="14">
      <t>ガツ</t>
    </rPh>
    <rPh sb="16" eb="17">
      <t>ニチ</t>
    </rPh>
    <rPh sb="17" eb="19">
      <t>ゲンザイ</t>
    </rPh>
    <rPh sb="22" eb="23">
      <t>ホカ</t>
    </rPh>
    <rPh sb="24" eb="26">
      <t>レイワ</t>
    </rPh>
    <rPh sb="27" eb="28">
      <t>ネン</t>
    </rPh>
    <rPh sb="29" eb="30">
      <t>ガツ</t>
    </rPh>
    <rPh sb="32" eb="33">
      <t>ニチ</t>
    </rPh>
    <rPh sb="33" eb="35">
      <t>ゲンザイ</t>
    </rPh>
    <phoneticPr fontId="3"/>
  </si>
  <si>
    <t>「福井県森林組合統計」</t>
    <rPh sb="1" eb="4">
      <t>フクイケン</t>
    </rPh>
    <rPh sb="4" eb="6">
      <t>シンリン</t>
    </rPh>
    <rPh sb="6" eb="8">
      <t>クミアイ</t>
    </rPh>
    <rPh sb="8" eb="10">
      <t>トウケイ</t>
    </rPh>
    <phoneticPr fontId="3"/>
  </si>
  <si>
    <t>第14表　就労日数別森林組合作業員数</t>
    <rPh sb="0" eb="1">
      <t>ダイ</t>
    </rPh>
    <rPh sb="3" eb="4">
      <t>ヒョウ</t>
    </rPh>
    <phoneticPr fontId="3"/>
  </si>
  <si>
    <t>（令和3年3月31日現在）</t>
    <rPh sb="1" eb="3">
      <t>レイワ</t>
    </rPh>
    <rPh sb="4" eb="5">
      <t>ネン</t>
    </rPh>
    <phoneticPr fontId="3"/>
  </si>
  <si>
    <t>59日以下</t>
    <rPh sb="2" eb="3">
      <t>ニチ</t>
    </rPh>
    <rPh sb="3" eb="5">
      <t>イカ</t>
    </rPh>
    <phoneticPr fontId="3"/>
  </si>
  <si>
    <t>60日～　　　
　　149日</t>
    <rPh sb="2" eb="3">
      <t>ニチ</t>
    </rPh>
    <rPh sb="13" eb="14">
      <t>ニチ</t>
    </rPh>
    <phoneticPr fontId="3"/>
  </si>
  <si>
    <t>150日～　　　
　　209日</t>
    <rPh sb="3" eb="4">
      <t>ニチ</t>
    </rPh>
    <rPh sb="14" eb="15">
      <t>ニチ</t>
    </rPh>
    <phoneticPr fontId="3"/>
  </si>
  <si>
    <t>210日
　　　以上</t>
    <rPh sb="3" eb="4">
      <t>ニチ</t>
    </rPh>
    <rPh sb="8" eb="10">
      <t>イジョウ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</si>
  <si>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</si>
  <si>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</si>
  <si>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作業員数</t>
    <rPh sb="0" eb="3">
      <t>サギョウイン</t>
    </rPh>
    <rPh sb="3" eb="4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</si>
</sst>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* #,##0_ ;_ @_ "/>
    <numFmt numFmtId="177" formatCode="0.00_ "/>
    <numFmt numFmtId="178" formatCode="#,##0_ "/>
    <numFmt numFmtId="179" formatCode="#,##0_);[Red]\(#,##0\)"/>
    <numFmt numFmtId="180" formatCode="0.0_ "/>
    <numFmt numFmtId="181" formatCode="#,##0_ ;[Red]\-#,##0\ "/>
    <numFmt numFmtId="182" formatCode="#,##0.0_ "/>
    <numFmt numFmtId="183" formatCode="0_ "/>
    <numFmt numFmtId="184" formatCode="0.0_);[Red]\(0.0\)"/>
    <numFmt numFmtId="185" formatCode="0_);[Red]\(0\)"/>
    <numFmt numFmtId="186" formatCode="[$-411]ge\.m\.d;@"/>
  </numFmts>
  <fonts count="4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name val="ＭＳ Ｐ明朝"/>
      <family val="1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ゴシック"/>
      <family val="3"/>
      <charset val="128"/>
    </font>
    <font>
      <sz val="14"/>
      <name val="游ゴシック"/>
      <family val="2"/>
      <charset val="128"/>
      <scheme val="minor"/>
    </font>
    <font>
      <sz val="11"/>
      <color rgb="FF00B050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11"/>
      <color rgb="FFFF0000"/>
      <name val="游ゴシック"/>
      <family val="2"/>
      <charset val="128"/>
      <scheme val="minor"/>
    </font>
    <font>
      <b/>
      <sz val="11"/>
      <name val="HGSｺﾞｼｯｸE"/>
      <family val="3"/>
      <charset val="128"/>
    </font>
    <font>
      <sz val="20"/>
      <color theme="1"/>
      <name val="游ゴシック"/>
      <family val="3"/>
      <charset val="128"/>
      <scheme val="minor"/>
    </font>
    <font>
      <b/>
      <sz val="11"/>
      <color rgb="FF00B050"/>
      <name val="游ゴシック"/>
      <family val="3"/>
      <charset val="128"/>
      <scheme val="minor"/>
    </font>
    <font>
      <sz val="11"/>
      <color rgb="FF00B05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20"/>
      <color rgb="FFFF000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4"/>
      <color rgb="FFFF0000"/>
      <name val="ＭＳ Ｐ明朝"/>
      <family val="1"/>
    </font>
    <font>
      <sz val="11"/>
      <color rgb="FFFF0000"/>
      <name val="ＭＳ Ｐ明朝"/>
      <family val="1"/>
    </font>
    <font>
      <sz val="10"/>
      <color rgb="FFFF0000"/>
      <name val="ＭＳ Ｐ明朝"/>
      <family val="1"/>
    </font>
    <font>
      <sz val="10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auto="1"/>
      </right>
      <top/>
      <bottom style="thin">
        <color indexed="64"/>
      </bottom>
      <diagonal style="thin">
        <color indexed="64"/>
      </diagonal>
    </border>
    <border>
      <left style="thin">
        <color auto="1"/>
      </left>
      <right style="medium">
        <color indexed="64"/>
      </right>
      <top/>
      <bottom/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auto="1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auto="1"/>
      </right>
      <top style="thin">
        <color indexed="64"/>
      </top>
      <bottom/>
      <diagonal style="thin">
        <color indexed="64"/>
      </diagonal>
    </border>
    <border diagonalDown="1">
      <left style="thin">
        <color auto="1"/>
      </left>
      <right/>
      <top style="thin">
        <color indexed="64"/>
      </top>
      <bottom/>
      <diagonal style="thin">
        <color auto="1"/>
      </diagonal>
    </border>
    <border>
      <left style="medium">
        <color indexed="64"/>
      </left>
      <right style="thin">
        <color auto="1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medium">
        <color indexed="64"/>
      </right>
      <top/>
      <bottom style="hair">
        <color indexed="64"/>
      </bottom>
      <diagonal/>
    </border>
    <border>
      <left style="thin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hair">
        <color auto="1"/>
      </right>
      <top/>
      <bottom style="thin">
        <color rgb="FF000000"/>
      </bottom>
      <diagonal/>
    </border>
    <border>
      <left style="hair">
        <color auto="1"/>
      </left>
      <right style="thin">
        <color auto="1"/>
      </right>
      <top/>
      <bottom style="thin">
        <color rgb="FF000000"/>
      </bottom>
      <diagonal/>
    </border>
    <border>
      <left style="hair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rgb="FF000000"/>
      </bottom>
      <diagonal/>
    </border>
    <border>
      <left style="thin">
        <color auto="1"/>
      </left>
      <right style="thin">
        <color auto="1"/>
      </right>
      <top/>
      <bottom style="dotted">
        <color rgb="FF000000"/>
      </bottom>
      <diagonal/>
    </border>
    <border>
      <left style="thin">
        <color indexed="64"/>
      </left>
      <right/>
      <top/>
      <bottom style="dotted">
        <color rgb="FF000000"/>
      </bottom>
      <diagonal/>
    </border>
    <border>
      <left/>
      <right style="thin">
        <color indexed="64"/>
      </right>
      <top/>
      <bottom style="dotted">
        <color rgb="FF000000"/>
      </bottom>
      <diagonal/>
    </border>
    <border>
      <left/>
      <right style="medium">
        <color indexed="64"/>
      </right>
      <top/>
      <bottom style="dotted">
        <color rgb="FF000000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theme="8" tint="-0.499984740745262"/>
      </top>
      <bottom style="thick">
        <color theme="8" tint="-0.499984740745262"/>
      </bottom>
      <diagonal/>
    </border>
    <border>
      <left style="thick">
        <color rgb="FFFF0000"/>
      </left>
      <right/>
      <top style="thick">
        <color theme="8" tint="-0.499984740745262"/>
      </top>
      <bottom style="thick">
        <color theme="8" tint="-0.499984740745262"/>
      </bottom>
      <diagonal/>
    </border>
    <border>
      <left style="thin">
        <color auto="1"/>
      </left>
      <right style="thick">
        <color rgb="FFFF0000"/>
      </right>
      <top style="thin">
        <color auto="1"/>
      </top>
      <bottom style="thin">
        <color auto="1"/>
      </bottom>
      <diagonal/>
    </border>
    <border>
      <left style="thick">
        <color rgb="FFFF0000"/>
      </left>
      <right style="thick">
        <color theme="4" tint="-0.499984740745262"/>
      </right>
      <top style="thick">
        <color theme="8" tint="-0.499984740745262"/>
      </top>
      <bottom style="thick">
        <color theme="8" tint="-0.499984740745262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7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38" fontId="2" fillId="0" borderId="0" xfId="0" applyNumberFormat="1" applyFont="1">
      <alignment vertical="center"/>
    </xf>
    <xf numFmtId="0" fontId="4" fillId="0" borderId="0" xfId="0" quotePrefix="1" applyFont="1" applyAlignment="1">
      <alignment vertical="center" textRotation="180"/>
    </xf>
    <xf numFmtId="176" fontId="6" fillId="0" borderId="0" xfId="2" applyNumberFormat="1" applyFont="1" applyAlignment="1">
      <alignment horizontal="right"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181" fontId="4" fillId="0" borderId="0" xfId="1" applyNumberFormat="1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9" fillId="0" borderId="31" xfId="0" applyFont="1" applyBorder="1" applyAlignment="1">
      <alignment horizontal="distributed" vertical="center" justifyLastLine="1"/>
    </xf>
    <xf numFmtId="178" fontId="9" fillId="0" borderId="31" xfId="0" applyNumberFormat="1" applyFont="1" applyBorder="1">
      <alignment vertical="center"/>
    </xf>
    <xf numFmtId="0" fontId="9" fillId="0" borderId="25" xfId="0" applyFont="1" applyBorder="1" applyAlignment="1">
      <alignment horizontal="distributed" vertical="center" justifyLastLine="1"/>
    </xf>
    <xf numFmtId="0" fontId="9" fillId="0" borderId="29" xfId="0" applyFont="1" applyBorder="1" applyAlignment="1">
      <alignment horizontal="distributed" vertical="center" justifyLastLine="1"/>
    </xf>
    <xf numFmtId="0" fontId="9" fillId="0" borderId="27" xfId="0" applyFont="1" applyBorder="1" applyAlignment="1">
      <alignment horizontal="distributed" vertical="center" justifyLastLine="1"/>
    </xf>
    <xf numFmtId="0" fontId="9" fillId="0" borderId="22" xfId="0" applyFont="1" applyBorder="1" applyAlignment="1">
      <alignment horizontal="distributed" vertical="center" justifyLastLine="1"/>
    </xf>
    <xf numFmtId="0" fontId="9" fillId="0" borderId="0" xfId="0" applyFont="1">
      <alignment vertical="center"/>
    </xf>
    <xf numFmtId="0" fontId="13" fillId="0" borderId="0" xfId="0" applyFont="1">
      <alignment vertical="center"/>
    </xf>
    <xf numFmtId="0" fontId="9" fillId="0" borderId="5" xfId="0" applyFont="1" applyBorder="1" applyAlignment="1">
      <alignment horizontal="distributed" vertical="center" justifyLastLine="1"/>
    </xf>
    <xf numFmtId="0" fontId="9" fillId="0" borderId="47" xfId="0" applyFont="1" applyBorder="1" applyAlignment="1">
      <alignment horizontal="distributed" vertical="center" justifyLastLine="1"/>
    </xf>
    <xf numFmtId="178" fontId="9" fillId="0" borderId="7" xfId="0" applyNumberFormat="1" applyFont="1" applyBorder="1">
      <alignment vertical="center"/>
    </xf>
    <xf numFmtId="178" fontId="9" fillId="0" borderId="31" xfId="0" applyNumberFormat="1" applyFont="1" applyBorder="1" applyAlignment="1">
      <alignment horizontal="right" vertical="center"/>
    </xf>
    <xf numFmtId="178" fontId="9" fillId="0" borderId="55" xfId="0" applyNumberFormat="1" applyFont="1" applyBorder="1">
      <alignment vertical="center"/>
    </xf>
    <xf numFmtId="178" fontId="9" fillId="0" borderId="7" xfId="0" applyNumberFormat="1" applyFont="1" applyBorder="1" applyAlignment="1">
      <alignment horizontal="right" vertical="center"/>
    </xf>
    <xf numFmtId="0" fontId="13" fillId="0" borderId="0" xfId="0" applyFont="1" applyAlignment="1">
      <alignment horizontal="right" vertical="center" shrinkToFit="1"/>
    </xf>
    <xf numFmtId="0" fontId="13" fillId="0" borderId="0" xfId="0" applyFont="1" applyAlignment="1">
      <alignment vertical="center" shrinkToFit="1"/>
    </xf>
    <xf numFmtId="0" fontId="13" fillId="0" borderId="0" xfId="0" applyFont="1" applyAlignment="1">
      <alignment horizontal="left" vertical="center" shrinkToFit="1"/>
    </xf>
    <xf numFmtId="0" fontId="4" fillId="0" borderId="0" xfId="0" applyFont="1" applyAlignment="1">
      <alignment vertical="center" shrinkToFi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 shrinkToFit="1"/>
    </xf>
    <xf numFmtId="0" fontId="17" fillId="0" borderId="0" xfId="0" applyFont="1" applyAlignment="1">
      <alignment vertical="center" shrinkToFit="1"/>
    </xf>
    <xf numFmtId="0" fontId="17" fillId="0" borderId="0" xfId="0" applyFont="1" applyAlignment="1">
      <alignment horizontal="left" vertical="center" shrinkToFit="1"/>
    </xf>
    <xf numFmtId="0" fontId="15" fillId="0" borderId="0" xfId="0" applyFont="1">
      <alignment vertical="center"/>
    </xf>
    <xf numFmtId="0" fontId="17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textRotation="255"/>
    </xf>
    <xf numFmtId="0" fontId="15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vertical="center" textRotation="255" shrinkToFit="1"/>
    </xf>
    <xf numFmtId="0" fontId="1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18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distributed" vertical="center" shrinkToFi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shrinkToFit="1"/>
    </xf>
    <xf numFmtId="0" fontId="4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distributed"/>
    </xf>
    <xf numFmtId="0" fontId="4" fillId="0" borderId="0" xfId="0" applyFont="1" applyAlignment="1">
      <alignment horizontal="distributed" vertical="center" shrinkToFit="1"/>
    </xf>
    <xf numFmtId="0" fontId="9" fillId="0" borderId="0" xfId="0" applyFont="1" applyAlignment="1">
      <alignment vertical="center" shrinkToFit="1"/>
    </xf>
    <xf numFmtId="0" fontId="4" fillId="0" borderId="0" xfId="0" quotePrefix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20" fillId="0" borderId="0" xfId="0" applyFont="1" applyAlignment="1">
      <alignment horizontal="right" vertical="center" shrinkToFit="1"/>
    </xf>
    <xf numFmtId="0" fontId="20" fillId="0" borderId="0" xfId="0" applyFont="1" applyAlignment="1">
      <alignment vertical="center" shrinkToFit="1"/>
    </xf>
    <xf numFmtId="0" fontId="20" fillId="0" borderId="0" xfId="0" applyFont="1" applyAlignment="1">
      <alignment horizontal="left" vertical="center" shrinkToFit="1"/>
    </xf>
    <xf numFmtId="0" fontId="20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21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textRotation="255"/>
    </xf>
    <xf numFmtId="0" fontId="9" fillId="0" borderId="0" xfId="0" applyFont="1" applyAlignment="1"/>
    <xf numFmtId="0" fontId="9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3" fillId="0" borderId="55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38" fontId="13" fillId="0" borderId="0" xfId="1" applyFont="1" applyFill="1" applyBorder="1" applyAlignment="1">
      <alignment vertical="center"/>
    </xf>
    <xf numFmtId="0" fontId="11" fillId="0" borderId="0" xfId="0" applyFont="1" applyAlignment="1"/>
    <xf numFmtId="0" fontId="9" fillId="0" borderId="0" xfId="0" applyFont="1" applyAlignment="1">
      <alignment horizontal="center"/>
    </xf>
    <xf numFmtId="0" fontId="4" fillId="0" borderId="0" xfId="0" applyFont="1" applyAlignment="1"/>
    <xf numFmtId="0" fontId="9" fillId="0" borderId="17" xfId="0" applyFont="1" applyBorder="1" applyAlignment="1">
      <alignment vertical="distributed" textRotation="255"/>
    </xf>
    <xf numFmtId="0" fontId="9" fillId="0" borderId="7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178" fontId="9" fillId="0" borderId="47" xfId="0" applyNumberFormat="1" applyFont="1" applyBorder="1">
      <alignment vertical="center"/>
    </xf>
    <xf numFmtId="0" fontId="9" fillId="0" borderId="47" xfId="0" applyFont="1" applyBorder="1">
      <alignment vertical="center"/>
    </xf>
    <xf numFmtId="0" fontId="9" fillId="0" borderId="53" xfId="0" applyFont="1" applyBorder="1" applyAlignment="1">
      <alignment horizontal="center" vertical="center"/>
    </xf>
    <xf numFmtId="0" fontId="9" fillId="0" borderId="7" xfId="0" applyFont="1" applyBorder="1">
      <alignment vertical="center"/>
    </xf>
    <xf numFmtId="0" fontId="9" fillId="0" borderId="7" xfId="0" applyFont="1" applyBorder="1" applyAlignment="1">
      <alignment horizontal="right" vertical="center"/>
    </xf>
    <xf numFmtId="0" fontId="9" fillId="0" borderId="82" xfId="0" applyFont="1" applyBorder="1" applyAlignment="1">
      <alignment horizontal="center" vertical="center"/>
    </xf>
    <xf numFmtId="0" fontId="9" fillId="0" borderId="81" xfId="0" applyFont="1" applyBorder="1">
      <alignment vertical="center"/>
    </xf>
    <xf numFmtId="0" fontId="9" fillId="0" borderId="8" xfId="0" applyFont="1" applyBorder="1" applyAlignment="1">
      <alignment horizontal="distributed" vertical="center" justifyLastLine="1"/>
    </xf>
    <xf numFmtId="0" fontId="9" fillId="0" borderId="10" xfId="0" applyFont="1" applyBorder="1">
      <alignment vertical="center"/>
    </xf>
    <xf numFmtId="0" fontId="9" fillId="0" borderId="48" xfId="0" applyFont="1" applyBorder="1">
      <alignment vertical="center"/>
    </xf>
    <xf numFmtId="0" fontId="9" fillId="0" borderId="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91" xfId="0" applyFont="1" applyBorder="1" applyAlignment="1">
      <alignment horizontal="center" vertical="center"/>
    </xf>
    <xf numFmtId="0" fontId="9" fillId="0" borderId="31" xfId="0" applyFont="1" applyBorder="1" applyAlignment="1">
      <alignment horizontal="right" vertical="center"/>
    </xf>
    <xf numFmtId="0" fontId="9" fillId="0" borderId="11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83" xfId="0" applyFont="1" applyBorder="1" applyAlignment="1">
      <alignment horizontal="right" vertical="center"/>
    </xf>
    <xf numFmtId="0" fontId="9" fillId="0" borderId="8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6" xfId="0" quotePrefix="1" applyFont="1" applyBorder="1" applyAlignment="1">
      <alignment horizontal="right" vertical="center"/>
    </xf>
    <xf numFmtId="0" fontId="9" fillId="0" borderId="7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43" xfId="0" quotePrefix="1" applyFont="1" applyBorder="1" applyAlignment="1">
      <alignment horizontal="right" vertical="center"/>
    </xf>
    <xf numFmtId="0" fontId="9" fillId="0" borderId="84" xfId="0" applyFont="1" applyBorder="1" applyAlignment="1">
      <alignment horizontal="center" vertical="center"/>
    </xf>
    <xf numFmtId="0" fontId="9" fillId="0" borderId="41" xfId="0" quotePrefix="1" applyFont="1" applyBorder="1" applyAlignment="1">
      <alignment horizontal="right" vertical="center"/>
    </xf>
    <xf numFmtId="0" fontId="9" fillId="0" borderId="76" xfId="0" applyFont="1" applyBorder="1" applyAlignment="1">
      <alignment horizontal="right" vertical="center"/>
    </xf>
    <xf numFmtId="0" fontId="9" fillId="0" borderId="7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39" xfId="0" quotePrefix="1" applyFont="1" applyBorder="1" applyAlignment="1">
      <alignment horizontal="right" vertical="center"/>
    </xf>
    <xf numFmtId="0" fontId="9" fillId="0" borderId="44" xfId="0" applyFont="1" applyBorder="1" applyAlignment="1">
      <alignment horizontal="center" vertical="center"/>
    </xf>
    <xf numFmtId="0" fontId="9" fillId="0" borderId="43" xfId="0" applyFont="1" applyBorder="1" applyAlignment="1">
      <alignment horizontal="right" vertical="center"/>
    </xf>
    <xf numFmtId="0" fontId="9" fillId="0" borderId="39" xfId="0" applyFont="1" applyBorder="1" applyAlignment="1">
      <alignment horizontal="right" vertical="center"/>
    </xf>
    <xf numFmtId="0" fontId="9" fillId="0" borderId="0" xfId="0" applyFont="1" applyAlignment="1">
      <alignment horizontal="left" vertical="center" indent="1"/>
    </xf>
    <xf numFmtId="0" fontId="9" fillId="0" borderId="76" xfId="0" applyFont="1" applyBorder="1" applyAlignment="1">
      <alignment horizontal="left" vertical="center" indent="1"/>
    </xf>
    <xf numFmtId="0" fontId="9" fillId="0" borderId="83" xfId="0" applyFont="1" applyBorder="1" applyAlignment="1">
      <alignment horizontal="left" vertical="center" indent="1"/>
    </xf>
    <xf numFmtId="0" fontId="9" fillId="0" borderId="75" xfId="0" applyFont="1" applyBorder="1" applyAlignment="1">
      <alignment horizontal="left" vertical="center" indent="1"/>
    </xf>
    <xf numFmtId="0" fontId="9" fillId="0" borderId="38" xfId="0" applyFont="1" applyBorder="1" applyAlignment="1">
      <alignment horizontal="right" vertical="center"/>
    </xf>
    <xf numFmtId="0" fontId="9" fillId="0" borderId="45" xfId="0" applyFont="1" applyBorder="1" applyAlignment="1">
      <alignment horizontal="right" vertical="center"/>
    </xf>
    <xf numFmtId="0" fontId="9" fillId="0" borderId="42" xfId="0" applyFont="1" applyBorder="1" applyAlignment="1">
      <alignment horizontal="right" vertical="center"/>
    </xf>
    <xf numFmtId="0" fontId="9" fillId="0" borderId="40" xfId="0" applyFont="1" applyBorder="1" applyAlignment="1">
      <alignment horizontal="right" vertical="center"/>
    </xf>
    <xf numFmtId="0" fontId="9" fillId="0" borderId="31" xfId="0" applyFont="1" applyBorder="1">
      <alignment vertical="center"/>
    </xf>
    <xf numFmtId="0" fontId="4" fillId="0" borderId="19" xfId="0" applyFont="1" applyBorder="1">
      <alignment vertical="center"/>
    </xf>
    <xf numFmtId="0" fontId="9" fillId="0" borderId="96" xfId="0" applyFont="1" applyBorder="1" applyAlignment="1">
      <alignment horizontal="center" vertical="center" shrinkToFit="1"/>
    </xf>
    <xf numFmtId="0" fontId="9" fillId="0" borderId="97" xfId="0" applyFont="1" applyBorder="1" applyAlignment="1">
      <alignment horizontal="center" vertical="center" shrinkToFit="1"/>
    </xf>
    <xf numFmtId="0" fontId="9" fillId="0" borderId="98" xfId="0" applyFont="1" applyBorder="1" applyAlignment="1">
      <alignment horizontal="center" vertical="center" shrinkToFit="1"/>
    </xf>
    <xf numFmtId="0" fontId="9" fillId="0" borderId="99" xfId="0" applyFont="1" applyBorder="1" applyAlignment="1">
      <alignment horizontal="center" vertical="center"/>
    </xf>
    <xf numFmtId="178" fontId="9" fillId="0" borderId="100" xfId="0" applyNumberFormat="1" applyFont="1" applyBorder="1" applyAlignment="1">
      <alignment vertical="center" shrinkToFit="1"/>
    </xf>
    <xf numFmtId="178" fontId="9" fillId="0" borderId="101" xfId="0" applyNumberFormat="1" applyFont="1" applyBorder="1" applyAlignment="1">
      <alignment vertical="center" shrinkToFit="1"/>
    </xf>
    <xf numFmtId="179" fontId="9" fillId="0" borderId="100" xfId="0" applyNumberFormat="1" applyFont="1" applyBorder="1" applyAlignment="1">
      <alignment vertical="center" shrinkToFit="1"/>
    </xf>
    <xf numFmtId="179" fontId="9" fillId="0" borderId="101" xfId="0" applyNumberFormat="1" applyFont="1" applyBorder="1" applyAlignment="1">
      <alignment horizontal="right" vertical="center" shrinkToFit="1"/>
    </xf>
    <xf numFmtId="179" fontId="9" fillId="0" borderId="101" xfId="0" applyNumberFormat="1" applyFont="1" applyBorder="1" applyAlignment="1">
      <alignment vertical="center" shrinkToFit="1"/>
    </xf>
    <xf numFmtId="179" fontId="9" fillId="0" borderId="102" xfId="0" applyNumberFormat="1" applyFont="1" applyBorder="1" applyAlignment="1">
      <alignment vertical="center" shrinkToFit="1"/>
    </xf>
    <xf numFmtId="179" fontId="9" fillId="0" borderId="0" xfId="0" applyNumberFormat="1" applyFont="1" applyAlignment="1">
      <alignment vertical="center" shrinkToFit="1"/>
    </xf>
    <xf numFmtId="0" fontId="9" fillId="0" borderId="103" xfId="0" applyFont="1" applyBorder="1" applyAlignment="1">
      <alignment horizontal="center" vertical="center"/>
    </xf>
    <xf numFmtId="178" fontId="9" fillId="0" borderId="104" xfId="0" applyNumberFormat="1" applyFont="1" applyBorder="1" applyAlignment="1">
      <alignment vertical="center" shrinkToFit="1"/>
    </xf>
    <xf numFmtId="178" fontId="9" fillId="0" borderId="105" xfId="0" applyNumberFormat="1" applyFont="1" applyBorder="1" applyAlignment="1">
      <alignment vertical="center" shrinkToFit="1"/>
    </xf>
    <xf numFmtId="179" fontId="9" fillId="0" borderId="104" xfId="0" applyNumberFormat="1" applyFont="1" applyBorder="1" applyAlignment="1">
      <alignment vertical="center" shrinkToFit="1"/>
    </xf>
    <xf numFmtId="179" fontId="9" fillId="0" borderId="105" xfId="0" applyNumberFormat="1" applyFont="1" applyBorder="1" applyAlignment="1">
      <alignment vertical="center" shrinkToFit="1"/>
    </xf>
    <xf numFmtId="179" fontId="9" fillId="0" borderId="106" xfId="0" applyNumberFormat="1" applyFont="1" applyBorder="1" applyAlignment="1">
      <alignment vertical="center" shrinkToFit="1"/>
    </xf>
    <xf numFmtId="179" fontId="9" fillId="0" borderId="105" xfId="0" applyNumberFormat="1" applyFont="1" applyBorder="1" applyAlignment="1">
      <alignment horizontal="right" vertical="center" shrinkToFit="1"/>
    </xf>
    <xf numFmtId="0" fontId="9" fillId="0" borderId="107" xfId="0" applyFont="1" applyBorder="1" applyAlignment="1">
      <alignment horizontal="center" vertical="center"/>
    </xf>
    <xf numFmtId="178" fontId="9" fillId="0" borderId="108" xfId="0" applyNumberFormat="1" applyFont="1" applyBorder="1" applyAlignment="1">
      <alignment vertical="center" shrinkToFit="1"/>
    </xf>
    <xf numFmtId="178" fontId="9" fillId="0" borderId="109" xfId="0" applyNumberFormat="1" applyFont="1" applyBorder="1" applyAlignment="1">
      <alignment vertical="center" shrinkToFit="1"/>
    </xf>
    <xf numFmtId="179" fontId="9" fillId="0" borderId="108" xfId="0" applyNumberFormat="1" applyFont="1" applyBorder="1" applyAlignment="1">
      <alignment vertical="center" shrinkToFit="1"/>
    </xf>
    <xf numFmtId="179" fontId="9" fillId="0" borderId="109" xfId="0" applyNumberFormat="1" applyFont="1" applyBorder="1" applyAlignment="1">
      <alignment horizontal="right" vertical="center" shrinkToFit="1"/>
    </xf>
    <xf numFmtId="179" fontId="9" fillId="0" borderId="109" xfId="0" applyNumberFormat="1" applyFont="1" applyBorder="1" applyAlignment="1">
      <alignment vertical="center" shrinkToFit="1"/>
    </xf>
    <xf numFmtId="179" fontId="9" fillId="0" borderId="108" xfId="0" applyNumberFormat="1" applyFont="1" applyBorder="1" applyAlignment="1">
      <alignment horizontal="right" vertical="center" shrinkToFit="1"/>
    </xf>
    <xf numFmtId="179" fontId="9" fillId="0" borderId="110" xfId="0" applyNumberFormat="1" applyFont="1" applyBorder="1" applyAlignment="1">
      <alignment horizontal="right" vertical="center" shrinkToFit="1"/>
    </xf>
    <xf numFmtId="179" fontId="9" fillId="0" borderId="0" xfId="0" applyNumberFormat="1" applyFont="1" applyAlignment="1">
      <alignment horizontal="right" vertical="center" shrinkToFit="1"/>
    </xf>
    <xf numFmtId="178" fontId="9" fillId="0" borderId="111" xfId="0" applyNumberFormat="1" applyFont="1" applyBorder="1" applyAlignment="1">
      <alignment vertical="center" shrinkToFit="1"/>
    </xf>
    <xf numFmtId="178" fontId="9" fillId="0" borderId="112" xfId="0" applyNumberFormat="1" applyFont="1" applyBorder="1" applyAlignment="1">
      <alignment vertical="center" shrinkToFit="1"/>
    </xf>
    <xf numFmtId="179" fontId="9" fillId="0" borderId="111" xfId="0" applyNumberFormat="1" applyFont="1" applyBorder="1" applyAlignment="1">
      <alignment vertical="center" shrinkToFit="1"/>
    </xf>
    <xf numFmtId="179" fontId="9" fillId="0" borderId="112" xfId="0" applyNumberFormat="1" applyFont="1" applyBorder="1" applyAlignment="1">
      <alignment horizontal="right" vertical="center" shrinkToFit="1"/>
    </xf>
    <xf numFmtId="179" fontId="9" fillId="0" borderId="111" xfId="0" applyNumberFormat="1" applyFont="1" applyBorder="1" applyAlignment="1">
      <alignment horizontal="right" vertical="center" shrinkToFit="1"/>
    </xf>
    <xf numFmtId="179" fontId="9" fillId="0" borderId="112" xfId="0" applyNumberFormat="1" applyFont="1" applyBorder="1" applyAlignment="1">
      <alignment vertical="center" shrinkToFit="1"/>
    </xf>
    <xf numFmtId="179" fontId="9" fillId="0" borderId="113" xfId="0" applyNumberFormat="1" applyFont="1" applyBorder="1" applyAlignment="1">
      <alignment vertical="center" shrinkToFit="1"/>
    </xf>
    <xf numFmtId="0" fontId="9" fillId="0" borderId="111" xfId="0" applyFont="1" applyBorder="1" applyAlignment="1">
      <alignment vertical="center" shrinkToFit="1"/>
    </xf>
    <xf numFmtId="0" fontId="9" fillId="0" borderId="104" xfId="0" applyFont="1" applyBorder="1" applyAlignment="1">
      <alignment vertical="center" shrinkToFit="1"/>
    </xf>
    <xf numFmtId="0" fontId="9" fillId="0" borderId="108" xfId="0" applyFont="1" applyBorder="1" applyAlignment="1">
      <alignment vertical="center" shrinkToFit="1"/>
    </xf>
    <xf numFmtId="179" fontId="9" fillId="0" borderId="110" xfId="0" applyNumberFormat="1" applyFont="1" applyBorder="1" applyAlignment="1">
      <alignment vertical="center" shrinkToFit="1"/>
    </xf>
    <xf numFmtId="0" fontId="9" fillId="0" borderId="48" xfId="0" applyFont="1" applyBorder="1" applyAlignment="1">
      <alignment horizontal="center" vertical="center"/>
    </xf>
    <xf numFmtId="0" fontId="9" fillId="0" borderId="100" xfId="0" applyFont="1" applyBorder="1" applyAlignment="1">
      <alignment vertical="center" shrinkToFit="1"/>
    </xf>
    <xf numFmtId="179" fontId="9" fillId="0" borderId="104" xfId="0" applyNumberFormat="1" applyFont="1" applyBorder="1" applyAlignment="1">
      <alignment horizontal="right" vertical="center" shrinkToFit="1"/>
    </xf>
    <xf numFmtId="0" fontId="4" fillId="0" borderId="43" xfId="0" applyFont="1" applyBorder="1">
      <alignment vertical="center"/>
    </xf>
    <xf numFmtId="0" fontId="4" fillId="0" borderId="42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9" fillId="0" borderId="20" xfId="0" applyFont="1" applyBorder="1">
      <alignment vertical="center"/>
    </xf>
    <xf numFmtId="0" fontId="13" fillId="0" borderId="9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184" fontId="4" fillId="0" borderId="7" xfId="0" applyNumberFormat="1" applyFont="1" applyBorder="1">
      <alignment vertical="center"/>
    </xf>
    <xf numFmtId="0" fontId="4" fillId="0" borderId="9" xfId="0" applyFont="1" applyBorder="1">
      <alignment vertical="center"/>
    </xf>
    <xf numFmtId="0" fontId="15" fillId="0" borderId="0" xfId="0" applyFont="1" applyAlignment="1">
      <alignment horizontal="center" vertical="center" wrapText="1" shrinkToFit="1"/>
    </xf>
    <xf numFmtId="0" fontId="23" fillId="0" borderId="0" xfId="0" applyFont="1">
      <alignment vertical="center"/>
    </xf>
    <xf numFmtId="0" fontId="9" fillId="0" borderId="75" xfId="0" applyFont="1" applyBorder="1" applyAlignment="1">
      <alignment horizontal="right" vertical="center"/>
    </xf>
    <xf numFmtId="0" fontId="9" fillId="0" borderId="118" xfId="0" applyFont="1" applyBorder="1" applyAlignment="1">
      <alignment horizontal="center" vertical="center"/>
    </xf>
    <xf numFmtId="0" fontId="9" fillId="0" borderId="119" xfId="0" applyFont="1" applyBorder="1" applyAlignment="1">
      <alignment vertical="center" shrinkToFit="1"/>
    </xf>
    <xf numFmtId="178" fontId="9" fillId="0" borderId="120" xfId="0" applyNumberFormat="1" applyFont="1" applyBorder="1" applyAlignment="1">
      <alignment horizontal="right" vertical="center" shrinkToFit="1"/>
    </xf>
    <xf numFmtId="179" fontId="9" fillId="0" borderId="119" xfId="0" applyNumberFormat="1" applyFont="1" applyBorder="1" applyAlignment="1">
      <alignment horizontal="right" vertical="center" shrinkToFit="1"/>
    </xf>
    <xf numFmtId="179" fontId="9" fillId="0" borderId="120" xfId="0" applyNumberFormat="1" applyFont="1" applyBorder="1" applyAlignment="1">
      <alignment horizontal="right" vertical="center" shrinkToFit="1"/>
    </xf>
    <xf numFmtId="179" fontId="9" fillId="0" borderId="121" xfId="0" applyNumberFormat="1" applyFont="1" applyBorder="1" applyAlignment="1">
      <alignment horizontal="right" vertical="center" shrinkToFit="1"/>
    </xf>
    <xf numFmtId="0" fontId="9" fillId="0" borderId="37" xfId="0" quotePrefix="1" applyFont="1" applyBorder="1" applyAlignment="1">
      <alignment horizontal="right" vertical="center"/>
    </xf>
    <xf numFmtId="0" fontId="9" fillId="0" borderId="61" xfId="0" applyFont="1" applyBorder="1" applyAlignment="1">
      <alignment horizontal="right" vertical="center"/>
    </xf>
    <xf numFmtId="0" fontId="9" fillId="0" borderId="61" xfId="0" applyFont="1" applyBorder="1" applyAlignment="1">
      <alignment horizontal="center" vertical="center"/>
    </xf>
    <xf numFmtId="0" fontId="9" fillId="0" borderId="36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22" xfId="0" applyFont="1" applyBorder="1" applyAlignment="1">
      <alignment horizontal="center" vertical="center"/>
    </xf>
    <xf numFmtId="0" fontId="9" fillId="0" borderId="61" xfId="0" applyFont="1" applyBorder="1" applyAlignment="1">
      <alignment horizontal="left" vertical="center" indent="1"/>
    </xf>
    <xf numFmtId="0" fontId="9" fillId="0" borderId="75" xfId="0" applyFont="1" applyBorder="1">
      <alignment vertical="center"/>
    </xf>
    <xf numFmtId="178" fontId="24" fillId="0" borderId="6" xfId="0" applyNumberFormat="1" applyFont="1" applyBorder="1">
      <alignment vertical="center"/>
    </xf>
    <xf numFmtId="177" fontId="24" fillId="0" borderId="6" xfId="0" applyNumberFormat="1" applyFont="1" applyBorder="1" applyAlignment="1">
      <alignment horizontal="right" vertical="center"/>
    </xf>
    <xf numFmtId="179" fontId="24" fillId="0" borderId="5" xfId="0" applyNumberFormat="1" applyFont="1" applyBorder="1" applyAlignment="1">
      <alignment horizontal="right" vertical="center"/>
    </xf>
    <xf numFmtId="177" fontId="24" fillId="0" borderId="6" xfId="0" applyNumberFormat="1" applyFont="1" applyBorder="1">
      <alignment vertical="center"/>
    </xf>
    <xf numFmtId="179" fontId="24" fillId="0" borderId="5" xfId="0" applyNumberFormat="1" applyFont="1" applyBorder="1">
      <alignment vertical="center"/>
    </xf>
    <xf numFmtId="178" fontId="24" fillId="0" borderId="31" xfId="0" applyNumberFormat="1" applyFont="1" applyBorder="1">
      <alignment vertical="center"/>
    </xf>
    <xf numFmtId="177" fontId="24" fillId="0" borderId="31" xfId="0" applyNumberFormat="1" applyFont="1" applyBorder="1">
      <alignment vertical="center"/>
    </xf>
    <xf numFmtId="179" fontId="24" fillId="0" borderId="30" xfId="0" applyNumberFormat="1" applyFont="1" applyBorder="1">
      <alignment vertical="center"/>
    </xf>
    <xf numFmtId="178" fontId="24" fillId="0" borderId="25" xfId="0" applyNumberFormat="1" applyFont="1" applyBorder="1">
      <alignment vertical="center"/>
    </xf>
    <xf numFmtId="177" fontId="24" fillId="0" borderId="25" xfId="0" applyNumberFormat="1" applyFont="1" applyBorder="1">
      <alignment vertical="center"/>
    </xf>
    <xf numFmtId="179" fontId="24" fillId="0" borderId="24" xfId="0" applyNumberFormat="1" applyFont="1" applyBorder="1">
      <alignment vertical="center"/>
    </xf>
    <xf numFmtId="178" fontId="24" fillId="0" borderId="29" xfId="0" applyNumberFormat="1" applyFont="1" applyBorder="1">
      <alignment vertical="center"/>
    </xf>
    <xf numFmtId="177" fontId="24" fillId="0" borderId="29" xfId="0" applyNumberFormat="1" applyFont="1" applyBorder="1">
      <alignment vertical="center"/>
    </xf>
    <xf numFmtId="179" fontId="24" fillId="0" borderId="28" xfId="0" applyNumberFormat="1" applyFont="1" applyBorder="1">
      <alignment vertical="center"/>
    </xf>
    <xf numFmtId="178" fontId="24" fillId="0" borderId="27" xfId="0" applyNumberFormat="1" applyFont="1" applyBorder="1">
      <alignment vertical="center"/>
    </xf>
    <xf numFmtId="177" fontId="24" fillId="0" borderId="27" xfId="0" applyNumberFormat="1" applyFont="1" applyBorder="1">
      <alignment vertical="center"/>
    </xf>
    <xf numFmtId="179" fontId="24" fillId="0" borderId="26" xfId="0" applyNumberFormat="1" applyFont="1" applyBorder="1">
      <alignment vertical="center"/>
    </xf>
    <xf numFmtId="178" fontId="24" fillId="0" borderId="22" xfId="0" applyNumberFormat="1" applyFont="1" applyBorder="1">
      <alignment vertical="center"/>
    </xf>
    <xf numFmtId="177" fontId="24" fillId="0" borderId="22" xfId="0" applyNumberFormat="1" applyFont="1" applyBorder="1">
      <alignment vertical="center"/>
    </xf>
    <xf numFmtId="177" fontId="24" fillId="0" borderId="21" xfId="0" quotePrefix="1" applyNumberFormat="1" applyFont="1" applyBorder="1" applyAlignment="1">
      <alignment horizontal="right" vertical="center"/>
    </xf>
    <xf numFmtId="181" fontId="24" fillId="0" borderId="47" xfId="1" applyNumberFormat="1" applyFont="1" applyFill="1" applyBorder="1">
      <alignment vertical="center"/>
    </xf>
    <xf numFmtId="181" fontId="24" fillId="0" borderId="47" xfId="1" applyNumberFormat="1" applyFont="1" applyFill="1" applyBorder="1" applyAlignment="1">
      <alignment horizontal="right" vertical="center"/>
    </xf>
    <xf numFmtId="181" fontId="24" fillId="0" borderId="44" xfId="1" applyNumberFormat="1" applyFont="1" applyFill="1" applyBorder="1">
      <alignment vertical="center"/>
    </xf>
    <xf numFmtId="181" fontId="24" fillId="0" borderId="7" xfId="1" applyNumberFormat="1" applyFont="1" applyFill="1" applyBorder="1">
      <alignment vertical="center"/>
    </xf>
    <xf numFmtId="181" fontId="24" fillId="0" borderId="7" xfId="1" applyNumberFormat="1" applyFont="1" applyFill="1" applyBorder="1" applyAlignment="1">
      <alignment horizontal="right" vertical="center"/>
    </xf>
    <xf numFmtId="181" fontId="24" fillId="0" borderId="14" xfId="1" applyNumberFormat="1" applyFont="1" applyFill="1" applyBorder="1">
      <alignment vertical="center"/>
    </xf>
    <xf numFmtId="181" fontId="24" fillId="0" borderId="9" xfId="1" applyNumberFormat="1" applyFont="1" applyFill="1" applyBorder="1">
      <alignment vertical="center"/>
    </xf>
    <xf numFmtId="181" fontId="24" fillId="0" borderId="12" xfId="1" applyNumberFormat="1" applyFont="1" applyFill="1" applyBorder="1">
      <alignment vertical="center"/>
    </xf>
    <xf numFmtId="181" fontId="24" fillId="0" borderId="6" xfId="1" applyNumberFormat="1" applyFont="1" applyFill="1" applyBorder="1">
      <alignment vertical="center"/>
    </xf>
    <xf numFmtId="181" fontId="24" fillId="0" borderId="5" xfId="1" applyNumberFormat="1" applyFont="1" applyFill="1" applyBorder="1">
      <alignment vertical="center"/>
    </xf>
    <xf numFmtId="181" fontId="24" fillId="0" borderId="2" xfId="1" applyNumberFormat="1" applyFont="1" applyFill="1" applyBorder="1">
      <alignment vertical="center"/>
    </xf>
    <xf numFmtId="179" fontId="24" fillId="0" borderId="114" xfId="0" applyNumberFormat="1" applyFont="1" applyBorder="1" applyAlignment="1">
      <alignment vertical="center" shrinkToFit="1"/>
    </xf>
    <xf numFmtId="178" fontId="24" fillId="0" borderId="115" xfId="0" applyNumberFormat="1" applyFont="1" applyBorder="1" applyAlignment="1">
      <alignment horizontal="right" vertical="center" shrinkToFit="1"/>
    </xf>
    <xf numFmtId="179" fontId="24" fillId="0" borderId="114" xfId="0" applyNumberFormat="1" applyFont="1" applyBorder="1" applyAlignment="1">
      <alignment horizontal="right" vertical="center" shrinkToFit="1"/>
    </xf>
    <xf numFmtId="179" fontId="24" fillId="0" borderId="115" xfId="0" applyNumberFormat="1" applyFont="1" applyBorder="1" applyAlignment="1">
      <alignment horizontal="right" vertical="center" shrinkToFit="1"/>
    </xf>
    <xf numFmtId="179" fontId="24" fillId="0" borderId="116" xfId="0" applyNumberFormat="1" applyFont="1" applyBorder="1" applyAlignment="1">
      <alignment horizontal="right" vertical="center" shrinkToFit="1"/>
    </xf>
    <xf numFmtId="0" fontId="9" fillId="0" borderId="123" xfId="0" applyFont="1" applyBorder="1" applyAlignment="1">
      <alignment horizontal="center" vertical="center"/>
    </xf>
    <xf numFmtId="178" fontId="9" fillId="0" borderId="124" xfId="0" applyNumberFormat="1" applyFont="1" applyBorder="1">
      <alignment vertical="center"/>
    </xf>
    <xf numFmtId="0" fontId="9" fillId="0" borderId="124" xfId="0" applyFont="1" applyBorder="1">
      <alignment vertical="center"/>
    </xf>
    <xf numFmtId="0" fontId="9" fillId="0" borderId="0" xfId="0" applyFont="1" applyAlignment="1">
      <alignment horizontal="right" vertical="center"/>
    </xf>
    <xf numFmtId="0" fontId="9" fillId="0" borderId="33" xfId="0" applyFont="1" applyBorder="1" applyAlignment="1">
      <alignment horizontal="distributed" vertical="center" justifyLastLine="1"/>
    </xf>
    <xf numFmtId="0" fontId="9" fillId="0" borderId="38" xfId="0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distributed" vertical="center" justifyLastLine="1"/>
    </xf>
    <xf numFmtId="0" fontId="9" fillId="0" borderId="32" xfId="0" applyFont="1" applyBorder="1" applyAlignment="1">
      <alignment horizontal="distributed" vertical="center" justifyLastLine="1"/>
    </xf>
    <xf numFmtId="0" fontId="9" fillId="0" borderId="7" xfId="0" applyFont="1" applyBorder="1" applyAlignment="1">
      <alignment horizontal="distributed" vertical="center" justifyLastLine="1"/>
    </xf>
    <xf numFmtId="0" fontId="9" fillId="0" borderId="9" xfId="0" applyFont="1" applyBorder="1" applyAlignment="1">
      <alignment horizontal="distributed" vertical="center" justifyLastLine="1"/>
    </xf>
    <xf numFmtId="0" fontId="4" fillId="0" borderId="19" xfId="0" applyFont="1" applyBorder="1" applyAlignment="1">
      <alignment horizontal="right" vertical="center"/>
    </xf>
    <xf numFmtId="0" fontId="9" fillId="0" borderId="20" xfId="0" applyFont="1" applyBorder="1" applyAlignment="1">
      <alignment horizontal="right" vertical="center"/>
    </xf>
    <xf numFmtId="0" fontId="9" fillId="0" borderId="33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128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8" fillId="0" borderId="6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distributed" vertical="center" shrinkToFit="1"/>
    </xf>
    <xf numFmtId="186" fontId="9" fillId="0" borderId="6" xfId="0" applyNumberFormat="1" applyFont="1" applyBorder="1" applyAlignment="1">
      <alignment horizontal="distributed" vertical="center" shrinkToFit="1"/>
    </xf>
    <xf numFmtId="186" fontId="9" fillId="0" borderId="6" xfId="0" applyNumberFormat="1" applyFont="1" applyBorder="1" applyAlignment="1">
      <alignment horizontal="center" vertical="distributed" shrinkToFit="1"/>
    </xf>
    <xf numFmtId="186" fontId="4" fillId="0" borderId="6" xfId="0" applyNumberFormat="1" applyFont="1" applyBorder="1" applyAlignment="1">
      <alignment horizontal="distributed" vertical="center" shrinkToFit="1"/>
    </xf>
    <xf numFmtId="0" fontId="4" fillId="0" borderId="6" xfId="0" applyFont="1" applyBorder="1">
      <alignment vertical="center"/>
    </xf>
    <xf numFmtId="0" fontId="23" fillId="0" borderId="6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47" xfId="0" applyFont="1" applyBorder="1">
      <alignment vertical="center"/>
    </xf>
    <xf numFmtId="0" fontId="13" fillId="0" borderId="39" xfId="0" applyFont="1" applyBorder="1">
      <alignment vertical="center"/>
    </xf>
    <xf numFmtId="0" fontId="13" fillId="0" borderId="135" xfId="0" applyFont="1" applyBorder="1">
      <alignment vertical="center"/>
    </xf>
    <xf numFmtId="0" fontId="13" fillId="0" borderId="136" xfId="0" applyFont="1" applyBorder="1">
      <alignment vertical="center"/>
    </xf>
    <xf numFmtId="0" fontId="13" fillId="0" borderId="137" xfId="0" applyFont="1" applyBorder="1">
      <alignment vertical="center"/>
    </xf>
    <xf numFmtId="0" fontId="13" fillId="0" borderId="138" xfId="0" applyFont="1" applyBorder="1">
      <alignment vertical="center"/>
    </xf>
    <xf numFmtId="0" fontId="13" fillId="0" borderId="139" xfId="0" applyFont="1" applyBorder="1">
      <alignment vertical="center"/>
    </xf>
    <xf numFmtId="0" fontId="13" fillId="0" borderId="38" xfId="0" applyFont="1" applyBorder="1">
      <alignment vertical="center"/>
    </xf>
    <xf numFmtId="1" fontId="13" fillId="0" borderId="0" xfId="0" applyNumberFormat="1" applyFont="1">
      <alignment vertical="center"/>
    </xf>
    <xf numFmtId="0" fontId="26" fillId="0" borderId="0" xfId="0" applyFont="1">
      <alignment vertical="center"/>
    </xf>
    <xf numFmtId="40" fontId="0" fillId="0" borderId="6" xfId="1" applyNumberFormat="1" applyFont="1" applyBorder="1">
      <alignment vertical="center"/>
    </xf>
    <xf numFmtId="40" fontId="25" fillId="0" borderId="6" xfId="1" applyNumberFormat="1" applyFont="1" applyBorder="1">
      <alignment vertical="center"/>
    </xf>
    <xf numFmtId="40" fontId="28" fillId="0" borderId="6" xfId="1" applyNumberFormat="1" applyFont="1" applyBorder="1">
      <alignment vertical="center"/>
    </xf>
    <xf numFmtId="40" fontId="29" fillId="0" borderId="6" xfId="1" applyNumberFormat="1" applyFont="1" applyBorder="1">
      <alignment vertical="center"/>
    </xf>
    <xf numFmtId="40" fontId="30" fillId="0" borderId="6" xfId="1" applyNumberFormat="1" applyFont="1" applyBorder="1">
      <alignment vertical="center"/>
    </xf>
    <xf numFmtId="40" fontId="2" fillId="0" borderId="6" xfId="1" applyNumberFormat="1" applyFont="1" applyBorder="1">
      <alignment vertical="center"/>
    </xf>
    <xf numFmtId="40" fontId="31" fillId="0" borderId="6" xfId="1" applyNumberFormat="1" applyFont="1" applyBorder="1">
      <alignment vertical="center"/>
    </xf>
    <xf numFmtId="40" fontId="32" fillId="0" borderId="6" xfId="1" applyNumberFormat="1" applyFont="1" applyBorder="1">
      <alignment vertical="center"/>
    </xf>
    <xf numFmtId="4" fontId="4" fillId="0" borderId="0" xfId="0" applyNumberFormat="1" applyFont="1">
      <alignment vertical="center"/>
    </xf>
    <xf numFmtId="181" fontId="24" fillId="0" borderId="117" xfId="1" applyNumberFormat="1" applyFont="1" applyFill="1" applyBorder="1" applyAlignment="1">
      <alignment vertical="center"/>
    </xf>
    <xf numFmtId="178" fontId="4" fillId="0" borderId="0" xfId="0" applyNumberFormat="1" applyFont="1">
      <alignment vertical="center"/>
    </xf>
    <xf numFmtId="0" fontId="4" fillId="0" borderId="6" xfId="0" applyFont="1" applyBorder="1" applyAlignment="1"/>
    <xf numFmtId="179" fontId="4" fillId="0" borderId="0" xfId="0" applyNumberFormat="1" applyFont="1">
      <alignment vertical="center"/>
    </xf>
    <xf numFmtId="178" fontId="9" fillId="0" borderId="105" xfId="0" applyNumberFormat="1" applyFont="1" applyBorder="1" applyAlignment="1">
      <alignment horizontal="right" vertical="center" shrinkToFit="1"/>
    </xf>
    <xf numFmtId="179" fontId="9" fillId="0" borderId="106" xfId="0" applyNumberFormat="1" applyFont="1" applyBorder="1" applyAlignment="1">
      <alignment horizontal="right" vertical="center" shrinkToFit="1"/>
    </xf>
    <xf numFmtId="4" fontId="4" fillId="0" borderId="6" xfId="0" applyNumberFormat="1" applyFont="1" applyBorder="1">
      <alignment vertical="center"/>
    </xf>
    <xf numFmtId="3" fontId="4" fillId="0" borderId="6" xfId="0" applyNumberFormat="1" applyFont="1" applyBorder="1">
      <alignment vertical="center"/>
    </xf>
    <xf numFmtId="0" fontId="4" fillId="0" borderId="6" xfId="0" applyFont="1" applyBorder="1" applyAlignment="1">
      <alignment vertical="center" shrinkToFit="1"/>
    </xf>
    <xf numFmtId="38" fontId="9" fillId="0" borderId="11" xfId="3" applyFont="1" applyBorder="1" applyAlignment="1">
      <alignment horizontal="center" vertical="center" wrapText="1"/>
    </xf>
    <xf numFmtId="38" fontId="9" fillId="0" borderId="6" xfId="3" applyFont="1" applyBorder="1" applyAlignment="1">
      <alignment horizontal="right" vertical="center" shrinkToFit="1"/>
    </xf>
    <xf numFmtId="38" fontId="9" fillId="0" borderId="6" xfId="3" applyFont="1" applyBorder="1" applyAlignment="1">
      <alignment horizontal="right" vertical="center"/>
    </xf>
    <xf numFmtId="38" fontId="9" fillId="0" borderId="5" xfId="3" applyFont="1" applyBorder="1" applyAlignment="1">
      <alignment horizontal="right" vertical="center"/>
    </xf>
    <xf numFmtId="38" fontId="9" fillId="0" borderId="8" xfId="3" applyFont="1" applyBorder="1" applyAlignment="1">
      <alignment horizontal="center" vertical="center" wrapText="1"/>
    </xf>
    <xf numFmtId="38" fontId="9" fillId="0" borderId="11" xfId="3" applyFont="1" applyBorder="1" applyAlignment="1">
      <alignment horizontal="center" vertical="center"/>
    </xf>
    <xf numFmtId="38" fontId="9" fillId="0" borderId="8" xfId="3" applyFont="1" applyBorder="1" applyAlignment="1">
      <alignment horizontal="center" vertical="center"/>
    </xf>
    <xf numFmtId="38" fontId="9" fillId="0" borderId="7" xfId="3" applyFont="1" applyBorder="1" applyAlignment="1">
      <alignment horizontal="right" vertical="center" shrinkToFit="1"/>
    </xf>
    <xf numFmtId="38" fontId="9" fillId="0" borderId="6" xfId="3" applyFont="1" applyBorder="1" applyAlignment="1">
      <alignment horizontal="right" vertical="center" wrapText="1"/>
    </xf>
    <xf numFmtId="38" fontId="9" fillId="0" borderId="5" xfId="3" applyFont="1" applyBorder="1" applyAlignment="1">
      <alignment horizontal="right" vertical="center" wrapText="1"/>
    </xf>
    <xf numFmtId="38" fontId="9" fillId="0" borderId="10" xfId="3" applyFont="1" applyBorder="1" applyAlignment="1">
      <alignment horizontal="center" vertical="center"/>
    </xf>
    <xf numFmtId="38" fontId="9" fillId="0" borderId="9" xfId="3" applyFont="1" applyBorder="1" applyAlignment="1">
      <alignment horizontal="right" vertical="center" shrinkToFit="1"/>
    </xf>
    <xf numFmtId="38" fontId="9" fillId="0" borderId="4" xfId="3" applyFont="1" applyBorder="1" applyAlignment="1">
      <alignment horizontal="center" vertical="center"/>
    </xf>
    <xf numFmtId="38" fontId="9" fillId="0" borderId="3" xfId="3" applyFont="1" applyBorder="1" applyAlignment="1">
      <alignment horizontal="right" vertical="center" shrinkToFit="1"/>
    </xf>
    <xf numFmtId="38" fontId="9" fillId="0" borderId="2" xfId="3" applyFont="1" applyBorder="1" applyAlignment="1">
      <alignment horizontal="right" vertical="center" wrapText="1"/>
    </xf>
    <xf numFmtId="38" fontId="9" fillId="0" borderId="1" xfId="3" applyFont="1" applyBorder="1" applyAlignment="1">
      <alignment horizontal="right" vertical="center" wrapText="1"/>
    </xf>
    <xf numFmtId="0" fontId="9" fillId="0" borderId="0" xfId="4" applyFont="1" applyAlignment="1">
      <alignment horizontal="center" vertical="center"/>
    </xf>
    <xf numFmtId="0" fontId="9" fillId="0" borderId="0" xfId="4" applyFont="1">
      <alignment vertical="center"/>
    </xf>
    <xf numFmtId="0" fontId="36" fillId="0" borderId="0" xfId="0" applyFont="1">
      <alignment vertical="center"/>
    </xf>
    <xf numFmtId="0" fontId="37" fillId="0" borderId="0" xfId="0" applyFont="1" applyAlignment="1">
      <alignment horizontal="left" vertical="center"/>
    </xf>
    <xf numFmtId="0" fontId="38" fillId="0" borderId="0" xfId="0" applyFont="1">
      <alignment vertical="center"/>
    </xf>
    <xf numFmtId="0" fontId="25" fillId="0" borderId="0" xfId="0" applyFont="1">
      <alignment vertical="center"/>
    </xf>
    <xf numFmtId="0" fontId="38" fillId="0" borderId="0" xfId="0" applyFont="1" applyAlignment="1">
      <alignment horizontal="right" vertical="center"/>
    </xf>
    <xf numFmtId="0" fontId="39" fillId="0" borderId="11" xfId="0" applyFont="1" applyBorder="1" applyAlignment="1">
      <alignment horizontal="center" vertical="center"/>
    </xf>
    <xf numFmtId="180" fontId="39" fillId="0" borderId="6" xfId="0" applyNumberFormat="1" applyFont="1" applyBorder="1" applyAlignment="1">
      <alignment horizontal="right" vertical="center"/>
    </xf>
    <xf numFmtId="180" fontId="39" fillId="0" borderId="5" xfId="0" applyNumberFormat="1" applyFont="1" applyBorder="1" applyAlignment="1">
      <alignment horizontal="right" vertical="center"/>
    </xf>
    <xf numFmtId="38" fontId="40" fillId="0" borderId="8" xfId="1" applyFont="1" applyFill="1" applyBorder="1" applyAlignment="1">
      <alignment horizontal="center" vertical="center"/>
    </xf>
    <xf numFmtId="180" fontId="39" fillId="0" borderId="7" xfId="0" applyNumberFormat="1" applyFont="1" applyBorder="1" applyAlignment="1">
      <alignment horizontal="right" vertical="center"/>
    </xf>
    <xf numFmtId="180" fontId="39" fillId="0" borderId="14" xfId="0" applyNumberFormat="1" applyFont="1" applyBorder="1" applyAlignment="1">
      <alignment horizontal="right" vertical="center"/>
    </xf>
    <xf numFmtId="38" fontId="40" fillId="0" borderId="10" xfId="1" applyFont="1" applyFill="1" applyBorder="1" applyAlignment="1">
      <alignment horizontal="center" vertical="center"/>
    </xf>
    <xf numFmtId="180" fontId="39" fillId="0" borderId="9" xfId="0" applyNumberFormat="1" applyFont="1" applyBorder="1" applyAlignment="1">
      <alignment horizontal="right" vertical="center"/>
    </xf>
    <xf numFmtId="180" fontId="39" fillId="0" borderId="12" xfId="0" applyNumberFormat="1" applyFont="1" applyBorder="1" applyAlignment="1">
      <alignment horizontal="right" vertical="center"/>
    </xf>
    <xf numFmtId="180" fontId="39" fillId="0" borderId="9" xfId="0" quotePrefix="1" applyNumberFormat="1" applyFont="1" applyBorder="1" applyAlignment="1">
      <alignment horizontal="right" vertical="center"/>
    </xf>
    <xf numFmtId="38" fontId="40" fillId="0" borderId="4" xfId="1" applyFont="1" applyFill="1" applyBorder="1" applyAlignment="1">
      <alignment horizontal="center" vertical="center"/>
    </xf>
    <xf numFmtId="180" fontId="39" fillId="0" borderId="3" xfId="0" applyNumberFormat="1" applyFont="1" applyBorder="1" applyAlignment="1">
      <alignment horizontal="right" vertical="center"/>
    </xf>
    <xf numFmtId="180" fontId="39" fillId="0" borderId="35" xfId="0" applyNumberFormat="1" applyFont="1" applyBorder="1" applyAlignment="1">
      <alignment horizontal="right" vertical="center"/>
    </xf>
    <xf numFmtId="0" fontId="40" fillId="0" borderId="0" xfId="0" applyFont="1">
      <alignment vertical="center"/>
    </xf>
    <xf numFmtId="0" fontId="40" fillId="0" borderId="20" xfId="0" applyFont="1" applyBorder="1">
      <alignment vertical="center"/>
    </xf>
    <xf numFmtId="177" fontId="40" fillId="0" borderId="42" xfId="0" applyNumberFormat="1" applyFont="1" applyBorder="1">
      <alignment vertical="center"/>
    </xf>
    <xf numFmtId="0" fontId="36" fillId="0" borderId="7" xfId="0" applyFont="1" applyBorder="1">
      <alignment vertical="center"/>
    </xf>
    <xf numFmtId="183" fontId="36" fillId="0" borderId="7" xfId="0" applyNumberFormat="1" applyFont="1" applyBorder="1">
      <alignment vertical="center"/>
    </xf>
    <xf numFmtId="185" fontId="36" fillId="0" borderId="7" xfId="0" applyNumberFormat="1" applyFont="1" applyBorder="1">
      <alignment vertical="center"/>
    </xf>
    <xf numFmtId="0" fontId="36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26" fillId="0" borderId="0" xfId="0" applyFont="1" applyAlignment="1">
      <alignment horizontal="center" vertical="center"/>
    </xf>
    <xf numFmtId="40" fontId="27" fillId="0" borderId="76" xfId="1" applyNumberFormat="1" applyFont="1" applyBorder="1" applyAlignment="1">
      <alignment horizontal="left"/>
    </xf>
    <xf numFmtId="40" fontId="0" fillId="0" borderId="76" xfId="1" applyNumberFormat="1" applyFont="1" applyBorder="1" applyAlignment="1">
      <alignment horizontal="left"/>
    </xf>
    <xf numFmtId="0" fontId="13" fillId="0" borderId="20" xfId="0" applyFont="1" applyBorder="1" applyAlignment="1">
      <alignment horizontal="right" vertical="center"/>
    </xf>
    <xf numFmtId="0" fontId="9" fillId="0" borderId="34" xfId="0" applyFont="1" applyBorder="1" applyAlignment="1">
      <alignment horizontal="distributed" vertical="center" justifyLastLine="1"/>
    </xf>
    <xf numFmtId="0" fontId="9" fillId="0" borderId="80" xfId="0" applyFont="1" applyBorder="1" applyAlignment="1">
      <alignment horizontal="distributed" vertical="center" justifyLastLine="1"/>
    </xf>
    <xf numFmtId="0" fontId="9" fillId="0" borderId="33" xfId="0" applyFont="1" applyBorder="1" applyAlignment="1">
      <alignment horizontal="distributed" vertical="center" justifyLastLine="1"/>
    </xf>
    <xf numFmtId="0" fontId="9" fillId="0" borderId="11" xfId="0" applyFont="1" applyBorder="1" applyAlignment="1">
      <alignment horizontal="distributed" vertical="center" justifyLastLine="1"/>
    </xf>
    <xf numFmtId="0" fontId="9" fillId="0" borderId="38" xfId="0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distributed" vertical="center" justifyLastLine="1"/>
    </xf>
    <xf numFmtId="0" fontId="9" fillId="0" borderId="66" xfId="0" applyFont="1" applyBorder="1" applyAlignment="1">
      <alignment horizontal="center" vertical="center" textRotation="255"/>
    </xf>
    <xf numFmtId="0" fontId="2" fillId="0" borderId="75" xfId="0" applyFont="1" applyBorder="1" applyAlignment="1">
      <alignment horizontal="center" vertical="center" textRotation="255"/>
    </xf>
    <xf numFmtId="0" fontId="9" fillId="0" borderId="53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 textRotation="255"/>
    </xf>
    <xf numFmtId="0" fontId="9" fillId="0" borderId="84" xfId="0" applyFont="1" applyBorder="1" applyAlignment="1">
      <alignment horizontal="center" vertical="center" textRotation="255"/>
    </xf>
    <xf numFmtId="0" fontId="2" fillId="0" borderId="76" xfId="0" applyFont="1" applyBorder="1" applyAlignment="1">
      <alignment horizontal="center" vertical="center" textRotation="255"/>
    </xf>
    <xf numFmtId="0" fontId="2" fillId="0" borderId="42" xfId="0" applyFont="1" applyBorder="1" applyAlignment="1">
      <alignment horizontal="center" vertical="center" textRotation="255"/>
    </xf>
    <xf numFmtId="0" fontId="2" fillId="0" borderId="40" xfId="0" applyFont="1" applyBorder="1" applyAlignment="1">
      <alignment horizontal="center" vertical="center" textRotation="255"/>
    </xf>
    <xf numFmtId="0" fontId="2" fillId="0" borderId="45" xfId="0" applyFont="1" applyBorder="1" applyAlignment="1">
      <alignment horizontal="center" vertical="center" textRotation="255"/>
    </xf>
    <xf numFmtId="0" fontId="9" fillId="0" borderId="82" xfId="0" applyFont="1" applyBorder="1" applyAlignment="1">
      <alignment horizontal="center" vertical="center" textRotation="255"/>
    </xf>
    <xf numFmtId="0" fontId="2" fillId="0" borderId="73" xfId="0" applyFont="1" applyBorder="1" applyAlignment="1">
      <alignment horizontal="center" vertical="center" textRotation="255"/>
    </xf>
    <xf numFmtId="57" fontId="4" fillId="0" borderId="6" xfId="0" applyNumberFormat="1" applyFont="1" applyBorder="1" applyAlignment="1">
      <alignment horizontal="center" vertical="center"/>
    </xf>
    <xf numFmtId="186" fontId="4" fillId="0" borderId="6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distributed" vertical="center" justifyLastLine="1"/>
    </xf>
    <xf numFmtId="0" fontId="9" fillId="0" borderId="9" xfId="0" applyFont="1" applyBorder="1" applyAlignment="1">
      <alignment horizontal="distributed" vertical="center" justifyLastLine="1"/>
    </xf>
    <xf numFmtId="0" fontId="9" fillId="0" borderId="4" xfId="0" applyFont="1" applyBorder="1" applyAlignment="1">
      <alignment horizontal="distributed" vertical="center" justifyLastLine="1"/>
    </xf>
    <xf numFmtId="0" fontId="9" fillId="0" borderId="3" xfId="0" applyFont="1" applyBorder="1" applyAlignment="1">
      <alignment horizontal="distributed" vertical="center" justifyLastLine="1"/>
    </xf>
    <xf numFmtId="0" fontId="9" fillId="0" borderId="8" xfId="0" applyFont="1" applyBorder="1" applyAlignment="1">
      <alignment horizontal="distributed" vertical="center" justifyLastLine="1"/>
    </xf>
    <xf numFmtId="0" fontId="9" fillId="0" borderId="7" xfId="0" applyFont="1" applyBorder="1" applyAlignment="1">
      <alignment horizontal="distributed" vertical="center" justifyLastLine="1"/>
    </xf>
    <xf numFmtId="0" fontId="9" fillId="0" borderId="19" xfId="0" applyFont="1" applyBorder="1" applyAlignment="1">
      <alignment horizontal="right" vertical="center"/>
    </xf>
    <xf numFmtId="0" fontId="9" fillId="0" borderId="32" xfId="0" applyFont="1" applyBorder="1" applyAlignment="1">
      <alignment horizontal="distributed" vertical="center" justifyLastLine="1"/>
    </xf>
    <xf numFmtId="181" fontId="24" fillId="0" borderId="37" xfId="1" applyNumberFormat="1" applyFont="1" applyFill="1" applyBorder="1" applyAlignment="1">
      <alignment horizontal="right" vertical="center"/>
    </xf>
    <xf numFmtId="181" fontId="24" fillId="0" borderId="36" xfId="1" applyNumberFormat="1" applyFont="1" applyFill="1" applyBorder="1" applyAlignment="1">
      <alignment horizontal="right" vertical="center"/>
    </xf>
    <xf numFmtId="181" fontId="24" fillId="0" borderId="37" xfId="1" applyNumberFormat="1" applyFont="1" applyFill="1" applyBorder="1" applyAlignment="1">
      <alignment vertical="center"/>
    </xf>
    <xf numFmtId="181" fontId="24" fillId="0" borderId="36" xfId="1" applyNumberFormat="1" applyFont="1" applyFill="1" applyBorder="1" applyAlignment="1">
      <alignment vertical="center"/>
    </xf>
    <xf numFmtId="0" fontId="9" fillId="0" borderId="48" xfId="0" applyFont="1" applyBorder="1" applyAlignment="1">
      <alignment horizontal="center" vertical="distributed" textRotation="255" justifyLastLine="1"/>
    </xf>
    <xf numFmtId="0" fontId="9" fillId="0" borderId="8" xfId="0" applyFont="1" applyBorder="1" applyAlignment="1">
      <alignment horizontal="center" vertical="distributed" textRotation="255" justifyLastLine="1"/>
    </xf>
    <xf numFmtId="0" fontId="9" fillId="0" borderId="10" xfId="0" applyFont="1" applyBorder="1" applyAlignment="1">
      <alignment horizontal="center" vertical="distributed" textRotation="255" justifyLastLine="1"/>
    </xf>
    <xf numFmtId="181" fontId="24" fillId="0" borderId="43" xfId="1" applyNumberFormat="1" applyFont="1" applyFill="1" applyBorder="1" applyAlignment="1">
      <alignment vertical="center"/>
    </xf>
    <xf numFmtId="181" fontId="24" fillId="0" borderId="42" xfId="1" applyNumberFormat="1" applyFont="1" applyFill="1" applyBorder="1" applyAlignment="1">
      <alignment vertical="center"/>
    </xf>
    <xf numFmtId="181" fontId="24" fillId="0" borderId="46" xfId="1" applyNumberFormat="1" applyFont="1" applyFill="1" applyBorder="1" applyAlignment="1">
      <alignment vertical="center"/>
    </xf>
    <xf numFmtId="181" fontId="24" fillId="0" borderId="45" xfId="1" applyNumberFormat="1" applyFont="1" applyFill="1" applyBorder="1" applyAlignment="1">
      <alignment vertical="center"/>
    </xf>
    <xf numFmtId="181" fontId="24" fillId="0" borderId="41" xfId="1" applyNumberFormat="1" applyFont="1" applyFill="1" applyBorder="1" applyAlignment="1">
      <alignment vertical="center"/>
    </xf>
    <xf numFmtId="181" fontId="24" fillId="0" borderId="40" xfId="1" applyNumberFormat="1" applyFont="1" applyFill="1" applyBorder="1" applyAlignment="1">
      <alignment vertical="center"/>
    </xf>
    <xf numFmtId="181" fontId="24" fillId="0" borderId="39" xfId="1" applyNumberFormat="1" applyFont="1" applyFill="1" applyBorder="1" applyAlignment="1">
      <alignment vertical="center"/>
    </xf>
    <xf numFmtId="181" fontId="24" fillId="0" borderId="38" xfId="1" applyNumberFormat="1" applyFont="1" applyFill="1" applyBorder="1" applyAlignment="1">
      <alignment vertical="center"/>
    </xf>
    <xf numFmtId="0" fontId="9" fillId="0" borderId="2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81" fontId="24" fillId="0" borderId="46" xfId="1" applyNumberFormat="1" applyFont="1" applyFill="1" applyBorder="1" applyAlignment="1">
      <alignment horizontal="right" vertical="center"/>
    </xf>
    <xf numFmtId="181" fontId="24" fillId="0" borderId="45" xfId="1" applyNumberFormat="1" applyFont="1" applyFill="1" applyBorder="1" applyAlignment="1">
      <alignment horizontal="right" vertical="center"/>
    </xf>
    <xf numFmtId="181" fontId="24" fillId="0" borderId="43" xfId="1" applyNumberFormat="1" applyFont="1" applyFill="1" applyBorder="1" applyAlignment="1">
      <alignment horizontal="right" vertical="center"/>
    </xf>
    <xf numFmtId="181" fontId="24" fillId="0" borderId="42" xfId="1" applyNumberFormat="1" applyFont="1" applyFill="1" applyBorder="1" applyAlignment="1">
      <alignment horizontal="right" vertical="center"/>
    </xf>
    <xf numFmtId="0" fontId="9" fillId="0" borderId="52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 justifyLastLine="1"/>
    </xf>
    <xf numFmtId="38" fontId="9" fillId="0" borderId="17" xfId="3" applyFont="1" applyBorder="1" applyAlignment="1">
      <alignment horizontal="center" vertical="center" wrapText="1"/>
    </xf>
    <xf numFmtId="38" fontId="9" fillId="0" borderId="7" xfId="3" applyFont="1" applyBorder="1" applyAlignment="1">
      <alignment horizontal="center" vertical="center" wrapText="1"/>
    </xf>
    <xf numFmtId="38" fontId="9" fillId="0" borderId="9" xfId="3" applyFont="1" applyBorder="1" applyAlignment="1">
      <alignment horizontal="center" vertical="center" wrapText="1"/>
    </xf>
    <xf numFmtId="38" fontId="9" fillId="0" borderId="16" xfId="3" applyFont="1" applyBorder="1" applyAlignment="1">
      <alignment horizontal="center" vertical="center" wrapText="1"/>
    </xf>
    <xf numFmtId="38" fontId="9" fillId="0" borderId="14" xfId="3" applyFont="1" applyBorder="1" applyAlignment="1">
      <alignment horizontal="center" vertical="center" wrapText="1"/>
    </xf>
    <xf numFmtId="38" fontId="9" fillId="0" borderId="12" xfId="3" applyFont="1" applyBorder="1" applyAlignment="1">
      <alignment horizontal="center" vertical="center" wrapText="1"/>
    </xf>
    <xf numFmtId="0" fontId="4" fillId="0" borderId="0" xfId="0" quotePrefix="1" applyFont="1" applyAlignment="1">
      <alignment horizontal="center" vertical="center" textRotation="180"/>
    </xf>
    <xf numFmtId="0" fontId="2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right" vertical="center"/>
    </xf>
    <xf numFmtId="38" fontId="9" fillId="0" borderId="18" xfId="3" applyFont="1" applyBorder="1" applyAlignment="1">
      <alignment vertical="center" wrapText="1"/>
    </xf>
    <xf numFmtId="38" fontId="9" fillId="0" borderId="15" xfId="3" applyFont="1" applyBorder="1" applyAlignment="1">
      <alignment vertical="center" wrapText="1"/>
    </xf>
    <xf numFmtId="38" fontId="9" fillId="0" borderId="13" xfId="3" applyFont="1" applyBorder="1" applyAlignment="1">
      <alignment vertical="center" wrapText="1"/>
    </xf>
    <xf numFmtId="38" fontId="35" fillId="0" borderId="0" xfId="3" applyFont="1" applyAlignment="1">
      <alignment horizontal="center" vertical="center" shrinkToFit="1"/>
    </xf>
    <xf numFmtId="38" fontId="9" fillId="0" borderId="0" xfId="3" applyFont="1" applyAlignment="1">
      <alignment horizontal="center" vertical="center" shrinkToFit="1"/>
    </xf>
    <xf numFmtId="38" fontId="13" fillId="0" borderId="43" xfId="1" applyFont="1" applyFill="1" applyBorder="1" applyAlignment="1">
      <alignment horizontal="right" vertical="center"/>
    </xf>
    <xf numFmtId="38" fontId="13" fillId="0" borderId="0" xfId="1" applyFont="1" applyFill="1" applyBorder="1" applyAlignment="1">
      <alignment horizontal="right" vertical="center"/>
    </xf>
    <xf numFmtId="38" fontId="13" fillId="0" borderId="42" xfId="1" applyFont="1" applyFill="1" applyBorder="1" applyAlignment="1">
      <alignment horizontal="right" vertical="center"/>
    </xf>
    <xf numFmtId="38" fontId="13" fillId="0" borderId="65" xfId="1" applyFont="1" applyFill="1" applyBorder="1" applyAlignment="1">
      <alignment horizontal="right" vertical="center"/>
    </xf>
    <xf numFmtId="0" fontId="13" fillId="0" borderId="43" xfId="0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3" fillId="0" borderId="42" xfId="0" applyFont="1" applyBorder="1" applyAlignment="1">
      <alignment horizontal="right" vertical="center"/>
    </xf>
    <xf numFmtId="0" fontId="13" fillId="0" borderId="128" xfId="0" applyFont="1" applyBorder="1" applyAlignment="1">
      <alignment horizontal="right" vertical="center"/>
    </xf>
    <xf numFmtId="0" fontId="13" fillId="0" borderId="129" xfId="0" applyFont="1" applyBorder="1" applyAlignment="1">
      <alignment horizontal="right" vertical="center"/>
    </xf>
    <xf numFmtId="0" fontId="13" fillId="0" borderId="131" xfId="0" applyFont="1" applyBorder="1" applyAlignment="1">
      <alignment horizontal="right" vertical="center"/>
    </xf>
    <xf numFmtId="38" fontId="13" fillId="0" borderId="128" xfId="1" applyFont="1" applyFill="1" applyBorder="1" applyAlignment="1">
      <alignment horizontal="right" vertical="center"/>
    </xf>
    <xf numFmtId="38" fontId="13" fillId="0" borderId="129" xfId="1" applyFont="1" applyFill="1" applyBorder="1" applyAlignment="1">
      <alignment horizontal="right" vertical="center"/>
    </xf>
    <xf numFmtId="38" fontId="13" fillId="0" borderId="131" xfId="1" applyFont="1" applyFill="1" applyBorder="1" applyAlignment="1">
      <alignment horizontal="right" vertical="center"/>
    </xf>
    <xf numFmtId="38" fontId="13" fillId="0" borderId="134" xfId="1" applyFont="1" applyFill="1" applyBorder="1" applyAlignment="1">
      <alignment horizontal="right" vertical="center"/>
    </xf>
    <xf numFmtId="0" fontId="13" fillId="0" borderId="4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33" xfId="0" applyFont="1" applyBorder="1" applyAlignment="1">
      <alignment horizontal="center" vertical="center"/>
    </xf>
    <xf numFmtId="38" fontId="13" fillId="0" borderId="7" xfId="1" applyFont="1" applyFill="1" applyBorder="1" applyAlignment="1">
      <alignment vertical="center"/>
    </xf>
    <xf numFmtId="38" fontId="13" fillId="0" borderId="7" xfId="1" applyFont="1" applyFill="1" applyBorder="1" applyAlignment="1">
      <alignment horizontal="right" vertical="center"/>
    </xf>
    <xf numFmtId="38" fontId="13" fillId="0" borderId="14" xfId="1" applyFont="1" applyFill="1" applyBorder="1" applyAlignment="1">
      <alignment horizontal="right" vertical="center"/>
    </xf>
    <xf numFmtId="38" fontId="13" fillId="0" borderId="55" xfId="1" applyFont="1" applyFill="1" applyBorder="1" applyAlignment="1">
      <alignment vertical="center"/>
    </xf>
    <xf numFmtId="38" fontId="13" fillId="0" borderId="54" xfId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38" fontId="13" fillId="0" borderId="9" xfId="1" applyFont="1" applyFill="1" applyBorder="1" applyAlignment="1">
      <alignment vertical="center"/>
    </xf>
    <xf numFmtId="38" fontId="13" fillId="0" borderId="12" xfId="1" applyFont="1" applyFill="1" applyBorder="1" applyAlignment="1">
      <alignment vertical="center"/>
    </xf>
    <xf numFmtId="38" fontId="13" fillId="0" borderId="2" xfId="1" applyFont="1" applyFill="1" applyBorder="1" applyAlignment="1">
      <alignment vertical="center"/>
    </xf>
    <xf numFmtId="38" fontId="13" fillId="0" borderId="1" xfId="1" applyFont="1" applyFill="1" applyBorder="1" applyAlignment="1">
      <alignment vertical="center"/>
    </xf>
    <xf numFmtId="38" fontId="13" fillId="0" borderId="14" xfId="1" applyFont="1" applyFill="1" applyBorder="1" applyAlignment="1">
      <alignment vertical="center"/>
    </xf>
    <xf numFmtId="38" fontId="13" fillId="0" borderId="31" xfId="1" applyFont="1" applyFill="1" applyBorder="1" applyAlignment="1">
      <alignment vertical="center"/>
    </xf>
    <xf numFmtId="38" fontId="13" fillId="0" borderId="30" xfId="1" applyFont="1" applyFill="1" applyBorder="1" applyAlignment="1">
      <alignment vertical="center"/>
    </xf>
    <xf numFmtId="0" fontId="13" fillId="0" borderId="11" xfId="0" applyFont="1" applyBorder="1" applyAlignment="1">
      <alignment horizontal="center" vertical="center"/>
    </xf>
    <xf numFmtId="38" fontId="13" fillId="0" borderId="46" xfId="1" applyFont="1" applyFill="1" applyBorder="1" applyAlignment="1">
      <alignment horizontal="right" vertical="center"/>
    </xf>
    <xf numFmtId="38" fontId="13" fillId="0" borderId="75" xfId="1" applyFont="1" applyFill="1" applyBorder="1" applyAlignment="1">
      <alignment horizontal="right" vertical="center"/>
    </xf>
    <xf numFmtId="38" fontId="13" fillId="0" borderId="45" xfId="1" applyFont="1" applyFill="1" applyBorder="1" applyAlignment="1">
      <alignment horizontal="right" vertical="center"/>
    </xf>
    <xf numFmtId="38" fontId="13" fillId="0" borderId="74" xfId="1" applyFont="1" applyFill="1" applyBorder="1" applyAlignment="1">
      <alignment horizontal="right" vertical="center"/>
    </xf>
    <xf numFmtId="38" fontId="13" fillId="0" borderId="31" xfId="1" applyFont="1" applyFill="1" applyBorder="1" applyAlignment="1">
      <alignment horizontal="right" vertical="center"/>
    </xf>
    <xf numFmtId="38" fontId="13" fillId="0" borderId="30" xfId="1" applyFont="1" applyFill="1" applyBorder="1" applyAlignment="1">
      <alignment horizontal="right" vertical="center"/>
    </xf>
    <xf numFmtId="0" fontId="13" fillId="0" borderId="52" xfId="0" applyFont="1" applyBorder="1" applyAlignment="1">
      <alignment vertical="center" wrapText="1"/>
    </xf>
    <xf numFmtId="0" fontId="13" fillId="0" borderId="33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65" xfId="0" applyFont="1" applyBorder="1" applyAlignment="1">
      <alignment horizontal="right" vertical="center"/>
    </xf>
    <xf numFmtId="38" fontId="13" fillId="0" borderId="9" xfId="1" applyFont="1" applyFill="1" applyBorder="1" applyAlignment="1">
      <alignment horizontal="right" vertical="center"/>
    </xf>
    <xf numFmtId="38" fontId="13" fillId="0" borderId="130" xfId="1" applyFont="1" applyFill="1" applyBorder="1" applyAlignment="1">
      <alignment horizontal="right" vertical="center"/>
    </xf>
    <xf numFmtId="38" fontId="13" fillId="0" borderId="132" xfId="1" applyFont="1" applyFill="1" applyBorder="1" applyAlignment="1">
      <alignment horizontal="right" vertical="center"/>
    </xf>
    <xf numFmtId="0" fontId="13" fillId="0" borderId="5" xfId="0" applyFont="1" applyBorder="1" applyAlignment="1">
      <alignment horizontal="center" vertical="center"/>
    </xf>
    <xf numFmtId="38" fontId="13" fillId="0" borderId="2" xfId="1" applyFont="1" applyFill="1" applyBorder="1" applyAlignment="1">
      <alignment horizontal="right" vertical="center"/>
    </xf>
    <xf numFmtId="38" fontId="13" fillId="0" borderId="37" xfId="1" applyFont="1" applyFill="1" applyBorder="1" applyAlignment="1">
      <alignment horizontal="right" vertical="center"/>
    </xf>
    <xf numFmtId="38" fontId="13" fillId="0" borderId="61" xfId="1" applyFont="1" applyFill="1" applyBorder="1" applyAlignment="1">
      <alignment horizontal="right" vertical="center"/>
    </xf>
    <xf numFmtId="38" fontId="13" fillId="0" borderId="36" xfId="1" applyFont="1" applyFill="1" applyBorder="1" applyAlignment="1">
      <alignment horizontal="right" vertical="center"/>
    </xf>
    <xf numFmtId="38" fontId="13" fillId="0" borderId="1" xfId="1" applyFont="1" applyFill="1" applyBorder="1" applyAlignment="1">
      <alignment horizontal="right" vertical="center"/>
    </xf>
    <xf numFmtId="38" fontId="13" fillId="0" borderId="20" xfId="1" applyFont="1" applyFill="1" applyBorder="1" applyAlignment="1">
      <alignment horizontal="right" vertical="center"/>
    </xf>
    <xf numFmtId="0" fontId="13" fillId="0" borderId="60" xfId="0" applyFont="1" applyBorder="1" applyAlignment="1">
      <alignment horizontal="center" vertical="center"/>
    </xf>
    <xf numFmtId="38" fontId="13" fillId="0" borderId="55" xfId="1" applyFont="1" applyFill="1" applyBorder="1" applyAlignment="1">
      <alignment horizontal="right" vertical="center"/>
    </xf>
    <xf numFmtId="38" fontId="13" fillId="0" borderId="12" xfId="1" applyFont="1" applyFill="1" applyBorder="1" applyAlignment="1">
      <alignment horizontal="right" vertical="center"/>
    </xf>
    <xf numFmtId="0" fontId="13" fillId="0" borderId="33" xfId="0" applyFont="1" applyBorder="1" applyAlignment="1">
      <alignment horizontal="center" vertical="center" wrapText="1"/>
    </xf>
    <xf numFmtId="38" fontId="13" fillId="0" borderId="130" xfId="1" applyFont="1" applyFill="1" applyBorder="1" applyAlignment="1">
      <alignment vertical="center"/>
    </xf>
    <xf numFmtId="0" fontId="13" fillId="0" borderId="134" xfId="0" applyFont="1" applyBorder="1" applyAlignment="1">
      <alignment horizontal="right" vertical="center"/>
    </xf>
    <xf numFmtId="38" fontId="13" fillId="0" borderId="41" xfId="1" applyFont="1" applyFill="1" applyBorder="1" applyAlignment="1">
      <alignment horizontal="right" vertical="center"/>
    </xf>
    <xf numFmtId="38" fontId="13" fillId="0" borderId="76" xfId="1" applyFont="1" applyFill="1" applyBorder="1" applyAlignment="1">
      <alignment horizontal="right" vertical="center"/>
    </xf>
    <xf numFmtId="38" fontId="13" fillId="0" borderId="67" xfId="1" applyFont="1" applyFill="1" applyBorder="1" applyAlignment="1">
      <alignment horizontal="right" vertical="center"/>
    </xf>
    <xf numFmtId="38" fontId="13" fillId="0" borderId="40" xfId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9" fillId="0" borderId="69" xfId="0" applyFont="1" applyBorder="1" applyAlignment="1">
      <alignment horizontal="distributed" vertical="center"/>
    </xf>
    <xf numFmtId="0" fontId="2" fillId="0" borderId="70" xfId="0" applyFont="1" applyBorder="1" applyAlignment="1">
      <alignment horizontal="distributed" vertical="center"/>
    </xf>
    <xf numFmtId="0" fontId="9" fillId="0" borderId="43" xfId="0" applyFont="1" applyBorder="1" applyAlignment="1">
      <alignment horizontal="distributed" vertical="center"/>
    </xf>
    <xf numFmtId="0" fontId="2" fillId="0" borderId="42" xfId="0" applyFont="1" applyBorder="1" applyAlignment="1">
      <alignment horizontal="distributed" vertical="center"/>
    </xf>
    <xf numFmtId="0" fontId="9" fillId="0" borderId="41" xfId="0" applyFont="1" applyBorder="1" applyAlignment="1">
      <alignment horizontal="distributed" vertical="center"/>
    </xf>
    <xf numFmtId="0" fontId="2" fillId="0" borderId="40" xfId="0" applyFont="1" applyBorder="1" applyAlignment="1">
      <alignment horizontal="distributed" vertical="center"/>
    </xf>
    <xf numFmtId="0" fontId="9" fillId="0" borderId="64" xfId="0" applyFont="1" applyBorder="1" applyAlignment="1">
      <alignment horizontal="distributed" vertical="center"/>
    </xf>
    <xf numFmtId="0" fontId="2" fillId="0" borderId="62" xfId="0" applyFont="1" applyBorder="1" applyAlignment="1">
      <alignment horizontal="distributed" vertical="center"/>
    </xf>
    <xf numFmtId="0" fontId="9" fillId="0" borderId="92" xfId="0" applyFont="1" applyBorder="1" applyAlignment="1">
      <alignment horizontal="distributed" vertical="center"/>
    </xf>
    <xf numFmtId="0" fontId="2" fillId="0" borderId="93" xfId="0" applyFont="1" applyBorder="1" applyAlignment="1">
      <alignment horizontal="distributed" vertical="center"/>
    </xf>
    <xf numFmtId="0" fontId="9" fillId="0" borderId="20" xfId="0" applyFont="1" applyBorder="1" applyAlignment="1">
      <alignment horizontal="right" vertical="center"/>
    </xf>
    <xf numFmtId="178" fontId="9" fillId="0" borderId="43" xfId="0" applyNumberFormat="1" applyFont="1" applyBorder="1" applyAlignment="1">
      <alignment horizontal="right" vertical="center"/>
    </xf>
    <xf numFmtId="178" fontId="9" fillId="0" borderId="42" xfId="0" applyNumberFormat="1" applyFont="1" applyBorder="1" applyAlignment="1">
      <alignment horizontal="right" vertical="center"/>
    </xf>
    <xf numFmtId="178" fontId="9" fillId="0" borderId="65" xfId="0" applyNumberFormat="1" applyFont="1" applyBorder="1" applyAlignment="1">
      <alignment horizontal="right" vertical="center"/>
    </xf>
    <xf numFmtId="178" fontId="9" fillId="0" borderId="92" xfId="0" applyNumberFormat="1" applyFont="1" applyBorder="1" applyAlignment="1">
      <alignment horizontal="right" vertical="center"/>
    </xf>
    <xf numFmtId="178" fontId="9" fillId="0" borderId="93" xfId="0" applyNumberFormat="1" applyFont="1" applyBorder="1" applyAlignment="1">
      <alignment horizontal="right" vertical="center"/>
    </xf>
    <xf numFmtId="0" fontId="9" fillId="0" borderId="92" xfId="0" applyFont="1" applyBorder="1" applyAlignment="1">
      <alignment horizontal="right" vertical="center"/>
    </xf>
    <xf numFmtId="0" fontId="9" fillId="0" borderId="93" xfId="0" applyFont="1" applyBorder="1" applyAlignment="1">
      <alignment horizontal="right" vertical="center"/>
    </xf>
    <xf numFmtId="178" fontId="9" fillId="0" borderId="95" xfId="0" applyNumberFormat="1" applyFont="1" applyBorder="1" applyAlignment="1">
      <alignment horizontal="right" vertical="center"/>
    </xf>
    <xf numFmtId="0" fontId="9" fillId="0" borderId="43" xfId="0" applyFont="1" applyBorder="1" applyAlignment="1">
      <alignment horizontal="right" vertical="center"/>
    </xf>
    <xf numFmtId="0" fontId="9" fillId="0" borderId="42" xfId="0" applyFont="1" applyBorder="1" applyAlignment="1">
      <alignment horizontal="right" vertical="center"/>
    </xf>
    <xf numFmtId="178" fontId="9" fillId="0" borderId="94" xfId="0" applyNumberFormat="1" applyFont="1" applyBorder="1" applyAlignment="1">
      <alignment horizontal="right" vertical="center"/>
    </xf>
    <xf numFmtId="182" fontId="9" fillId="0" borderId="92" xfId="0" applyNumberFormat="1" applyFont="1" applyBorder="1" applyAlignment="1">
      <alignment horizontal="right" vertical="center"/>
    </xf>
    <xf numFmtId="182" fontId="9" fillId="0" borderId="94" xfId="0" applyNumberFormat="1" applyFont="1" applyBorder="1" applyAlignment="1">
      <alignment horizontal="right" vertical="center"/>
    </xf>
    <xf numFmtId="182" fontId="9" fillId="0" borderId="93" xfId="0" applyNumberFormat="1" applyFont="1" applyBorder="1" applyAlignment="1">
      <alignment horizontal="right" vertical="center"/>
    </xf>
    <xf numFmtId="182" fontId="9" fillId="0" borderId="95" xfId="0" applyNumberFormat="1" applyFont="1" applyBorder="1" applyAlignment="1">
      <alignment horizontal="right" vertical="center"/>
    </xf>
    <xf numFmtId="0" fontId="9" fillId="0" borderId="69" xfId="0" applyFont="1" applyBorder="1" applyAlignment="1">
      <alignment horizontal="center" vertical="distributed" textRotation="255"/>
    </xf>
    <xf numFmtId="0" fontId="9" fillId="0" borderId="68" xfId="0" applyFont="1" applyBorder="1" applyAlignment="1">
      <alignment horizontal="center" vertical="distributed" textRotation="255"/>
    </xf>
    <xf numFmtId="0" fontId="9" fillId="0" borderId="41" xfId="0" applyFont="1" applyBorder="1" applyAlignment="1">
      <alignment horizontal="center" vertical="distributed" textRotation="255"/>
    </xf>
    <xf numFmtId="0" fontId="9" fillId="0" borderId="67" xfId="0" applyFont="1" applyBorder="1" applyAlignment="1">
      <alignment horizontal="center" vertical="distributed" textRotation="255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92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182" fontId="9" fillId="0" borderId="43" xfId="0" applyNumberFormat="1" applyFont="1" applyBorder="1" applyAlignment="1">
      <alignment horizontal="right" vertical="center"/>
    </xf>
    <xf numFmtId="182" fontId="9" fillId="0" borderId="0" xfId="0" applyNumberFormat="1" applyFont="1" applyAlignment="1">
      <alignment horizontal="right" vertical="center"/>
    </xf>
    <xf numFmtId="182" fontId="9" fillId="0" borderId="65" xfId="0" applyNumberFormat="1" applyFont="1" applyBorder="1" applyAlignment="1">
      <alignment horizontal="right" vertical="center"/>
    </xf>
    <xf numFmtId="0" fontId="9" fillId="0" borderId="17" xfId="0" applyFont="1" applyBorder="1" applyAlignment="1">
      <alignment horizontal="center" vertical="distributed" textRotation="255"/>
    </xf>
    <xf numFmtId="0" fontId="9" fillId="0" borderId="9" xfId="0" applyFont="1" applyBorder="1" applyAlignment="1">
      <alignment horizontal="center" vertical="distributed" textRotation="255"/>
    </xf>
    <xf numFmtId="0" fontId="9" fillId="0" borderId="70" xfId="0" applyFont="1" applyBorder="1" applyAlignment="1">
      <alignment horizontal="center" vertical="distributed" textRotation="255"/>
    </xf>
    <xf numFmtId="0" fontId="9" fillId="0" borderId="40" xfId="0" applyFont="1" applyBorder="1" applyAlignment="1">
      <alignment horizontal="center" vertical="distributed" textRotation="255"/>
    </xf>
    <xf numFmtId="0" fontId="9" fillId="0" borderId="64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178" fontId="9" fillId="0" borderId="64" xfId="0" applyNumberFormat="1" applyFont="1" applyBorder="1" applyAlignment="1">
      <alignment horizontal="right" vertical="center"/>
    </xf>
    <xf numFmtId="178" fontId="9" fillId="0" borderId="63" xfId="0" applyNumberFormat="1" applyFont="1" applyBorder="1" applyAlignment="1">
      <alignment horizontal="right" vertical="center"/>
    </xf>
    <xf numFmtId="178" fontId="9" fillId="0" borderId="62" xfId="0" applyNumberFormat="1" applyFont="1" applyBorder="1" applyAlignment="1">
      <alignment horizontal="right" vertical="center"/>
    </xf>
    <xf numFmtId="182" fontId="9" fillId="0" borderId="64" xfId="0" applyNumberFormat="1" applyFont="1" applyBorder="1" applyAlignment="1">
      <alignment horizontal="right" vertical="center"/>
    </xf>
    <xf numFmtId="182" fontId="9" fillId="0" borderId="63" xfId="0" applyNumberFormat="1" applyFont="1" applyBorder="1" applyAlignment="1">
      <alignment horizontal="right" vertical="center"/>
    </xf>
    <xf numFmtId="182" fontId="9" fillId="0" borderId="62" xfId="0" applyNumberFormat="1" applyFont="1" applyBorder="1" applyAlignment="1">
      <alignment horizontal="right" vertical="center"/>
    </xf>
    <xf numFmtId="178" fontId="9" fillId="0" borderId="0" xfId="0" applyNumberFormat="1" applyFont="1" applyAlignment="1">
      <alignment horizontal="right" vertical="center"/>
    </xf>
    <xf numFmtId="182" fontId="9" fillId="0" borderId="42" xfId="0" applyNumberFormat="1" applyFont="1" applyBorder="1" applyAlignment="1">
      <alignment horizontal="right" vertical="center"/>
    </xf>
    <xf numFmtId="182" fontId="9" fillId="0" borderId="90" xfId="0" applyNumberFormat="1" applyFont="1" applyBorder="1" applyAlignment="1">
      <alignment horizontal="right" vertical="center"/>
    </xf>
    <xf numFmtId="0" fontId="9" fillId="0" borderId="79" xfId="0" applyFont="1" applyBorder="1" applyAlignment="1">
      <alignment horizontal="distributed" vertical="center" justifyLastLine="1"/>
    </xf>
    <xf numFmtId="0" fontId="9" fillId="0" borderId="78" xfId="0" applyFont="1" applyBorder="1" applyAlignment="1">
      <alignment horizontal="distributed" vertical="center" justifyLastLine="1"/>
    </xf>
    <xf numFmtId="0" fontId="9" fillId="0" borderId="7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0" borderId="77" xfId="0" applyFont="1" applyBorder="1" applyAlignment="1">
      <alignment horizontal="center" vertical="center" shrinkToFit="1"/>
    </xf>
    <xf numFmtId="0" fontId="9" fillId="0" borderId="46" xfId="0" applyFont="1" applyBorder="1" applyAlignment="1">
      <alignment horizontal="distributed" vertical="center" justifyLastLine="1"/>
    </xf>
    <xf numFmtId="0" fontId="9" fillId="0" borderId="75" xfId="0" applyFont="1" applyBorder="1" applyAlignment="1">
      <alignment horizontal="distributed" vertical="center" justifyLastLine="1"/>
    </xf>
    <xf numFmtId="0" fontId="9" fillId="0" borderId="45" xfId="0" applyFont="1" applyBorder="1" applyAlignment="1">
      <alignment horizontal="distributed" vertical="center" justifyLastLine="1"/>
    </xf>
    <xf numFmtId="0" fontId="9" fillId="0" borderId="41" xfId="0" applyFont="1" applyBorder="1" applyAlignment="1">
      <alignment horizontal="distributed" vertical="center" justifyLastLine="1"/>
    </xf>
    <xf numFmtId="0" fontId="9" fillId="0" borderId="76" xfId="0" applyFont="1" applyBorder="1" applyAlignment="1">
      <alignment horizontal="distributed" vertical="center" justifyLastLine="1"/>
    </xf>
    <xf numFmtId="0" fontId="9" fillId="0" borderId="40" xfId="0" applyFont="1" applyBorder="1" applyAlignment="1">
      <alignment horizontal="distributed" vertical="center" justifyLastLine="1"/>
    </xf>
    <xf numFmtId="0" fontId="9" fillId="0" borderId="46" xfId="0" applyFont="1" applyBorder="1" applyAlignment="1">
      <alignment horizontal="distributed" vertical="center" wrapText="1" justifyLastLine="1"/>
    </xf>
    <xf numFmtId="0" fontId="9" fillId="0" borderId="75" xfId="0" applyFont="1" applyBorder="1" applyAlignment="1">
      <alignment horizontal="distributed" vertical="center" wrapText="1" justifyLastLine="1"/>
    </xf>
    <xf numFmtId="0" fontId="9" fillId="0" borderId="74" xfId="0" applyFont="1" applyBorder="1" applyAlignment="1">
      <alignment horizontal="distributed" vertical="center" justifyLastLine="1"/>
    </xf>
    <xf numFmtId="0" fontId="9" fillId="0" borderId="67" xfId="0" applyFont="1" applyBorder="1" applyAlignment="1">
      <alignment horizontal="distributed" vertical="center" justifyLastLine="1"/>
    </xf>
    <xf numFmtId="0" fontId="39" fillId="0" borderId="52" xfId="0" applyFont="1" applyBorder="1" applyAlignment="1">
      <alignment horizontal="left" vertical="center" wrapText="1"/>
    </xf>
    <xf numFmtId="0" fontId="39" fillId="0" borderId="50" xfId="0" applyFont="1" applyBorder="1" applyAlignment="1">
      <alignment horizontal="left" vertical="center"/>
    </xf>
    <xf numFmtId="0" fontId="39" fillId="0" borderId="33" xfId="0" applyFont="1" applyBorder="1" applyAlignment="1">
      <alignment horizontal="center" vertical="center"/>
    </xf>
    <xf numFmtId="0" fontId="39" fillId="0" borderId="32" xfId="0" applyFont="1" applyBorder="1" applyAlignment="1">
      <alignment horizontal="center" vertical="center" textRotation="255"/>
    </xf>
    <xf numFmtId="0" fontId="39" fillId="0" borderId="5" xfId="0" applyFont="1" applyBorder="1" applyAlignment="1">
      <alignment horizontal="center" vertical="center" textRotation="255"/>
    </xf>
    <xf numFmtId="0" fontId="39" fillId="0" borderId="6" xfId="0" applyFont="1" applyBorder="1" applyAlignment="1">
      <alignment horizontal="center" vertical="center" textRotation="255" wrapText="1"/>
    </xf>
    <xf numFmtId="0" fontId="39" fillId="0" borderId="6" xfId="0" applyFont="1" applyBorder="1" applyAlignment="1">
      <alignment horizontal="center" vertical="center" textRotation="255"/>
    </xf>
    <xf numFmtId="0" fontId="39" fillId="0" borderId="47" xfId="0" applyFont="1" applyBorder="1" applyAlignment="1">
      <alignment horizontal="center" vertical="center" textRotation="255"/>
    </xf>
    <xf numFmtId="0" fontId="39" fillId="0" borderId="9" xfId="0" applyFont="1" applyBorder="1" applyAlignment="1">
      <alignment horizontal="center" vertical="center" textRotation="255"/>
    </xf>
    <xf numFmtId="0" fontId="9" fillId="0" borderId="79" xfId="0" applyFont="1" applyBorder="1" applyAlignment="1">
      <alignment horizontal="center" vertical="center"/>
    </xf>
    <xf numFmtId="0" fontId="9" fillId="0" borderId="78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4" fillId="0" borderId="75" xfId="0" applyFont="1" applyBorder="1" applyAlignment="1">
      <alignment horizontal="right" vertical="center"/>
    </xf>
    <xf numFmtId="0" fontId="4" fillId="0" borderId="4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83" fontId="36" fillId="0" borderId="47" xfId="0" applyNumberFormat="1" applyFont="1" applyBorder="1" applyAlignment="1">
      <alignment horizontal="right" vertical="center"/>
    </xf>
    <xf numFmtId="183" fontId="36" fillId="0" borderId="9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9" fillId="0" borderId="75" xfId="0" applyFont="1" applyBorder="1" applyAlignment="1">
      <alignment horizontal="left" vertical="center"/>
    </xf>
    <xf numFmtId="0" fontId="4" fillId="0" borderId="41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38" fontId="4" fillId="0" borderId="41" xfId="1" applyFont="1" applyFill="1" applyBorder="1" applyAlignment="1">
      <alignment horizontal="center" vertical="center"/>
    </xf>
    <xf numFmtId="38" fontId="4" fillId="0" borderId="40" xfId="1" applyFont="1" applyFill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38" fontId="36" fillId="0" borderId="46" xfId="1" applyFont="1" applyFill="1" applyBorder="1" applyAlignment="1">
      <alignment vertical="center"/>
    </xf>
    <xf numFmtId="38" fontId="36" fillId="0" borderId="45" xfId="1" applyFont="1" applyFill="1" applyBorder="1" applyAlignment="1">
      <alignment vertical="center"/>
    </xf>
    <xf numFmtId="38" fontId="36" fillId="0" borderId="41" xfId="1" applyFont="1" applyFill="1" applyBorder="1" applyAlignment="1">
      <alignment vertical="center"/>
    </xf>
    <xf numFmtId="38" fontId="36" fillId="0" borderId="40" xfId="1" applyFont="1" applyFill="1" applyBorder="1" applyAlignment="1">
      <alignment vertical="center"/>
    </xf>
    <xf numFmtId="0" fontId="4" fillId="0" borderId="42" xfId="0" applyFont="1" applyBorder="1" applyAlignment="1">
      <alignment horizontal="center" vertical="center"/>
    </xf>
    <xf numFmtId="38" fontId="4" fillId="0" borderId="43" xfId="1" applyFont="1" applyFill="1" applyBorder="1" applyAlignment="1">
      <alignment horizontal="center" vertical="center"/>
    </xf>
    <xf numFmtId="38" fontId="4" fillId="0" borderId="42" xfId="1" applyFont="1" applyFill="1" applyBorder="1" applyAlignment="1">
      <alignment horizontal="center" vertical="center"/>
    </xf>
    <xf numFmtId="38" fontId="4" fillId="0" borderId="43" xfId="1" applyFont="1" applyFill="1" applyBorder="1" applyAlignment="1">
      <alignment vertical="center"/>
    </xf>
    <xf numFmtId="38" fontId="4" fillId="0" borderId="42" xfId="1" applyFont="1" applyFill="1" applyBorder="1" applyAlignment="1">
      <alignment vertical="center"/>
    </xf>
    <xf numFmtId="38" fontId="36" fillId="0" borderId="43" xfId="1" applyFont="1" applyFill="1" applyBorder="1" applyAlignment="1">
      <alignment vertical="center"/>
    </xf>
    <xf numFmtId="38" fontId="36" fillId="0" borderId="42" xfId="1" applyFont="1" applyFill="1" applyBorder="1" applyAlignment="1">
      <alignment vertical="center"/>
    </xf>
    <xf numFmtId="38" fontId="4" fillId="0" borderId="46" xfId="1" applyFont="1" applyFill="1" applyBorder="1" applyAlignment="1">
      <alignment horizontal="center" vertical="center"/>
    </xf>
    <xf numFmtId="38" fontId="4" fillId="0" borderId="45" xfId="1" applyFont="1" applyFill="1" applyBorder="1" applyAlignment="1">
      <alignment horizontal="center" vertical="center"/>
    </xf>
    <xf numFmtId="0" fontId="4" fillId="0" borderId="88" xfId="0" applyFont="1" applyBorder="1" applyAlignment="1">
      <alignment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178" fontId="24" fillId="0" borderId="7" xfId="0" applyNumberFormat="1" applyFont="1" applyBorder="1" applyAlignment="1">
      <alignment vertical="center"/>
    </xf>
    <xf numFmtId="178" fontId="24" fillId="0" borderId="46" xfId="0" applyNumberFormat="1" applyFont="1" applyBorder="1" applyAlignment="1">
      <alignment vertical="center"/>
    </xf>
    <xf numFmtId="178" fontId="24" fillId="0" borderId="45" xfId="0" applyNumberFormat="1" applyFont="1" applyBorder="1" applyAlignment="1">
      <alignment vertical="center"/>
    </xf>
    <xf numFmtId="180" fontId="24" fillId="0" borderId="7" xfId="0" applyNumberFormat="1" applyFont="1" applyBorder="1" applyAlignment="1">
      <alignment vertical="center"/>
    </xf>
    <xf numFmtId="178" fontId="24" fillId="0" borderId="74" xfId="0" applyNumberFormat="1" applyFont="1" applyBorder="1" applyAlignment="1">
      <alignment vertical="center"/>
    </xf>
    <xf numFmtId="178" fontId="24" fillId="0" borderId="43" xfId="0" applyNumberFormat="1" applyFont="1" applyBorder="1" applyAlignment="1">
      <alignment vertical="center"/>
    </xf>
    <xf numFmtId="178" fontId="24" fillId="0" borderId="42" xfId="0" applyNumberFormat="1" applyFont="1" applyBorder="1" applyAlignment="1">
      <alignment vertical="center"/>
    </xf>
    <xf numFmtId="178" fontId="24" fillId="0" borderId="65" xfId="0" applyNumberFormat="1" applyFont="1" applyBorder="1" applyAlignment="1">
      <alignment vertical="center"/>
    </xf>
    <xf numFmtId="178" fontId="24" fillId="0" borderId="9" xfId="0" applyNumberFormat="1" applyFont="1" applyBorder="1" applyAlignment="1">
      <alignment vertical="center"/>
    </xf>
    <xf numFmtId="180" fontId="24" fillId="0" borderId="9" xfId="0" applyNumberFormat="1" applyFont="1" applyBorder="1" applyAlignment="1">
      <alignment vertical="center"/>
    </xf>
    <xf numFmtId="178" fontId="24" fillId="0" borderId="41" xfId="0" applyNumberFormat="1" applyFont="1" applyBorder="1" applyAlignment="1">
      <alignment vertical="center"/>
    </xf>
    <xf numFmtId="178" fontId="24" fillId="0" borderId="40" xfId="0" applyNumberFormat="1" applyFont="1" applyBorder="1" applyAlignment="1">
      <alignment vertical="center"/>
    </xf>
    <xf numFmtId="178" fontId="24" fillId="0" borderId="3" xfId="0" applyNumberFormat="1" applyFont="1" applyBorder="1" applyAlignment="1">
      <alignment vertical="center"/>
    </xf>
    <xf numFmtId="178" fontId="24" fillId="0" borderId="37" xfId="0" applyNumberFormat="1" applyFont="1" applyBorder="1" applyAlignment="1">
      <alignment vertical="center"/>
    </xf>
    <xf numFmtId="178" fontId="24" fillId="0" borderId="36" xfId="0" applyNumberFormat="1" applyFont="1" applyBorder="1" applyAlignment="1">
      <alignment vertical="center"/>
    </xf>
    <xf numFmtId="180" fontId="24" fillId="0" borderId="3" xfId="0" applyNumberFormat="1" applyFont="1" applyBorder="1" applyAlignment="1">
      <alignment vertical="center"/>
    </xf>
    <xf numFmtId="178" fontId="24" fillId="0" borderId="140" xfId="0" applyNumberFormat="1" applyFont="1" applyBorder="1" applyAlignment="1">
      <alignment vertical="center"/>
    </xf>
    <xf numFmtId="0" fontId="13" fillId="0" borderId="51" xfId="0" applyFont="1" applyBorder="1" applyAlignment="1">
      <alignment vertical="center"/>
    </xf>
    <xf numFmtId="0" fontId="13" fillId="0" borderId="50" xfId="0" applyFont="1" applyBorder="1" applyAlignment="1">
      <alignment vertical="center"/>
    </xf>
    <xf numFmtId="0" fontId="13" fillId="0" borderId="49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55" xfId="0" applyFont="1" applyBorder="1" applyAlignment="1">
      <alignment vertical="center"/>
    </xf>
    <xf numFmtId="0" fontId="13" fillId="0" borderId="31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178" fontId="9" fillId="0" borderId="46" xfId="0" applyNumberFormat="1" applyFont="1" applyBorder="1" applyAlignment="1">
      <alignment vertical="center"/>
    </xf>
    <xf numFmtId="178" fontId="9" fillId="0" borderId="75" xfId="0" applyNumberFormat="1" applyFont="1" applyBorder="1" applyAlignment="1">
      <alignment vertical="center"/>
    </xf>
    <xf numFmtId="178" fontId="9" fillId="0" borderId="45" xfId="0" applyNumberFormat="1" applyFont="1" applyBorder="1" applyAlignment="1">
      <alignment vertical="center"/>
    </xf>
    <xf numFmtId="182" fontId="9" fillId="0" borderId="46" xfId="0" applyNumberFormat="1" applyFont="1" applyBorder="1" applyAlignment="1">
      <alignment vertical="center"/>
    </xf>
    <xf numFmtId="182" fontId="9" fillId="0" borderId="75" xfId="0" applyNumberFormat="1" applyFont="1" applyBorder="1" applyAlignment="1">
      <alignment vertical="center"/>
    </xf>
    <xf numFmtId="182" fontId="9" fillId="0" borderId="45" xfId="0" applyNumberFormat="1" applyFont="1" applyBorder="1" applyAlignment="1">
      <alignment vertical="center"/>
    </xf>
    <xf numFmtId="182" fontId="9" fillId="0" borderId="74" xfId="0" applyNumberFormat="1" applyFont="1" applyBorder="1" applyAlignment="1">
      <alignment vertical="center"/>
    </xf>
    <xf numFmtId="178" fontId="9" fillId="0" borderId="43" xfId="0" applyNumberFormat="1" applyFont="1" applyBorder="1" applyAlignment="1">
      <alignment vertical="center"/>
    </xf>
    <xf numFmtId="178" fontId="9" fillId="0" borderId="0" xfId="0" applyNumberFormat="1" applyFont="1" applyAlignment="1">
      <alignment vertical="center"/>
    </xf>
    <xf numFmtId="178" fontId="9" fillId="0" borderId="42" xfId="0" applyNumberFormat="1" applyFont="1" applyBorder="1" applyAlignment="1">
      <alignment vertical="center"/>
    </xf>
    <xf numFmtId="182" fontId="9" fillId="0" borderId="43" xfId="0" applyNumberFormat="1" applyFont="1" applyBorder="1" applyAlignment="1">
      <alignment vertical="center"/>
    </xf>
    <xf numFmtId="182" fontId="9" fillId="0" borderId="0" xfId="0" applyNumberFormat="1" applyFont="1" applyAlignment="1">
      <alignment vertical="center"/>
    </xf>
    <xf numFmtId="182" fontId="9" fillId="0" borderId="42" xfId="0" applyNumberFormat="1" applyFont="1" applyBorder="1" applyAlignment="1">
      <alignment vertical="center"/>
    </xf>
    <xf numFmtId="182" fontId="9" fillId="0" borderId="65" xfId="0" applyNumberFormat="1" applyFont="1" applyBorder="1" applyAlignment="1">
      <alignment vertical="center"/>
    </xf>
    <xf numFmtId="178" fontId="9" fillId="0" borderId="64" xfId="0" applyNumberFormat="1" applyFont="1" applyBorder="1" applyAlignment="1">
      <alignment vertical="center"/>
    </xf>
    <xf numFmtId="178" fontId="9" fillId="0" borderId="63" xfId="0" applyNumberFormat="1" applyFont="1" applyBorder="1" applyAlignment="1">
      <alignment vertical="center"/>
    </xf>
    <xf numFmtId="178" fontId="9" fillId="0" borderId="62" xfId="0" applyNumberFormat="1" applyFont="1" applyBorder="1" applyAlignment="1">
      <alignment vertical="center"/>
    </xf>
    <xf numFmtId="182" fontId="9" fillId="0" borderId="64" xfId="0" applyNumberFormat="1" applyFont="1" applyBorder="1" applyAlignment="1">
      <alignment vertical="center"/>
    </xf>
    <xf numFmtId="182" fontId="9" fillId="0" borderId="63" xfId="0" applyNumberFormat="1" applyFont="1" applyBorder="1" applyAlignment="1">
      <alignment vertical="center"/>
    </xf>
    <xf numFmtId="182" fontId="9" fillId="0" borderId="62" xfId="0" applyNumberFormat="1" applyFont="1" applyBorder="1" applyAlignment="1">
      <alignment vertical="center"/>
    </xf>
    <xf numFmtId="182" fontId="9" fillId="0" borderId="90" xfId="0" applyNumberFormat="1" applyFont="1" applyBorder="1" applyAlignment="1">
      <alignment vertical="center"/>
    </xf>
    <xf numFmtId="0" fontId="9" fillId="0" borderId="46" xfId="0" applyFont="1" applyBorder="1" applyAlignment="1">
      <alignment vertical="center"/>
    </xf>
    <xf numFmtId="0" fontId="9" fillId="0" borderId="45" xfId="0" applyFont="1" applyBorder="1" applyAlignment="1">
      <alignment vertical="center"/>
    </xf>
    <xf numFmtId="178" fontId="9" fillId="0" borderId="74" xfId="0" applyNumberFormat="1" applyFont="1" applyBorder="1" applyAlignment="1">
      <alignment vertical="center"/>
    </xf>
    <xf numFmtId="0" fontId="9" fillId="0" borderId="43" xfId="0" applyFont="1" applyBorder="1" applyAlignment="1">
      <alignment vertical="center"/>
    </xf>
    <xf numFmtId="0" fontId="9" fillId="0" borderId="42" xfId="0" applyFont="1" applyBorder="1" applyAlignment="1">
      <alignment vertical="center"/>
    </xf>
    <xf numFmtId="178" fontId="9" fillId="0" borderId="65" xfId="0" applyNumberFormat="1" applyFont="1" applyBorder="1" applyAlignment="1">
      <alignment vertical="center"/>
    </xf>
    <xf numFmtId="178" fontId="9" fillId="0" borderId="92" xfId="0" applyNumberFormat="1" applyFont="1" applyBorder="1" applyAlignment="1">
      <alignment vertical="center"/>
    </xf>
    <xf numFmtId="178" fontId="9" fillId="0" borderId="93" xfId="0" applyNumberFormat="1" applyFont="1" applyBorder="1" applyAlignment="1">
      <alignment vertical="center"/>
    </xf>
    <xf numFmtId="0" fontId="9" fillId="0" borderId="92" xfId="0" applyFont="1" applyBorder="1" applyAlignment="1">
      <alignment vertical="center"/>
    </xf>
    <xf numFmtId="0" fontId="9" fillId="0" borderId="93" xfId="0" applyFont="1" applyBorder="1" applyAlignment="1">
      <alignment vertical="center"/>
    </xf>
    <xf numFmtId="178" fontId="9" fillId="0" borderId="95" xfId="0" applyNumberFormat="1" applyFont="1" applyBorder="1" applyAlignment="1">
      <alignment vertical="center"/>
    </xf>
    <xf numFmtId="0" fontId="9" fillId="0" borderId="64" xfId="0" applyFont="1" applyBorder="1" applyAlignment="1">
      <alignment vertical="center"/>
    </xf>
    <xf numFmtId="0" fontId="9" fillId="0" borderId="62" xfId="0" applyFont="1" applyBorder="1" applyAlignment="1">
      <alignment vertical="center"/>
    </xf>
    <xf numFmtId="178" fontId="9" fillId="0" borderId="125" xfId="0" applyNumberFormat="1" applyFont="1" applyBorder="1" applyAlignment="1">
      <alignment vertical="center"/>
    </xf>
    <xf numFmtId="178" fontId="9" fillId="0" borderId="126" xfId="0" applyNumberFormat="1" applyFont="1" applyBorder="1" applyAlignment="1">
      <alignment vertical="center"/>
    </xf>
    <xf numFmtId="0" fontId="9" fillId="0" borderId="125" xfId="0" applyFont="1" applyBorder="1" applyAlignment="1">
      <alignment vertical="center"/>
    </xf>
    <xf numFmtId="0" fontId="9" fillId="0" borderId="126" xfId="0" applyFont="1" applyBorder="1" applyAlignment="1">
      <alignment vertical="center"/>
    </xf>
    <xf numFmtId="178" fontId="9" fillId="0" borderId="127" xfId="0" applyNumberFormat="1" applyFont="1" applyBorder="1" applyAlignment="1">
      <alignment vertical="center"/>
    </xf>
    <xf numFmtId="178" fontId="9" fillId="0" borderId="72" xfId="0" applyNumberFormat="1" applyFont="1" applyBorder="1" applyAlignment="1">
      <alignment vertical="center"/>
    </xf>
    <xf numFmtId="178" fontId="9" fillId="0" borderId="73" xfId="0" applyNumberFormat="1" applyFont="1" applyBorder="1" applyAlignment="1">
      <alignment vertical="center"/>
    </xf>
    <xf numFmtId="0" fontId="9" fillId="0" borderId="72" xfId="0" applyFont="1" applyBorder="1" applyAlignment="1">
      <alignment vertical="center"/>
    </xf>
    <xf numFmtId="0" fontId="9" fillId="0" borderId="73" xfId="0" applyFont="1" applyBorder="1" applyAlignment="1">
      <alignment vertical="center"/>
    </xf>
    <xf numFmtId="178" fontId="9" fillId="0" borderId="71" xfId="0" applyNumberFormat="1" applyFont="1" applyBorder="1" applyAlignment="1">
      <alignment vertical="center"/>
    </xf>
    <xf numFmtId="0" fontId="4" fillId="0" borderId="87" xfId="0" applyFont="1" applyBorder="1" applyAlignment="1">
      <alignment vertical="center"/>
    </xf>
    <xf numFmtId="0" fontId="4" fillId="0" borderId="86" xfId="0" applyFont="1" applyBorder="1" applyAlignment="1">
      <alignment vertical="center"/>
    </xf>
    <xf numFmtId="0" fontId="4" fillId="0" borderId="58" xfId="0" applyFont="1" applyBorder="1" applyAlignment="1">
      <alignment vertical="center"/>
    </xf>
    <xf numFmtId="0" fontId="4" fillId="0" borderId="85" xfId="0" applyFont="1" applyBorder="1" applyAlignment="1">
      <alignment vertical="center"/>
    </xf>
    <xf numFmtId="0" fontId="4" fillId="0" borderId="57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76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36" fillId="0" borderId="47" xfId="0" applyFont="1" applyBorder="1" applyAlignment="1">
      <alignment vertical="center"/>
    </xf>
    <xf numFmtId="0" fontId="36" fillId="0" borderId="9" xfId="0" applyFont="1" applyBorder="1" applyAlignment="1">
      <alignment vertical="center"/>
    </xf>
    <xf numFmtId="0" fontId="36" fillId="0" borderId="6" xfId="0" applyFont="1" applyBorder="1" applyAlignment="1">
      <alignment vertical="center"/>
    </xf>
  </cellXfs>
  <cellStyles count="5">
    <cellStyle name="桁区切り" xfId="1" builtinId="6"/>
    <cellStyle name="桁区切り 3" xfId="3" xr:uid="{A47A41EF-8A22-466E-98B8-6C4B47E41F57}"/>
    <cellStyle name="標準" xfId="0" builtinId="0"/>
    <cellStyle name="標準 2 2" xfId="2" xr:uid="{3E437433-8E22-41C4-BBD8-70D51F386F11}"/>
    <cellStyle name="標準 7" xfId="4" xr:uid="{2EEC4413-0C65-4753-ACF2-79507BEEE3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304800</xdr:colOff>
      <xdr:row>17</xdr:row>
      <xdr:rowOff>0</xdr:rowOff>
    </xdr:from>
    <xdr:ext cx="607859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4DD4A03-190F-45E8-AA28-C2C43995B056}"/>
            </a:ext>
          </a:extLst>
        </xdr:cNvPr>
        <xdr:cNvSpPr txBox="1"/>
      </xdr:nvSpPr>
      <xdr:spPr>
        <a:xfrm>
          <a:off x="3048000" y="2743200"/>
          <a:ext cx="60785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（千束）</a:t>
          </a:r>
        </a:p>
      </xdr:txBody>
    </xdr:sp>
    <xdr:clientData/>
  </xdr:oneCellAnchor>
  <xdr:oneCellAnchor>
    <xdr:from>
      <xdr:col>5</xdr:col>
      <xdr:colOff>304800</xdr:colOff>
      <xdr:row>17</xdr:row>
      <xdr:rowOff>0</xdr:rowOff>
    </xdr:from>
    <xdr:ext cx="607859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7ABA011-1627-48BE-8EA6-452A37CB9626}"/>
            </a:ext>
          </a:extLst>
        </xdr:cNvPr>
        <xdr:cNvSpPr txBox="1"/>
      </xdr:nvSpPr>
      <xdr:spPr>
        <a:xfrm>
          <a:off x="3048000" y="2743200"/>
          <a:ext cx="60785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（千束）</a:t>
          </a:r>
        </a:p>
      </xdr:txBody>
    </xdr:sp>
    <xdr:clientData/>
  </xdr:oneCellAnchor>
  <xdr:oneCellAnchor>
    <xdr:from>
      <xdr:col>5</xdr:col>
      <xdr:colOff>304800</xdr:colOff>
      <xdr:row>17</xdr:row>
      <xdr:rowOff>0</xdr:rowOff>
    </xdr:from>
    <xdr:ext cx="607859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9CED15F-8FB2-44BC-B495-F0F0FE42A600}"/>
            </a:ext>
          </a:extLst>
        </xdr:cNvPr>
        <xdr:cNvSpPr txBox="1"/>
      </xdr:nvSpPr>
      <xdr:spPr>
        <a:xfrm>
          <a:off x="3048000" y="2743200"/>
          <a:ext cx="60785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（千束）</a:t>
          </a:r>
        </a:p>
      </xdr:txBody>
    </xdr:sp>
    <xdr:clientData/>
  </xdr:oneCellAnchor>
  <xdr:oneCellAnchor>
    <xdr:from>
      <xdr:col>5</xdr:col>
      <xdr:colOff>304800</xdr:colOff>
      <xdr:row>17</xdr:row>
      <xdr:rowOff>0</xdr:rowOff>
    </xdr:from>
    <xdr:ext cx="607859" cy="27571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FF38D57-9736-45AC-BEF0-2972741DB604}"/>
            </a:ext>
          </a:extLst>
        </xdr:cNvPr>
        <xdr:cNvSpPr txBox="1"/>
      </xdr:nvSpPr>
      <xdr:spPr>
        <a:xfrm>
          <a:off x="3048000" y="2743200"/>
          <a:ext cx="60785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（千束）</a:t>
          </a:r>
        </a:p>
      </xdr:txBody>
    </xdr:sp>
    <xdr:clientData/>
  </xdr:oneCellAnchor>
  <xdr:oneCellAnchor>
    <xdr:from>
      <xdr:col>5</xdr:col>
      <xdr:colOff>304800</xdr:colOff>
      <xdr:row>17</xdr:row>
      <xdr:rowOff>0</xdr:rowOff>
    </xdr:from>
    <xdr:ext cx="607859" cy="27571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5A8C734-AFE0-4824-982F-D3310F3595C9}"/>
            </a:ext>
          </a:extLst>
        </xdr:cNvPr>
        <xdr:cNvSpPr txBox="1"/>
      </xdr:nvSpPr>
      <xdr:spPr>
        <a:xfrm>
          <a:off x="3048000" y="2743200"/>
          <a:ext cx="60785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（千束）</a:t>
          </a:r>
        </a:p>
      </xdr:txBody>
    </xdr:sp>
    <xdr:clientData/>
  </xdr:oneCellAnchor>
  <xdr:oneCellAnchor>
    <xdr:from>
      <xdr:col>5</xdr:col>
      <xdr:colOff>304800</xdr:colOff>
      <xdr:row>17</xdr:row>
      <xdr:rowOff>0</xdr:rowOff>
    </xdr:from>
    <xdr:ext cx="607859" cy="27571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1497931-3C80-4D79-BF26-D46C66525010}"/>
            </a:ext>
          </a:extLst>
        </xdr:cNvPr>
        <xdr:cNvSpPr txBox="1"/>
      </xdr:nvSpPr>
      <xdr:spPr>
        <a:xfrm>
          <a:off x="3048000" y="2743200"/>
          <a:ext cx="60785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（千束）</a:t>
          </a:r>
        </a:p>
      </xdr:txBody>
    </xdr:sp>
    <xdr:clientData/>
  </xdr:oneCellAnchor>
  <xdr:oneCellAnchor>
    <xdr:from>
      <xdr:col>5</xdr:col>
      <xdr:colOff>304800</xdr:colOff>
      <xdr:row>17</xdr:row>
      <xdr:rowOff>0</xdr:rowOff>
    </xdr:from>
    <xdr:ext cx="607859" cy="275717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83E62037-E349-4C2D-8825-D3EB680CE3BA}"/>
            </a:ext>
          </a:extLst>
        </xdr:cNvPr>
        <xdr:cNvSpPr txBox="1"/>
      </xdr:nvSpPr>
      <xdr:spPr>
        <a:xfrm>
          <a:off x="4505325" y="4886325"/>
          <a:ext cx="60785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（千束）</a:t>
          </a:r>
        </a:p>
      </xdr:txBody>
    </xdr:sp>
    <xdr:clientData/>
  </xdr:oneCellAnchor>
  <xdr:oneCellAnchor>
    <xdr:from>
      <xdr:col>5</xdr:col>
      <xdr:colOff>304800</xdr:colOff>
      <xdr:row>17</xdr:row>
      <xdr:rowOff>0</xdr:rowOff>
    </xdr:from>
    <xdr:ext cx="607859" cy="275717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EDD92880-682C-4EE5-BE3D-62B431401641}"/>
            </a:ext>
          </a:extLst>
        </xdr:cNvPr>
        <xdr:cNvSpPr txBox="1"/>
      </xdr:nvSpPr>
      <xdr:spPr>
        <a:xfrm>
          <a:off x="4505325" y="4886325"/>
          <a:ext cx="60785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（千束）</a:t>
          </a:r>
        </a:p>
      </xdr:txBody>
    </xdr:sp>
    <xdr:clientData/>
  </xdr:oneCellAnchor>
  <xdr:oneCellAnchor>
    <xdr:from>
      <xdr:col>5</xdr:col>
      <xdr:colOff>304800</xdr:colOff>
      <xdr:row>17</xdr:row>
      <xdr:rowOff>0</xdr:rowOff>
    </xdr:from>
    <xdr:ext cx="607859" cy="275717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F23B369C-66C6-4CD7-8B30-EEC946CD0B72}"/>
            </a:ext>
          </a:extLst>
        </xdr:cNvPr>
        <xdr:cNvSpPr txBox="1"/>
      </xdr:nvSpPr>
      <xdr:spPr>
        <a:xfrm>
          <a:off x="4505325" y="4886325"/>
          <a:ext cx="60785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（千束）</a:t>
          </a:r>
        </a:p>
      </xdr:txBody>
    </xdr:sp>
    <xdr:clientData/>
  </xdr:oneCellAnchor>
  <xdr:oneCellAnchor>
    <xdr:from>
      <xdr:col>5</xdr:col>
      <xdr:colOff>304800</xdr:colOff>
      <xdr:row>17</xdr:row>
      <xdr:rowOff>0</xdr:rowOff>
    </xdr:from>
    <xdr:ext cx="607859" cy="275717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F3066FEC-C09D-4EF9-90EE-267F65B205C3}"/>
            </a:ext>
          </a:extLst>
        </xdr:cNvPr>
        <xdr:cNvSpPr txBox="1"/>
      </xdr:nvSpPr>
      <xdr:spPr>
        <a:xfrm>
          <a:off x="4505325" y="4886325"/>
          <a:ext cx="60785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（千束）</a:t>
          </a:r>
        </a:p>
      </xdr:txBody>
    </xdr:sp>
    <xdr:clientData/>
  </xdr:oneCellAnchor>
  <xdr:oneCellAnchor>
    <xdr:from>
      <xdr:col>5</xdr:col>
      <xdr:colOff>304800</xdr:colOff>
      <xdr:row>17</xdr:row>
      <xdr:rowOff>0</xdr:rowOff>
    </xdr:from>
    <xdr:ext cx="607859" cy="275717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59E1D4F9-65BB-49DA-83C6-C65340EDDCF5}"/>
            </a:ext>
          </a:extLst>
        </xdr:cNvPr>
        <xdr:cNvSpPr txBox="1"/>
      </xdr:nvSpPr>
      <xdr:spPr>
        <a:xfrm>
          <a:off x="4505325" y="4886325"/>
          <a:ext cx="60785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（千束）</a:t>
          </a:r>
        </a:p>
      </xdr:txBody>
    </xdr:sp>
    <xdr:clientData/>
  </xdr:oneCellAnchor>
  <xdr:oneCellAnchor>
    <xdr:from>
      <xdr:col>5</xdr:col>
      <xdr:colOff>304800</xdr:colOff>
      <xdr:row>17</xdr:row>
      <xdr:rowOff>0</xdr:rowOff>
    </xdr:from>
    <xdr:ext cx="607859" cy="275717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41C577FE-E3E1-4FCA-8082-4468E0969701}"/>
            </a:ext>
          </a:extLst>
        </xdr:cNvPr>
        <xdr:cNvSpPr txBox="1"/>
      </xdr:nvSpPr>
      <xdr:spPr>
        <a:xfrm>
          <a:off x="4505325" y="4886325"/>
          <a:ext cx="60785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（千束）</a:t>
          </a:r>
        </a:p>
      </xdr:txBody>
    </xdr:sp>
    <xdr:clientData/>
  </xdr:oneCellAnchor>
  <xdr:twoCellAnchor>
    <xdr:from>
      <xdr:col>24</xdr:col>
      <xdr:colOff>165653</xdr:colOff>
      <xdr:row>39</xdr:row>
      <xdr:rowOff>198782</xdr:rowOff>
    </xdr:from>
    <xdr:to>
      <xdr:col>28</xdr:col>
      <xdr:colOff>417029</xdr:colOff>
      <xdr:row>78</xdr:row>
      <xdr:rowOff>168489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E848CAA9-8067-4B95-89C5-DD1B464C760C}"/>
            </a:ext>
          </a:extLst>
        </xdr:cNvPr>
        <xdr:cNvGrpSpPr/>
      </xdr:nvGrpSpPr>
      <xdr:grpSpPr>
        <a:xfrm>
          <a:off x="19825253" y="10123832"/>
          <a:ext cx="2994576" cy="8542207"/>
          <a:chOff x="7340600" y="4730812"/>
          <a:chExt cx="4282046" cy="8350188"/>
        </a:xfrm>
      </xdr:grpSpPr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0DB6DD02-8F1D-4FCD-B02E-59F7B4AD3E23}"/>
              </a:ext>
            </a:extLst>
          </xdr:cNvPr>
          <xdr:cNvSpPr txBox="1"/>
        </xdr:nvSpPr>
        <xdr:spPr>
          <a:xfrm>
            <a:off x="7465821" y="4820116"/>
            <a:ext cx="1932510" cy="431888"/>
          </a:xfrm>
          <a:prstGeom prst="rect">
            <a:avLst/>
          </a:prstGeom>
          <a:solidFill>
            <a:schemeClr val="lt1"/>
          </a:solidFill>
          <a:ln w="38100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400"/>
              <a:t>国土地理調べ</a:t>
            </a:r>
          </a:p>
        </xdr:txBody>
      </xdr:sp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271AB5C3-D76B-483C-B113-A3A7E97FD543}"/>
              </a:ext>
            </a:extLst>
          </xdr:cNvPr>
          <xdr:cNvSpPr txBox="1"/>
        </xdr:nvSpPr>
        <xdr:spPr>
          <a:xfrm>
            <a:off x="9558141" y="4730812"/>
            <a:ext cx="1999148" cy="575851"/>
          </a:xfrm>
          <a:prstGeom prst="rect">
            <a:avLst/>
          </a:prstGeom>
          <a:solidFill>
            <a:schemeClr val="lt1"/>
          </a:solidFill>
          <a:ln w="25400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1600"/>
              <a:t>1</a:t>
            </a:r>
            <a:r>
              <a:rPr kumimoji="1" lang="ja-JP" altLang="en-US" sz="1600"/>
              <a:t>㎢</a:t>
            </a:r>
            <a:r>
              <a:rPr kumimoji="1" lang="en-US" altLang="ja-JP" sz="1600"/>
              <a:t>=</a:t>
            </a:r>
            <a:r>
              <a:rPr kumimoji="1" lang="ja-JP" altLang="en-US" sz="1600"/>
              <a:t>㎡</a:t>
            </a:r>
            <a:r>
              <a:rPr kumimoji="1" lang="en-US" altLang="ja-JP" sz="1600"/>
              <a:t>/1000000</a:t>
            </a:r>
            <a:endParaRPr kumimoji="1" lang="ja-JP" altLang="en-US" sz="1600"/>
          </a:p>
        </xdr:txBody>
      </xdr:sp>
      <xdr:pic>
        <xdr:nvPicPr>
          <xdr:cNvPr id="21" name="図 20">
            <a:extLst>
              <a:ext uri="{FF2B5EF4-FFF2-40B4-BE49-F238E27FC236}">
                <a16:creationId xmlns:a16="http://schemas.microsoft.com/office/drawing/2014/main" id="{0441C122-477C-49E6-9D2B-8557C3A5E39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340600" y="5372100"/>
            <a:ext cx="4282046" cy="77089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10</xdr:col>
      <xdr:colOff>521803</xdr:colOff>
      <xdr:row>11</xdr:row>
      <xdr:rowOff>182217</xdr:rowOff>
    </xdr:from>
    <xdr:to>
      <xdr:col>15</xdr:col>
      <xdr:colOff>498935</xdr:colOff>
      <xdr:row>28</xdr:row>
      <xdr:rowOff>215348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9B93429C-9344-4101-B89B-CEE56CB23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29260" y="3246782"/>
          <a:ext cx="4292371" cy="4348370"/>
        </a:xfrm>
        <a:prstGeom prst="rect">
          <a:avLst/>
        </a:prstGeom>
      </xdr:spPr>
    </xdr:pic>
    <xdr:clientData/>
  </xdr:twoCellAnchor>
  <xdr:twoCellAnchor>
    <xdr:from>
      <xdr:col>9</xdr:col>
      <xdr:colOff>776907</xdr:colOff>
      <xdr:row>0</xdr:row>
      <xdr:rowOff>0</xdr:rowOff>
    </xdr:from>
    <xdr:to>
      <xdr:col>12</xdr:col>
      <xdr:colOff>314324</xdr:colOff>
      <xdr:row>6</xdr:row>
      <xdr:rowOff>242092</xdr:rowOff>
    </xdr:to>
    <xdr:grpSp>
      <xdr:nvGrpSpPr>
        <xdr:cNvPr id="31" name="グループ化 30">
          <a:extLst>
            <a:ext uri="{FF2B5EF4-FFF2-40B4-BE49-F238E27FC236}">
              <a16:creationId xmlns:a16="http://schemas.microsoft.com/office/drawing/2014/main" id="{6570FF17-8CD1-4D06-8F01-4DD2649D7CF9}"/>
            </a:ext>
          </a:extLst>
        </xdr:cNvPr>
        <xdr:cNvGrpSpPr/>
      </xdr:nvGrpSpPr>
      <xdr:grpSpPr>
        <a:xfrm>
          <a:off x="8273082" y="0"/>
          <a:ext cx="2318717" cy="1727992"/>
          <a:chOff x="5367957" y="72472"/>
          <a:chExt cx="2318717" cy="1775617"/>
        </a:xfrm>
      </xdr:grpSpPr>
      <xdr:grpSp>
        <xdr:nvGrpSpPr>
          <xdr:cNvPr id="28" name="グループ化 27">
            <a:extLst>
              <a:ext uri="{FF2B5EF4-FFF2-40B4-BE49-F238E27FC236}">
                <a16:creationId xmlns:a16="http://schemas.microsoft.com/office/drawing/2014/main" id="{7A20F59C-C20A-463C-957C-1129E5830688}"/>
              </a:ext>
            </a:extLst>
          </xdr:cNvPr>
          <xdr:cNvGrpSpPr/>
        </xdr:nvGrpSpPr>
        <xdr:grpSpPr>
          <a:xfrm>
            <a:off x="5367957" y="72472"/>
            <a:ext cx="2318717" cy="1775617"/>
            <a:chOff x="9158907" y="558247"/>
            <a:chExt cx="2318717" cy="1775617"/>
          </a:xfrm>
        </xdr:grpSpPr>
        <xdr:pic>
          <xdr:nvPicPr>
            <xdr:cNvPr id="27" name="図 26">
              <a:extLst>
                <a:ext uri="{FF2B5EF4-FFF2-40B4-BE49-F238E27FC236}">
                  <a16:creationId xmlns:a16="http://schemas.microsoft.com/office/drawing/2014/main" id="{2B7B4DDC-C63C-4FA1-B847-4757AF101AA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9229725" y="619125"/>
              <a:ext cx="2048161" cy="1714739"/>
            </a:xfrm>
            <a:prstGeom prst="rect">
              <a:avLst/>
            </a:prstGeom>
            <a:ln w="25400">
              <a:solidFill>
                <a:srgbClr val="FF0000"/>
              </a:solidFill>
            </a:ln>
          </xdr:spPr>
        </xdr:pic>
        <xdr:sp macro="" textlink="">
          <xdr:nvSpPr>
            <xdr:cNvPr id="9" name="テキスト ボックス 8">
              <a:extLst>
                <a:ext uri="{FF2B5EF4-FFF2-40B4-BE49-F238E27FC236}">
                  <a16:creationId xmlns:a16="http://schemas.microsoft.com/office/drawing/2014/main" id="{56B6768D-93DB-4914-A007-AFA4A82BC9E3}"/>
                </a:ext>
              </a:extLst>
            </xdr:cNvPr>
            <xdr:cNvSpPr txBox="1"/>
          </xdr:nvSpPr>
          <xdr:spPr>
            <a:xfrm>
              <a:off x="9158907" y="558247"/>
              <a:ext cx="2318717" cy="3283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ja-JP" altLang="en-US" sz="1100" b="1"/>
                <a:t>県有林数量（公有林</a:t>
              </a:r>
              <a:r>
                <a:rPr kumimoji="1" lang="en-US" altLang="ja-JP" sz="1100" b="1"/>
                <a:t>G</a:t>
              </a:r>
              <a:r>
                <a:rPr kumimoji="1" lang="ja-JP" altLang="en-US" sz="1100" b="1"/>
                <a:t>より報告）</a:t>
              </a:r>
            </a:p>
          </xdr:txBody>
        </xdr:sp>
        <xdr:sp macro="" textlink="">
          <xdr:nvSpPr>
            <xdr:cNvPr id="10" name="四角形: 角を丸くする 9">
              <a:extLst>
                <a:ext uri="{FF2B5EF4-FFF2-40B4-BE49-F238E27FC236}">
                  <a16:creationId xmlns:a16="http://schemas.microsoft.com/office/drawing/2014/main" id="{4A23A97D-A468-453E-8857-78CC221217C1}"/>
                </a:ext>
              </a:extLst>
            </xdr:cNvPr>
            <xdr:cNvSpPr/>
          </xdr:nvSpPr>
          <xdr:spPr>
            <a:xfrm>
              <a:off x="9311718" y="887807"/>
              <a:ext cx="1810130" cy="480286"/>
            </a:xfrm>
            <a:prstGeom prst="roundRect">
              <a:avLst/>
            </a:prstGeom>
            <a:noFill/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FDF94A39-2806-4150-9C96-BE6F731AF56E}"/>
              </a:ext>
            </a:extLst>
          </xdr:cNvPr>
          <xdr:cNvSpPr txBox="1"/>
        </xdr:nvSpPr>
        <xdr:spPr>
          <a:xfrm>
            <a:off x="5867400" y="266701"/>
            <a:ext cx="542925" cy="400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/>
              <a:t>✔</a:t>
            </a:r>
          </a:p>
        </xdr:txBody>
      </xdr:sp>
      <xdr:sp macro="" textlink="">
        <xdr:nvSpPr>
          <xdr:cNvPr id="29" name="テキスト ボックス 28">
            <a:extLst>
              <a:ext uri="{FF2B5EF4-FFF2-40B4-BE49-F238E27FC236}">
                <a16:creationId xmlns:a16="http://schemas.microsoft.com/office/drawing/2014/main" id="{E37A44C2-DF93-412E-B85D-A86754D4C3CA}"/>
              </a:ext>
            </a:extLst>
          </xdr:cNvPr>
          <xdr:cNvSpPr txBox="1"/>
        </xdr:nvSpPr>
        <xdr:spPr>
          <a:xfrm>
            <a:off x="7067550" y="257176"/>
            <a:ext cx="542925" cy="400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/>
              <a:t>✔</a:t>
            </a:r>
          </a:p>
        </xdr:txBody>
      </xdr:sp>
      <xdr:sp macro="" textlink="">
        <xdr:nvSpPr>
          <xdr:cNvPr id="30" name="テキスト ボックス 29">
            <a:extLst>
              <a:ext uri="{FF2B5EF4-FFF2-40B4-BE49-F238E27FC236}">
                <a16:creationId xmlns:a16="http://schemas.microsoft.com/office/drawing/2014/main" id="{CEF9EC34-147F-466D-8BF2-C4DD3AC48607}"/>
              </a:ext>
            </a:extLst>
          </xdr:cNvPr>
          <xdr:cNvSpPr txBox="1"/>
        </xdr:nvSpPr>
        <xdr:spPr>
          <a:xfrm>
            <a:off x="6638925" y="514351"/>
            <a:ext cx="542925" cy="400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/>
              <a:t>✔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12700</xdr:colOff>
      <xdr:row>4</xdr:row>
      <xdr:rowOff>215900</xdr:rowOff>
    </xdr:from>
    <xdr:to>
      <xdr:col>18</xdr:col>
      <xdr:colOff>647700</xdr:colOff>
      <xdr:row>16</xdr:row>
      <xdr:rowOff>63500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C169B7A-CD0E-4430-9234-E06C3175E0F1}"/>
            </a:ext>
          </a:extLst>
        </xdr:cNvPr>
        <xdr:cNvCxnSpPr/>
      </xdr:nvCxnSpPr>
      <xdr:spPr>
        <a:xfrm>
          <a:off x="10185400" y="1073150"/>
          <a:ext cx="2006600" cy="25908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1219200</xdr:colOff>
      <xdr:row>5</xdr:row>
      <xdr:rowOff>12700</xdr:rowOff>
    </xdr:from>
    <xdr:to>
      <xdr:col>19</xdr:col>
      <xdr:colOff>0</xdr:colOff>
      <xdr:row>16</xdr:row>
      <xdr:rowOff>25400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98D16D3-2C56-4050-939E-CC9AD8994058}"/>
            </a:ext>
          </a:extLst>
        </xdr:cNvPr>
        <xdr:cNvCxnSpPr/>
      </xdr:nvCxnSpPr>
      <xdr:spPr>
        <a:xfrm flipH="1">
          <a:off x="10144125" y="1098550"/>
          <a:ext cx="2085975" cy="25273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200025</xdr:colOff>
      <xdr:row>20</xdr:row>
      <xdr:rowOff>38100</xdr:rowOff>
    </xdr:from>
    <xdr:to>
      <xdr:col>18</xdr:col>
      <xdr:colOff>428625</xdr:colOff>
      <xdr:row>55</xdr:row>
      <xdr:rowOff>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747EB2BC-E945-4B3B-8F69-6C9D4DFF0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4343400"/>
          <a:ext cx="4981575" cy="7010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3</xdr:row>
      <xdr:rowOff>76200</xdr:rowOff>
    </xdr:from>
    <xdr:ext cx="466794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801918F-EC2D-45C1-A010-05FBC292AC14}"/>
            </a:ext>
          </a:extLst>
        </xdr:cNvPr>
        <xdr:cNvSpPr txBox="1"/>
      </xdr:nvSpPr>
      <xdr:spPr>
        <a:xfrm>
          <a:off x="152400" y="647700"/>
          <a:ext cx="4667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項目</a:t>
          </a:r>
        </a:p>
      </xdr:txBody>
    </xdr:sp>
    <xdr:clientData/>
  </xdr:oneCellAnchor>
  <xdr:oneCellAnchor>
    <xdr:from>
      <xdr:col>0</xdr:col>
      <xdr:colOff>66675</xdr:colOff>
      <xdr:row>5</xdr:row>
      <xdr:rowOff>47625</xdr:rowOff>
    </xdr:from>
    <xdr:ext cx="466794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A6B47B2-E8DB-4339-95F8-0A4B080FC887}"/>
            </a:ext>
          </a:extLst>
        </xdr:cNvPr>
        <xdr:cNvSpPr txBox="1"/>
      </xdr:nvSpPr>
      <xdr:spPr>
        <a:xfrm>
          <a:off x="66675" y="1323975"/>
          <a:ext cx="4667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年度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32</xdr:row>
      <xdr:rowOff>38100</xdr:rowOff>
    </xdr:from>
    <xdr:ext cx="466794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FC69649-ECEF-4BA9-ABD0-88F6A4FCD9AC}"/>
            </a:ext>
          </a:extLst>
        </xdr:cNvPr>
        <xdr:cNvSpPr txBox="1"/>
      </xdr:nvSpPr>
      <xdr:spPr>
        <a:xfrm>
          <a:off x="76200" y="5210175"/>
          <a:ext cx="4667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項目</a:t>
          </a:r>
        </a:p>
      </xdr:txBody>
    </xdr:sp>
    <xdr:clientData/>
  </xdr:oneCellAnchor>
  <xdr:oneCellAnchor>
    <xdr:from>
      <xdr:col>0</xdr:col>
      <xdr:colOff>0</xdr:colOff>
      <xdr:row>32</xdr:row>
      <xdr:rowOff>533400</xdr:rowOff>
    </xdr:from>
    <xdr:ext cx="466794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F819B04-656C-4949-8F49-916663A697E8}"/>
            </a:ext>
          </a:extLst>
        </xdr:cNvPr>
        <xdr:cNvSpPr txBox="1"/>
      </xdr:nvSpPr>
      <xdr:spPr>
        <a:xfrm>
          <a:off x="0" y="5705475"/>
          <a:ext cx="4667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年次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D7C70-9423-4C5F-B9EA-1E090F1F3D4C}">
  <sheetPr>
    <tabColor rgb="FFFF0000"/>
  </sheetPr>
  <dimension ref="A1:AY357"/>
  <sheetViews>
    <sheetView view="pageBreakPreview" zoomScaleNormal="100" zoomScaleSheetLayoutView="100" workbookViewId="0">
      <pane xSplit="17" ySplit="3" topLeftCell="R4" activePane="bottomRight" state="frozen"/>
      <selection pane="bottomRight" activeCell="AE18" sqref="AE18"/>
      <selection pane="bottomLeft" activeCell="A5" sqref="A5"/>
      <selection pane="topRight" activeCell="Q1" sqref="Q1"/>
    </sheetView>
  </sheetViews>
  <sheetFormatPr defaultColWidth="9" defaultRowHeight="13.15"/>
  <cols>
    <col min="1" max="1" width="2.625" style="6" customWidth="1"/>
    <col min="2" max="2" width="2.125" style="26" customWidth="1"/>
    <col min="3" max="3" width="3.125" style="27" customWidth="1"/>
    <col min="4" max="4" width="2.125" style="28" customWidth="1"/>
    <col min="5" max="5" width="0.875" style="6" customWidth="1"/>
    <col min="6" max="7" width="4.625" style="19" customWidth="1"/>
    <col min="8" max="16" width="4.625" style="6" customWidth="1"/>
    <col min="17" max="17" width="2.875" style="6" customWidth="1"/>
    <col min="18" max="18" width="0.875" style="6" customWidth="1"/>
    <col min="19" max="19" width="8.625" style="29" customWidth="1"/>
    <col min="20" max="20" width="1.125" style="29" customWidth="1"/>
    <col min="21" max="21" width="8.25" style="29" bestFit="1" customWidth="1"/>
    <col min="22" max="22" width="6" style="29" customWidth="1"/>
    <col min="23" max="23" width="4.125" style="167" customWidth="1"/>
    <col min="24" max="51" width="4.125" style="9" customWidth="1"/>
    <col min="52" max="57" width="4.125" style="6" customWidth="1"/>
    <col min="58" max="16384" width="9" style="6"/>
  </cols>
  <sheetData>
    <row r="1" spans="2:51" ht="15" customHeight="1">
      <c r="S1" s="168" t="s">
        <v>0</v>
      </c>
      <c r="T1" s="168"/>
    </row>
    <row r="2" spans="2:51" ht="30" customHeight="1">
      <c r="B2" s="328" t="s">
        <v>1</v>
      </c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246"/>
      <c r="U2" s="330"/>
      <c r="V2" s="30"/>
    </row>
    <row r="3" spans="2:51" s="34" customFormat="1" ht="15" customHeight="1">
      <c r="B3" s="31"/>
      <c r="C3" s="32"/>
      <c r="D3" s="33"/>
      <c r="F3" s="35"/>
      <c r="G3" s="35"/>
      <c r="Q3" s="36"/>
      <c r="R3" s="37"/>
      <c r="S3" s="38"/>
      <c r="T3" s="38"/>
      <c r="U3" s="330"/>
      <c r="V3" s="39"/>
      <c r="W3" s="36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</row>
    <row r="4" spans="2:51" s="18" customFormat="1" ht="27" customHeight="1">
      <c r="B4" s="41" t="s">
        <v>2</v>
      </c>
      <c r="C4" s="29"/>
      <c r="D4" s="42"/>
      <c r="E4" s="6"/>
      <c r="F4" s="6"/>
      <c r="G4" s="6"/>
      <c r="H4" s="6"/>
      <c r="I4" s="6"/>
      <c r="J4" s="6"/>
      <c r="K4" s="6"/>
      <c r="L4" s="43"/>
      <c r="M4" s="6"/>
      <c r="N4" s="6"/>
      <c r="O4" s="6"/>
      <c r="P4" s="6"/>
      <c r="Q4" s="47"/>
      <c r="R4" s="44"/>
      <c r="S4" s="177" t="s">
        <v>3</v>
      </c>
      <c r="T4" s="177"/>
      <c r="U4" s="247" t="s">
        <v>4</v>
      </c>
      <c r="V4" s="248" t="s">
        <v>5</v>
      </c>
      <c r="W4" s="47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</row>
    <row r="5" spans="2:51" s="18" customFormat="1" ht="27" customHeight="1">
      <c r="B5" s="48" t="s">
        <v>6</v>
      </c>
      <c r="C5" s="49">
        <v>1</v>
      </c>
      <c r="D5" s="42" t="s">
        <v>7</v>
      </c>
      <c r="E5" s="6"/>
      <c r="F5" s="6" t="s">
        <v>8</v>
      </c>
      <c r="G5" s="6"/>
      <c r="M5" s="326" t="s">
        <v>9</v>
      </c>
      <c r="N5" s="326"/>
      <c r="O5" s="326"/>
      <c r="P5" s="326"/>
      <c r="Q5" s="29"/>
      <c r="R5" s="44"/>
      <c r="S5" s="45" t="s">
        <v>10</v>
      </c>
      <c r="T5" s="45"/>
      <c r="U5" s="247" t="s">
        <v>11</v>
      </c>
      <c r="V5" s="249">
        <v>44756</v>
      </c>
      <c r="W5" s="47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P5" s="234"/>
      <c r="AQ5" s="234"/>
      <c r="AR5" s="234"/>
      <c r="AS5" s="234"/>
      <c r="AT5" s="234"/>
      <c r="AU5" s="234"/>
      <c r="AV5" s="234"/>
      <c r="AW5" s="234"/>
      <c r="AX5" s="234"/>
      <c r="AY5" s="234"/>
    </row>
    <row r="6" spans="2:51" s="18" customFormat="1" ht="27" customHeight="1">
      <c r="B6" s="48" t="s">
        <v>6</v>
      </c>
      <c r="C6" s="49">
        <v>2</v>
      </c>
      <c r="D6" s="42" t="s">
        <v>7</v>
      </c>
      <c r="E6" s="6"/>
      <c r="F6" s="6" t="s">
        <v>12</v>
      </c>
      <c r="G6" s="6"/>
      <c r="J6" s="234"/>
      <c r="K6" s="326" t="s">
        <v>13</v>
      </c>
      <c r="L6" s="326"/>
      <c r="M6" s="326"/>
      <c r="N6" s="326"/>
      <c r="O6" s="326"/>
      <c r="P6" s="326"/>
      <c r="Q6" s="29"/>
      <c r="R6" s="44"/>
      <c r="S6" s="45" t="s">
        <v>10</v>
      </c>
      <c r="T6" s="45"/>
      <c r="U6" s="247" t="s">
        <v>11</v>
      </c>
      <c r="V6" s="249">
        <v>44756</v>
      </c>
      <c r="W6" s="47"/>
      <c r="X6" s="326"/>
      <c r="Y6" s="326"/>
      <c r="Z6" s="234"/>
      <c r="AA6" s="234"/>
      <c r="AB6" s="234"/>
      <c r="AC6" s="234"/>
      <c r="AD6" s="234"/>
      <c r="AE6" s="234"/>
      <c r="AF6" s="234"/>
      <c r="AG6" s="234"/>
      <c r="AH6" s="234"/>
      <c r="AI6" s="234"/>
      <c r="AJ6" s="234"/>
      <c r="AK6" s="234"/>
      <c r="AL6" s="234"/>
      <c r="AM6" s="234"/>
      <c r="AN6" s="234"/>
      <c r="AO6" s="234"/>
      <c r="AP6" s="234"/>
      <c r="AQ6" s="234"/>
      <c r="AR6" s="234"/>
      <c r="AS6" s="234"/>
      <c r="AT6" s="234"/>
      <c r="AU6" s="234"/>
      <c r="AV6" s="234"/>
      <c r="AW6" s="234"/>
      <c r="AX6" s="234"/>
      <c r="AY6" s="234"/>
    </row>
    <row r="7" spans="2:51" s="18" customFormat="1" ht="27" customHeight="1">
      <c r="B7" s="48" t="s">
        <v>6</v>
      </c>
      <c r="C7" s="49">
        <v>3</v>
      </c>
      <c r="D7" s="42" t="s">
        <v>7</v>
      </c>
      <c r="E7" s="6"/>
      <c r="F7" s="6" t="s">
        <v>14</v>
      </c>
      <c r="G7" s="6"/>
      <c r="I7" s="326" t="s">
        <v>15</v>
      </c>
      <c r="J7" s="326"/>
      <c r="K7" s="326"/>
      <c r="L7" s="326"/>
      <c r="M7" s="326"/>
      <c r="N7" s="326"/>
      <c r="O7" s="326"/>
      <c r="P7" s="326"/>
      <c r="Q7" s="29"/>
      <c r="R7" s="44"/>
      <c r="S7" s="45" t="s">
        <v>10</v>
      </c>
      <c r="T7" s="45"/>
      <c r="U7" s="247" t="s">
        <v>11</v>
      </c>
      <c r="V7" s="249">
        <v>44756</v>
      </c>
      <c r="W7" s="47"/>
      <c r="X7" s="326"/>
      <c r="Y7" s="326"/>
      <c r="Z7" s="326"/>
      <c r="AA7" s="234"/>
      <c r="AB7" s="234"/>
      <c r="AC7" s="234"/>
      <c r="AD7" s="234"/>
      <c r="AE7" s="234"/>
      <c r="AF7" s="234"/>
      <c r="AG7" s="234"/>
      <c r="AH7" s="234"/>
      <c r="AI7" s="234"/>
      <c r="AJ7" s="234"/>
      <c r="AK7" s="234"/>
      <c r="AL7" s="234"/>
      <c r="AM7" s="234"/>
      <c r="AN7" s="234"/>
      <c r="AO7" s="234"/>
      <c r="AP7" s="234"/>
      <c r="AQ7" s="234"/>
      <c r="AR7" s="234"/>
      <c r="AS7" s="234"/>
      <c r="AT7" s="234"/>
      <c r="AU7" s="234"/>
      <c r="AV7" s="234"/>
      <c r="AW7" s="234"/>
      <c r="AX7" s="234"/>
      <c r="AY7" s="234"/>
    </row>
    <row r="8" spans="2:51" s="18" customFormat="1" ht="27" customHeight="1">
      <c r="B8" s="48" t="s">
        <v>6</v>
      </c>
      <c r="C8" s="49">
        <v>4</v>
      </c>
      <c r="D8" s="42" t="s">
        <v>7</v>
      </c>
      <c r="E8" s="6"/>
      <c r="F8" s="6" t="s">
        <v>16</v>
      </c>
      <c r="G8" s="6"/>
      <c r="J8" s="326" t="s">
        <v>17</v>
      </c>
      <c r="K8" s="326"/>
      <c r="L8" s="326"/>
      <c r="M8" s="326"/>
      <c r="N8" s="326"/>
      <c r="O8" s="326"/>
      <c r="P8" s="326"/>
      <c r="Q8" s="29"/>
      <c r="R8" s="47"/>
      <c r="S8" s="45" t="s">
        <v>10</v>
      </c>
      <c r="T8" s="45"/>
      <c r="U8" s="247" t="s">
        <v>11</v>
      </c>
      <c r="V8" s="249">
        <v>44756</v>
      </c>
      <c r="W8" s="47"/>
      <c r="X8" s="326"/>
      <c r="Y8" s="326"/>
      <c r="Z8" s="326"/>
      <c r="AA8" s="326"/>
      <c r="AB8" s="234"/>
      <c r="AC8" s="234"/>
      <c r="AD8" s="234"/>
      <c r="AE8" s="234"/>
      <c r="AF8" s="234"/>
      <c r="AG8" s="234"/>
      <c r="AH8" s="234"/>
      <c r="AI8" s="234"/>
      <c r="AJ8" s="234"/>
      <c r="AK8" s="234"/>
      <c r="AL8" s="234"/>
      <c r="AM8" s="234"/>
      <c r="AN8" s="234"/>
      <c r="AO8" s="234"/>
      <c r="AP8" s="234"/>
      <c r="AQ8" s="234"/>
      <c r="AR8" s="234"/>
      <c r="AS8" s="234"/>
      <c r="AT8" s="234"/>
      <c r="AU8" s="234"/>
      <c r="AV8" s="234"/>
      <c r="AW8" s="234"/>
      <c r="AX8" s="234"/>
      <c r="AY8" s="234"/>
    </row>
    <row r="9" spans="2:51" s="18" customFormat="1" ht="27" customHeight="1">
      <c r="B9" s="48" t="s">
        <v>6</v>
      </c>
      <c r="C9" s="49">
        <v>5</v>
      </c>
      <c r="D9" s="42" t="s">
        <v>7</v>
      </c>
      <c r="E9" s="6"/>
      <c r="F9" s="6" t="s">
        <v>18</v>
      </c>
      <c r="G9" s="6"/>
      <c r="J9" s="234"/>
      <c r="K9" s="234"/>
      <c r="L9" s="326" t="s">
        <v>19</v>
      </c>
      <c r="M9" s="327"/>
      <c r="N9" s="327"/>
      <c r="O9" s="327"/>
      <c r="P9" s="327"/>
      <c r="Q9" s="29"/>
      <c r="R9" s="51"/>
      <c r="S9" s="45" t="s">
        <v>20</v>
      </c>
      <c r="T9" s="45"/>
      <c r="U9" s="247" t="s">
        <v>11</v>
      </c>
      <c r="V9" s="250">
        <v>44873</v>
      </c>
      <c r="W9" s="47"/>
      <c r="X9" s="326"/>
      <c r="Y9" s="327"/>
      <c r="Z9" s="327"/>
      <c r="AA9" s="327"/>
      <c r="AB9" s="327"/>
      <c r="AC9" s="234"/>
      <c r="AD9" s="234"/>
      <c r="AE9" s="234"/>
      <c r="AF9" s="234"/>
      <c r="AG9" s="234"/>
      <c r="AH9" s="234"/>
      <c r="AI9" s="234"/>
      <c r="AJ9" s="234"/>
      <c r="AK9" s="234"/>
      <c r="AL9" s="234"/>
      <c r="AM9" s="234"/>
      <c r="AN9" s="234"/>
      <c r="AO9" s="234"/>
      <c r="AP9" s="234"/>
      <c r="AQ9" s="234"/>
      <c r="AR9" s="234"/>
      <c r="AS9" s="234"/>
      <c r="AT9" s="234"/>
      <c r="AU9" s="234"/>
      <c r="AV9" s="234"/>
      <c r="AW9" s="234"/>
      <c r="AX9" s="234"/>
      <c r="AY9" s="234"/>
    </row>
    <row r="10" spans="2:51" s="18" customFormat="1" ht="27" customHeight="1">
      <c r="B10" s="41" t="s">
        <v>21</v>
      </c>
      <c r="C10" s="29"/>
      <c r="D10" s="42"/>
      <c r="E10" s="6"/>
      <c r="F10" s="6"/>
      <c r="G10" s="6"/>
      <c r="H10" s="6"/>
      <c r="I10" s="6"/>
      <c r="J10" s="6"/>
      <c r="K10" s="6"/>
      <c r="L10" s="43"/>
      <c r="M10" s="6"/>
      <c r="N10" s="6"/>
      <c r="O10" s="6"/>
      <c r="P10" s="6"/>
      <c r="Q10" s="6"/>
      <c r="R10" s="44"/>
      <c r="S10" s="45"/>
      <c r="T10" s="45"/>
      <c r="U10" s="45"/>
      <c r="V10" s="46"/>
      <c r="W10" s="47"/>
      <c r="X10" s="234"/>
      <c r="Y10" s="234"/>
      <c r="Z10" s="234"/>
      <c r="AA10" s="234"/>
      <c r="AB10" s="234"/>
      <c r="AC10" s="234"/>
      <c r="AD10" s="234"/>
      <c r="AE10" s="234"/>
      <c r="AF10" s="234"/>
      <c r="AG10" s="234"/>
      <c r="AH10" s="234"/>
      <c r="AI10" s="234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  <c r="AW10" s="234"/>
      <c r="AX10" s="234"/>
      <c r="AY10" s="234"/>
    </row>
    <row r="11" spans="2:51" ht="27" customHeight="1">
      <c r="B11" s="48" t="s">
        <v>6</v>
      </c>
      <c r="C11" s="49">
        <v>6</v>
      </c>
      <c r="D11" s="42" t="s">
        <v>7</v>
      </c>
      <c r="F11" s="6" t="s">
        <v>22</v>
      </c>
      <c r="G11" s="6"/>
      <c r="H11" s="18"/>
      <c r="I11" s="18"/>
      <c r="J11" s="18"/>
      <c r="K11" s="326" t="s">
        <v>23</v>
      </c>
      <c r="L11" s="326"/>
      <c r="M11" s="326"/>
      <c r="N11" s="326"/>
      <c r="O11" s="326"/>
      <c r="P11" s="326"/>
      <c r="Q11" s="29"/>
      <c r="R11" s="43"/>
      <c r="S11" s="45" t="s">
        <v>24</v>
      </c>
      <c r="T11" s="45"/>
      <c r="U11" s="247" t="s">
        <v>11</v>
      </c>
      <c r="V11" s="251"/>
      <c r="W11" s="47"/>
      <c r="X11" s="234"/>
      <c r="Y11" s="234"/>
      <c r="Z11" s="234"/>
      <c r="AA11" s="234"/>
      <c r="AB11" s="234"/>
      <c r="AC11" s="234"/>
      <c r="AD11" s="234"/>
      <c r="AE11" s="234"/>
      <c r="AF11" s="234"/>
      <c r="AG11" s="234"/>
    </row>
    <row r="12" spans="2:51" ht="27" customHeight="1">
      <c r="B12" s="48" t="s">
        <v>6</v>
      </c>
      <c r="C12" s="49">
        <v>7</v>
      </c>
      <c r="D12" s="42" t="s">
        <v>7</v>
      </c>
      <c r="F12" s="6" t="s">
        <v>25</v>
      </c>
      <c r="G12" s="6"/>
      <c r="H12" s="18"/>
      <c r="I12" s="18"/>
      <c r="J12" s="326" t="s">
        <v>26</v>
      </c>
      <c r="K12" s="327"/>
      <c r="L12" s="327"/>
      <c r="M12" s="327"/>
      <c r="N12" s="327"/>
      <c r="O12" s="327"/>
      <c r="P12" s="327"/>
      <c r="Q12" s="29"/>
      <c r="R12" s="43"/>
      <c r="S12" s="45" t="s">
        <v>24</v>
      </c>
      <c r="T12" s="45"/>
      <c r="U12" s="247" t="s">
        <v>11</v>
      </c>
      <c r="V12" s="251"/>
      <c r="W12" s="47"/>
      <c r="X12" s="234"/>
      <c r="Y12" s="234"/>
      <c r="Z12" s="234"/>
      <c r="AA12" s="234"/>
      <c r="AB12" s="234"/>
      <c r="AC12" s="234"/>
      <c r="AD12" s="234"/>
      <c r="AE12" s="234"/>
      <c r="AF12" s="234"/>
    </row>
    <row r="13" spans="2:51" ht="27" customHeight="1">
      <c r="B13" s="48" t="s">
        <v>6</v>
      </c>
      <c r="C13" s="49">
        <v>8</v>
      </c>
      <c r="D13" s="42" t="s">
        <v>7</v>
      </c>
      <c r="F13" s="6" t="s">
        <v>27</v>
      </c>
      <c r="G13" s="6"/>
      <c r="H13" s="18"/>
      <c r="I13" s="18"/>
      <c r="J13" s="234"/>
      <c r="K13" s="234"/>
      <c r="L13" s="326" t="s">
        <v>19</v>
      </c>
      <c r="M13" s="326"/>
      <c r="N13" s="326"/>
      <c r="O13" s="326"/>
      <c r="P13" s="326"/>
      <c r="Q13" s="29"/>
      <c r="R13" s="43"/>
      <c r="S13" s="45" t="s">
        <v>24</v>
      </c>
      <c r="T13" s="45"/>
      <c r="U13" s="247" t="s">
        <v>11</v>
      </c>
      <c r="V13" s="251"/>
      <c r="W13" s="47"/>
      <c r="X13" s="234"/>
      <c r="Y13" s="234"/>
      <c r="Z13" s="234"/>
      <c r="AA13" s="234"/>
      <c r="AB13" s="234"/>
      <c r="AC13" s="234"/>
      <c r="AD13" s="234"/>
      <c r="AE13" s="234"/>
      <c r="AF13" s="234"/>
    </row>
    <row r="14" spans="2:51" ht="27" customHeight="1">
      <c r="B14" s="48" t="s">
        <v>6</v>
      </c>
      <c r="C14" s="49">
        <v>9</v>
      </c>
      <c r="D14" s="42" t="s">
        <v>7</v>
      </c>
      <c r="F14" s="6" t="s">
        <v>28</v>
      </c>
      <c r="G14" s="6"/>
      <c r="H14" s="18"/>
      <c r="I14" s="18"/>
      <c r="J14" s="326" t="s">
        <v>26</v>
      </c>
      <c r="K14" s="326"/>
      <c r="L14" s="326"/>
      <c r="M14" s="326"/>
      <c r="N14" s="326"/>
      <c r="O14" s="326"/>
      <c r="P14" s="326"/>
      <c r="Q14" s="29"/>
      <c r="R14" s="43"/>
      <c r="S14" s="45" t="s">
        <v>20</v>
      </c>
      <c r="T14" s="45"/>
      <c r="U14" s="247" t="s">
        <v>11</v>
      </c>
      <c r="V14" s="251">
        <v>44873</v>
      </c>
      <c r="W14" s="47"/>
      <c r="X14" s="326"/>
      <c r="Y14" s="326"/>
      <c r="Z14" s="234"/>
      <c r="AA14" s="234"/>
      <c r="AB14" s="234"/>
      <c r="AC14" s="234"/>
      <c r="AD14" s="234"/>
      <c r="AE14" s="234"/>
      <c r="AF14" s="234"/>
    </row>
    <row r="15" spans="2:51" ht="27" customHeight="1">
      <c r="B15" s="48" t="s">
        <v>6</v>
      </c>
      <c r="C15" s="49">
        <v>10</v>
      </c>
      <c r="D15" s="42" t="s">
        <v>7</v>
      </c>
      <c r="F15" s="6" t="s">
        <v>29</v>
      </c>
      <c r="G15" s="6"/>
      <c r="H15" s="18"/>
      <c r="I15" s="18"/>
      <c r="J15" s="326" t="s">
        <v>26</v>
      </c>
      <c r="K15" s="326"/>
      <c r="L15" s="326"/>
      <c r="M15" s="326"/>
      <c r="N15" s="326"/>
      <c r="O15" s="326"/>
      <c r="P15" s="326"/>
      <c r="Q15" s="29"/>
      <c r="R15" s="43"/>
      <c r="S15" s="45" t="s">
        <v>30</v>
      </c>
      <c r="T15" s="45"/>
      <c r="U15" s="247" t="s">
        <v>11</v>
      </c>
      <c r="V15" s="251">
        <v>44726</v>
      </c>
      <c r="W15" s="47"/>
      <c r="X15" s="326"/>
      <c r="Y15" s="326"/>
      <c r="Z15" s="326"/>
      <c r="AA15" s="234"/>
      <c r="AB15" s="234"/>
      <c r="AC15" s="234"/>
      <c r="AD15" s="234"/>
      <c r="AE15" s="234"/>
      <c r="AF15" s="234"/>
    </row>
    <row r="16" spans="2:51" ht="27" customHeight="1">
      <c r="B16" s="48" t="s">
        <v>6</v>
      </c>
      <c r="C16" s="49">
        <v>11</v>
      </c>
      <c r="D16" s="42" t="s">
        <v>7</v>
      </c>
      <c r="F16" s="6" t="s">
        <v>31</v>
      </c>
      <c r="G16" s="6"/>
      <c r="H16" s="18"/>
      <c r="I16" s="18"/>
      <c r="J16" s="18"/>
      <c r="K16" s="326" t="s">
        <v>13</v>
      </c>
      <c r="L16" s="326"/>
      <c r="M16" s="326"/>
      <c r="N16" s="326"/>
      <c r="O16" s="326"/>
      <c r="P16" s="326"/>
      <c r="Q16" s="29"/>
      <c r="R16" s="43"/>
      <c r="S16" s="45" t="s">
        <v>32</v>
      </c>
      <c r="T16" s="45"/>
      <c r="U16" s="247" t="s">
        <v>11</v>
      </c>
      <c r="V16" s="251">
        <v>44873</v>
      </c>
      <c r="W16" s="47"/>
      <c r="X16" s="326"/>
      <c r="Y16" s="326"/>
      <c r="Z16" s="326"/>
      <c r="AA16" s="326"/>
      <c r="AB16" s="234"/>
      <c r="AC16" s="234"/>
      <c r="AD16" s="234"/>
      <c r="AE16" s="234"/>
      <c r="AF16" s="234"/>
    </row>
    <row r="17" spans="2:51" s="18" customFormat="1" ht="27" customHeight="1">
      <c r="B17" s="41" t="s">
        <v>33</v>
      </c>
      <c r="C17" s="29"/>
      <c r="D17" s="42"/>
      <c r="E17" s="6"/>
      <c r="F17" s="6"/>
      <c r="G17" s="6"/>
      <c r="H17" s="6"/>
      <c r="I17" s="6"/>
      <c r="J17" s="6"/>
      <c r="K17" s="6"/>
      <c r="L17" s="43"/>
      <c r="M17" s="6"/>
      <c r="N17" s="6"/>
      <c r="O17" s="6"/>
      <c r="P17" s="6"/>
      <c r="Q17" s="6"/>
      <c r="R17" s="44"/>
      <c r="S17" s="45"/>
      <c r="T17" s="45"/>
      <c r="U17" s="45"/>
      <c r="V17" s="46"/>
      <c r="W17" s="47"/>
      <c r="X17" s="234"/>
      <c r="Y17" s="234"/>
      <c r="Z17" s="234"/>
      <c r="AA17" s="234"/>
      <c r="AB17" s="234"/>
      <c r="AC17" s="234"/>
      <c r="AD17" s="234"/>
      <c r="AE17" s="234"/>
      <c r="AF17" s="234"/>
      <c r="AG17" s="234"/>
      <c r="AH17" s="234"/>
      <c r="AI17" s="234"/>
      <c r="AJ17" s="234"/>
      <c r="AK17" s="234"/>
      <c r="AL17" s="234"/>
      <c r="AM17" s="234"/>
      <c r="AN17" s="234"/>
      <c r="AO17" s="234"/>
      <c r="AP17" s="234"/>
      <c r="AQ17" s="234"/>
      <c r="AR17" s="234"/>
      <c r="AS17" s="234"/>
      <c r="AT17" s="234"/>
      <c r="AU17" s="234"/>
      <c r="AV17" s="234"/>
      <c r="AW17" s="234"/>
      <c r="AX17" s="234"/>
      <c r="AY17" s="234"/>
    </row>
    <row r="18" spans="2:51" ht="27" customHeight="1">
      <c r="B18" s="48" t="s">
        <v>6</v>
      </c>
      <c r="C18" s="49">
        <v>12</v>
      </c>
      <c r="D18" s="42" t="s">
        <v>7</v>
      </c>
      <c r="F18" s="6" t="s">
        <v>34</v>
      </c>
      <c r="G18" s="6"/>
      <c r="H18" s="18"/>
      <c r="I18" s="18"/>
      <c r="J18" s="326" t="s">
        <v>26</v>
      </c>
      <c r="K18" s="327"/>
      <c r="L18" s="327"/>
      <c r="M18" s="327"/>
      <c r="N18" s="327"/>
      <c r="O18" s="327"/>
      <c r="P18" s="327"/>
      <c r="Q18" s="29"/>
      <c r="R18" s="43"/>
      <c r="S18" s="45" t="s">
        <v>32</v>
      </c>
      <c r="T18" s="45"/>
      <c r="U18" s="247" t="s">
        <v>11</v>
      </c>
      <c r="V18" s="251">
        <v>44874</v>
      </c>
      <c r="W18" s="47"/>
      <c r="X18" s="234"/>
      <c r="Y18" s="234"/>
      <c r="Z18" s="234"/>
      <c r="AA18" s="234"/>
      <c r="AB18" s="234"/>
      <c r="AC18" s="234"/>
      <c r="AD18" s="234"/>
      <c r="AE18" s="234"/>
      <c r="AF18" s="234"/>
      <c r="AG18" s="234"/>
    </row>
    <row r="19" spans="2:51" ht="27" customHeight="1">
      <c r="B19" s="48" t="s">
        <v>6</v>
      </c>
      <c r="C19" s="49">
        <v>13</v>
      </c>
      <c r="D19" s="42" t="s">
        <v>7</v>
      </c>
      <c r="F19" s="6" t="s">
        <v>35</v>
      </c>
      <c r="G19" s="6"/>
      <c r="H19" s="18"/>
      <c r="I19" s="326" t="s">
        <v>36</v>
      </c>
      <c r="J19" s="326"/>
      <c r="K19" s="326"/>
      <c r="L19" s="326"/>
      <c r="M19" s="326"/>
      <c r="N19" s="326"/>
      <c r="O19" s="326"/>
      <c r="P19" s="326"/>
      <c r="Q19" s="29"/>
      <c r="R19" s="43"/>
      <c r="S19" s="45" t="s">
        <v>32</v>
      </c>
      <c r="T19" s="45"/>
      <c r="U19" s="247" t="s">
        <v>11</v>
      </c>
      <c r="V19" s="251">
        <v>44874</v>
      </c>
      <c r="W19" s="47"/>
      <c r="X19" s="234"/>
      <c r="Y19" s="234"/>
      <c r="Z19" s="234"/>
      <c r="AA19" s="234"/>
      <c r="AB19" s="234"/>
      <c r="AC19" s="234"/>
      <c r="AD19" s="234"/>
      <c r="AE19" s="234"/>
      <c r="AF19" s="234"/>
    </row>
    <row r="20" spans="2:51" ht="27" customHeight="1">
      <c r="B20" s="48" t="s">
        <v>6</v>
      </c>
      <c r="C20" s="49">
        <v>14</v>
      </c>
      <c r="D20" s="42" t="s">
        <v>7</v>
      </c>
      <c r="F20" s="6" t="s">
        <v>37</v>
      </c>
      <c r="G20" s="6"/>
      <c r="H20" s="18"/>
      <c r="I20" s="18"/>
      <c r="J20" s="234"/>
      <c r="K20" s="234"/>
      <c r="L20" s="326" t="s">
        <v>19</v>
      </c>
      <c r="M20" s="326"/>
      <c r="N20" s="326"/>
      <c r="O20" s="326"/>
      <c r="P20" s="326"/>
      <c r="Q20" s="29"/>
      <c r="R20" s="43"/>
      <c r="S20" s="45" t="s">
        <v>32</v>
      </c>
      <c r="T20" s="45"/>
      <c r="U20" s="247" t="s">
        <v>11</v>
      </c>
      <c r="V20" s="251">
        <v>44874</v>
      </c>
      <c r="W20" s="47"/>
      <c r="X20" s="234"/>
      <c r="Y20" s="234"/>
      <c r="Z20" s="234"/>
      <c r="AA20" s="234"/>
      <c r="AB20" s="234"/>
      <c r="AC20" s="234"/>
      <c r="AD20" s="234"/>
      <c r="AE20" s="234"/>
      <c r="AF20" s="234"/>
    </row>
    <row r="21" spans="2:51" ht="27" customHeight="1">
      <c r="B21" s="48"/>
      <c r="C21" s="49"/>
      <c r="D21" s="42"/>
      <c r="F21" s="6"/>
      <c r="G21" s="6"/>
      <c r="J21" s="18"/>
      <c r="K21" s="18"/>
      <c r="L21" s="47"/>
      <c r="M21" s="47"/>
      <c r="N21" s="47"/>
      <c r="O21" s="47"/>
      <c r="P21" s="47"/>
      <c r="Q21" s="29"/>
      <c r="S21" s="45"/>
      <c r="T21" s="45"/>
      <c r="U21" s="45"/>
    </row>
    <row r="22" spans="2:51" ht="27" customHeight="1">
      <c r="B22" s="48"/>
      <c r="C22" s="49"/>
      <c r="D22" s="42"/>
      <c r="F22" s="6"/>
      <c r="G22" s="6"/>
      <c r="J22" s="18"/>
      <c r="K22" s="18"/>
      <c r="L22" s="47"/>
      <c r="M22" s="47"/>
      <c r="N22" s="47"/>
      <c r="O22" s="47"/>
      <c r="P22" s="47"/>
      <c r="Q22" s="29"/>
      <c r="S22" s="45"/>
      <c r="T22" s="45"/>
      <c r="U22" s="45"/>
    </row>
    <row r="23" spans="2:51" ht="27" customHeight="1">
      <c r="B23" s="48"/>
      <c r="C23" s="49"/>
      <c r="D23" s="42"/>
      <c r="F23" s="6"/>
      <c r="G23" s="6"/>
      <c r="J23" s="18"/>
      <c r="K23" s="18"/>
      <c r="L23" s="47"/>
      <c r="M23" s="47"/>
      <c r="N23" s="47"/>
      <c r="O23" s="47"/>
      <c r="P23" s="47"/>
      <c r="Q23" s="29"/>
      <c r="S23" s="45"/>
      <c r="T23" s="45"/>
      <c r="U23" s="45"/>
    </row>
    <row r="24" spans="2:51" ht="27" customHeight="1">
      <c r="B24" s="48"/>
      <c r="C24" s="49"/>
      <c r="D24" s="42"/>
      <c r="F24" s="6"/>
      <c r="G24" s="6"/>
      <c r="J24" s="53"/>
      <c r="K24" s="53"/>
      <c r="L24" s="50"/>
      <c r="M24" s="50"/>
      <c r="N24" s="50"/>
      <c r="O24" s="50"/>
      <c r="P24" s="50"/>
      <c r="Q24" s="29"/>
      <c r="S24" s="45"/>
      <c r="T24" s="45"/>
      <c r="U24" s="45"/>
    </row>
    <row r="25" spans="2:51" ht="27" customHeight="1">
      <c r="B25" s="48"/>
      <c r="C25" s="49"/>
      <c r="D25" s="42"/>
      <c r="F25" s="6"/>
      <c r="G25" s="6"/>
      <c r="J25" s="53"/>
      <c r="K25" s="53"/>
      <c r="L25" s="50"/>
      <c r="M25" s="50"/>
      <c r="N25" s="50"/>
      <c r="O25" s="50"/>
      <c r="P25" s="50"/>
      <c r="Q25" s="29"/>
      <c r="S25" s="45"/>
      <c r="T25" s="45"/>
      <c r="U25" s="45"/>
    </row>
    <row r="26" spans="2:51" ht="27" customHeight="1">
      <c r="B26" s="48"/>
      <c r="C26" s="49"/>
      <c r="D26" s="42"/>
      <c r="F26" s="6"/>
      <c r="G26" s="6"/>
      <c r="J26" s="53"/>
      <c r="K26" s="53"/>
      <c r="L26" s="50"/>
      <c r="M26" s="50"/>
      <c r="N26" s="50"/>
      <c r="O26" s="50"/>
      <c r="P26" s="50"/>
      <c r="Q26" s="29"/>
      <c r="S26" s="45"/>
      <c r="T26" s="45"/>
      <c r="U26" s="45"/>
    </row>
    <row r="27" spans="2:51" ht="27" customHeight="1">
      <c r="B27" s="48"/>
      <c r="C27" s="49"/>
      <c r="D27" s="42"/>
      <c r="F27" s="6"/>
      <c r="G27" s="6"/>
      <c r="J27" s="53"/>
      <c r="K27" s="53"/>
      <c r="L27" s="50"/>
      <c r="M27" s="50"/>
      <c r="N27" s="50"/>
      <c r="O27" s="50"/>
      <c r="P27" s="50"/>
      <c r="Q27" s="29"/>
      <c r="S27" s="45"/>
      <c r="T27" s="45"/>
      <c r="U27" s="45"/>
    </row>
    <row r="28" spans="2:51" ht="27" customHeight="1">
      <c r="B28" s="48"/>
      <c r="C28" s="49"/>
      <c r="D28" s="42"/>
      <c r="E28" s="167"/>
      <c r="F28" s="54"/>
      <c r="G28" s="54"/>
      <c r="J28" s="53"/>
      <c r="K28" s="53"/>
      <c r="L28" s="50"/>
      <c r="M28" s="50"/>
      <c r="N28" s="50"/>
      <c r="O28" s="50"/>
      <c r="P28" s="50"/>
      <c r="Q28" s="29"/>
      <c r="S28" s="45"/>
      <c r="T28" s="45"/>
      <c r="U28" s="45"/>
    </row>
    <row r="29" spans="2:51" ht="27" customHeight="1">
      <c r="B29" s="48"/>
      <c r="C29" s="49"/>
      <c r="D29" s="42"/>
      <c r="E29" s="167"/>
      <c r="F29" s="54"/>
      <c r="G29" s="54"/>
      <c r="J29" s="53"/>
      <c r="K29" s="53"/>
      <c r="L29" s="50"/>
      <c r="M29" s="50"/>
      <c r="N29" s="50"/>
      <c r="O29" s="50"/>
      <c r="P29" s="50"/>
      <c r="Q29" s="29"/>
      <c r="S29" s="45"/>
      <c r="T29" s="45"/>
      <c r="U29" s="45"/>
    </row>
    <row r="30" spans="2:51" ht="27" customHeight="1">
      <c r="B30" s="48"/>
      <c r="C30" s="49"/>
      <c r="D30" s="42"/>
      <c r="E30" s="167"/>
      <c r="F30" s="54"/>
      <c r="G30" s="54"/>
      <c r="J30" s="53"/>
      <c r="K30" s="53"/>
      <c r="L30" s="50"/>
      <c r="M30" s="50"/>
      <c r="N30" s="50"/>
      <c r="O30" s="50"/>
      <c r="P30" s="50"/>
      <c r="Q30" s="29"/>
      <c r="S30" s="45"/>
      <c r="T30" s="45"/>
      <c r="U30" s="45"/>
    </row>
    <row r="31" spans="2:51" ht="27" customHeight="1">
      <c r="B31" s="48"/>
      <c r="C31" s="49"/>
      <c r="D31" s="42"/>
      <c r="F31" s="6"/>
      <c r="G31" s="6"/>
      <c r="J31" s="53"/>
      <c r="K31" s="53"/>
      <c r="L31" s="50"/>
      <c r="M31" s="50"/>
      <c r="N31" s="50"/>
      <c r="O31" s="50"/>
      <c r="P31" s="50"/>
      <c r="Q31" s="29"/>
      <c r="S31" s="45"/>
      <c r="T31" s="45"/>
      <c r="U31" s="45"/>
    </row>
    <row r="32" spans="2:51" ht="27" customHeight="1">
      <c r="B32" s="48"/>
      <c r="C32" s="49"/>
      <c r="D32" s="42"/>
      <c r="F32" s="6"/>
      <c r="G32" s="6"/>
      <c r="J32" s="53"/>
      <c r="K32" s="53"/>
      <c r="L32" s="50"/>
      <c r="M32" s="50"/>
      <c r="N32" s="50"/>
      <c r="O32" s="50"/>
      <c r="P32" s="50"/>
      <c r="Q32" s="29"/>
      <c r="S32" s="45"/>
      <c r="T32" s="45"/>
      <c r="U32" s="45"/>
    </row>
    <row r="33" spans="2:21" ht="27" customHeight="1">
      <c r="B33" s="48"/>
      <c r="C33" s="49"/>
      <c r="D33" s="42"/>
      <c r="F33" s="6"/>
      <c r="G33" s="6"/>
      <c r="J33" s="18"/>
      <c r="K33" s="18"/>
      <c r="L33" s="47"/>
      <c r="M33" s="47"/>
      <c r="N33" s="47"/>
      <c r="O33" s="47"/>
      <c r="P33" s="47"/>
      <c r="S33" s="45"/>
      <c r="T33" s="45"/>
      <c r="U33" s="45"/>
    </row>
    <row r="34" spans="2:21" ht="27" customHeight="1">
      <c r="B34" s="48"/>
      <c r="C34" s="49"/>
      <c r="D34" s="42"/>
      <c r="F34" s="6"/>
      <c r="G34" s="6"/>
      <c r="J34" s="18"/>
      <c r="K34" s="18"/>
      <c r="L34" s="47"/>
      <c r="M34" s="47"/>
      <c r="N34" s="47"/>
      <c r="O34" s="47"/>
      <c r="P34" s="47"/>
      <c r="S34" s="45"/>
      <c r="T34" s="45"/>
      <c r="U34" s="45"/>
    </row>
    <row r="35" spans="2:21" ht="27" customHeight="1">
      <c r="B35" s="48"/>
      <c r="C35" s="49"/>
      <c r="D35" s="42"/>
      <c r="F35" s="6"/>
      <c r="G35" s="6"/>
      <c r="J35" s="18"/>
      <c r="K35" s="18"/>
      <c r="L35" s="47"/>
      <c r="M35" s="47"/>
      <c r="N35" s="47"/>
      <c r="O35" s="47"/>
      <c r="P35" s="47"/>
      <c r="S35" s="45"/>
      <c r="T35" s="45"/>
      <c r="U35" s="45"/>
    </row>
    <row r="36" spans="2:21" ht="27" customHeight="1">
      <c r="B36" s="48"/>
      <c r="C36" s="49"/>
      <c r="D36" s="42"/>
      <c r="F36" s="6"/>
      <c r="G36" s="6"/>
      <c r="J36" s="18"/>
      <c r="K36" s="18"/>
      <c r="L36" s="47"/>
      <c r="M36" s="47"/>
      <c r="N36" s="47"/>
      <c r="O36" s="47"/>
      <c r="P36" s="47"/>
      <c r="S36" s="45"/>
      <c r="T36" s="45"/>
      <c r="U36" s="45"/>
    </row>
    <row r="37" spans="2:21" ht="27" customHeight="1">
      <c r="B37" s="48"/>
      <c r="C37" s="49"/>
      <c r="D37" s="42"/>
      <c r="F37" s="6"/>
      <c r="G37" s="6"/>
      <c r="J37" s="18"/>
      <c r="K37" s="18"/>
      <c r="L37" s="47"/>
      <c r="M37" s="47"/>
      <c r="N37" s="47"/>
      <c r="O37" s="47"/>
      <c r="P37" s="47"/>
      <c r="S37" s="45"/>
      <c r="T37" s="45"/>
      <c r="U37" s="45"/>
    </row>
    <row r="38" spans="2:21" ht="27" customHeight="1">
      <c r="B38" s="48"/>
      <c r="C38" s="49"/>
      <c r="D38" s="42"/>
      <c r="F38" s="6"/>
      <c r="G38" s="6"/>
      <c r="J38" s="18"/>
      <c r="K38" s="18"/>
      <c r="L38" s="47"/>
      <c r="M38" s="47"/>
      <c r="N38" s="47"/>
      <c r="O38" s="47"/>
      <c r="P38" s="47"/>
      <c r="S38" s="45"/>
      <c r="T38" s="45"/>
      <c r="U38" s="45"/>
    </row>
    <row r="39" spans="2:21" ht="27" customHeight="1">
      <c r="B39" s="48"/>
      <c r="C39" s="49"/>
      <c r="D39" s="42"/>
      <c r="F39" s="6"/>
      <c r="G39" s="6"/>
      <c r="J39" s="18"/>
      <c r="K39" s="18"/>
      <c r="L39" s="47"/>
      <c r="M39" s="47"/>
      <c r="N39" s="47"/>
      <c r="O39" s="47"/>
      <c r="P39" s="47"/>
      <c r="S39" s="45"/>
      <c r="T39" s="45"/>
      <c r="U39" s="45"/>
    </row>
    <row r="40" spans="2:21" ht="27" customHeight="1">
      <c r="B40" s="48"/>
      <c r="C40" s="49"/>
      <c r="D40" s="42"/>
      <c r="F40" s="6"/>
      <c r="G40" s="6"/>
      <c r="J40" s="18"/>
      <c r="K40" s="18"/>
      <c r="L40" s="47"/>
      <c r="M40" s="47"/>
      <c r="N40" s="47"/>
      <c r="O40" s="47"/>
      <c r="P40" s="47"/>
      <c r="S40" s="45"/>
      <c r="T40" s="45"/>
      <c r="U40" s="45"/>
    </row>
    <row r="41" spans="2:21" ht="27" customHeight="1">
      <c r="B41" s="48"/>
      <c r="C41" s="49"/>
      <c r="D41" s="42"/>
      <c r="F41" s="6"/>
      <c r="G41" s="6"/>
      <c r="J41" s="18"/>
      <c r="K41" s="18"/>
      <c r="L41" s="47"/>
      <c r="M41" s="47"/>
      <c r="N41" s="47"/>
      <c r="O41" s="47"/>
      <c r="P41" s="47"/>
      <c r="S41" s="45"/>
      <c r="T41" s="45"/>
      <c r="U41" s="45"/>
    </row>
    <row r="42" spans="2:21" ht="27" customHeight="1">
      <c r="B42" s="48"/>
      <c r="C42" s="49"/>
      <c r="D42" s="42"/>
      <c r="F42" s="6"/>
      <c r="G42" s="6"/>
      <c r="J42" s="18"/>
      <c r="K42" s="18"/>
      <c r="L42" s="47"/>
      <c r="M42" s="47"/>
      <c r="N42" s="47"/>
      <c r="O42" s="47"/>
      <c r="P42" s="47"/>
      <c r="S42" s="45"/>
      <c r="T42" s="45"/>
      <c r="U42" s="45"/>
    </row>
    <row r="43" spans="2:21" ht="27" customHeight="1">
      <c r="B43" s="48"/>
      <c r="C43" s="49"/>
      <c r="D43" s="42"/>
      <c r="F43" s="6"/>
      <c r="G43" s="6"/>
      <c r="J43" s="18"/>
      <c r="K43" s="18"/>
      <c r="L43" s="47"/>
      <c r="M43" s="47"/>
      <c r="N43" s="47"/>
      <c r="O43" s="47"/>
      <c r="P43" s="47"/>
      <c r="S43" s="45"/>
      <c r="T43" s="45"/>
      <c r="U43" s="45"/>
    </row>
    <row r="44" spans="2:21" ht="27" customHeight="1">
      <c r="B44" s="48"/>
      <c r="C44" s="49"/>
      <c r="D44" s="42"/>
      <c r="F44" s="6"/>
      <c r="G44" s="6"/>
      <c r="J44" s="18"/>
      <c r="K44" s="18"/>
      <c r="L44" s="47"/>
      <c r="M44" s="47"/>
      <c r="N44" s="47"/>
      <c r="O44" s="47"/>
      <c r="P44" s="47"/>
      <c r="S44" s="45"/>
      <c r="T44" s="45"/>
      <c r="U44" s="45"/>
    </row>
    <row r="45" spans="2:21" ht="27" customHeight="1">
      <c r="B45" s="48"/>
      <c r="C45" s="49"/>
      <c r="D45" s="42"/>
      <c r="F45" s="6"/>
      <c r="G45" s="6"/>
      <c r="J45" s="18"/>
      <c r="K45" s="18"/>
      <c r="L45" s="47"/>
      <c r="M45" s="47"/>
      <c r="N45" s="47"/>
      <c r="O45" s="47"/>
      <c r="P45" s="47"/>
      <c r="S45" s="45"/>
      <c r="T45" s="45"/>
      <c r="U45" s="45"/>
    </row>
    <row r="46" spans="2:21" ht="27" customHeight="1">
      <c r="B46" s="48"/>
      <c r="C46" s="49"/>
      <c r="D46" s="42"/>
      <c r="F46" s="6"/>
      <c r="G46" s="6"/>
      <c r="J46" s="18"/>
      <c r="K46" s="18"/>
      <c r="L46" s="47"/>
      <c r="M46" s="47"/>
      <c r="N46" s="47"/>
      <c r="O46" s="47"/>
      <c r="P46" s="47"/>
      <c r="S46" s="45"/>
      <c r="T46" s="45"/>
      <c r="U46" s="45"/>
    </row>
    <row r="47" spans="2:21" ht="27" customHeight="1">
      <c r="B47" s="48"/>
      <c r="C47" s="49"/>
      <c r="D47" s="42"/>
      <c r="F47" s="6"/>
      <c r="G47" s="6"/>
      <c r="J47" s="18"/>
      <c r="K47" s="18"/>
      <c r="L47" s="47"/>
      <c r="M47" s="47"/>
      <c r="N47" s="47"/>
      <c r="O47" s="47"/>
      <c r="P47" s="47"/>
      <c r="S47" s="45"/>
      <c r="T47" s="45"/>
      <c r="U47" s="45"/>
    </row>
    <row r="48" spans="2:21" ht="27" customHeight="1">
      <c r="B48" s="48"/>
      <c r="C48" s="49"/>
      <c r="D48" s="42"/>
      <c r="F48" s="6"/>
      <c r="G48" s="6"/>
      <c r="J48" s="18"/>
      <c r="K48" s="18"/>
      <c r="L48" s="47"/>
      <c r="M48" s="47"/>
      <c r="N48" s="47"/>
      <c r="O48" s="47"/>
      <c r="P48" s="47"/>
      <c r="S48" s="45"/>
      <c r="T48" s="45"/>
      <c r="U48" s="45"/>
    </row>
    <row r="49" spans="2:21" ht="27" customHeight="1">
      <c r="B49" s="48"/>
      <c r="C49" s="49"/>
      <c r="D49" s="42"/>
      <c r="F49" s="6"/>
      <c r="G49" s="6"/>
      <c r="J49" s="18"/>
      <c r="K49" s="18"/>
      <c r="L49" s="47"/>
      <c r="M49" s="47"/>
      <c r="N49" s="47"/>
      <c r="O49" s="47"/>
      <c r="P49" s="47"/>
      <c r="S49" s="45"/>
      <c r="T49" s="45"/>
      <c r="U49" s="45"/>
    </row>
    <row r="50" spans="2:21" ht="27" customHeight="1">
      <c r="B50" s="48"/>
      <c r="C50" s="49"/>
      <c r="D50" s="42"/>
      <c r="F50" s="6"/>
      <c r="G50" s="6"/>
      <c r="J50" s="18"/>
      <c r="K50" s="18"/>
      <c r="L50" s="47"/>
      <c r="M50" s="47"/>
      <c r="N50" s="47"/>
      <c r="O50" s="47"/>
      <c r="P50" s="47"/>
      <c r="S50" s="45"/>
      <c r="T50" s="45"/>
      <c r="U50" s="45"/>
    </row>
    <row r="51" spans="2:21" ht="27" customHeight="1">
      <c r="B51" s="48"/>
      <c r="C51" s="49"/>
      <c r="D51" s="42"/>
      <c r="F51" s="6"/>
      <c r="G51" s="6"/>
      <c r="J51" s="18"/>
      <c r="K51" s="18"/>
      <c r="L51" s="47"/>
      <c r="M51" s="47"/>
      <c r="N51" s="47"/>
      <c r="O51" s="47"/>
      <c r="P51" s="47"/>
      <c r="S51" s="45"/>
      <c r="T51" s="45"/>
      <c r="U51" s="45"/>
    </row>
    <row r="52" spans="2:21" ht="27" customHeight="1">
      <c r="B52" s="48"/>
      <c r="C52" s="49"/>
      <c r="D52" s="42"/>
      <c r="F52" s="6"/>
      <c r="G52" s="6"/>
      <c r="J52" s="18"/>
      <c r="K52" s="18"/>
      <c r="L52" s="47"/>
      <c r="M52" s="47"/>
      <c r="N52" s="47"/>
      <c r="O52" s="47"/>
      <c r="P52" s="47"/>
      <c r="S52" s="45"/>
      <c r="T52" s="45"/>
      <c r="U52" s="45"/>
    </row>
    <row r="53" spans="2:21" ht="24.95" customHeight="1">
      <c r="B53" s="48"/>
      <c r="C53" s="49"/>
      <c r="D53" s="42"/>
      <c r="F53" s="6"/>
      <c r="G53" s="6"/>
      <c r="J53" s="18"/>
      <c r="K53" s="18"/>
      <c r="L53" s="47"/>
      <c r="M53" s="47"/>
      <c r="N53" s="47"/>
      <c r="O53" s="47"/>
      <c r="P53" s="47"/>
      <c r="S53" s="45"/>
      <c r="T53" s="45"/>
      <c r="U53" s="45"/>
    </row>
    <row r="54" spans="2:21" ht="24.95" customHeight="1">
      <c r="B54" s="48"/>
      <c r="C54" s="49"/>
      <c r="D54" s="42"/>
      <c r="F54" s="6"/>
      <c r="G54" s="6"/>
      <c r="J54" s="18"/>
      <c r="K54" s="18"/>
      <c r="L54" s="47"/>
      <c r="M54" s="47"/>
      <c r="N54" s="47"/>
      <c r="O54" s="47"/>
      <c r="P54" s="47"/>
      <c r="S54" s="45"/>
      <c r="T54" s="45"/>
      <c r="U54" s="45"/>
    </row>
    <row r="55" spans="2:21" ht="24.95" customHeight="1">
      <c r="B55" s="48"/>
      <c r="C55" s="49"/>
      <c r="D55" s="42"/>
      <c r="F55" s="6"/>
      <c r="G55" s="6"/>
      <c r="J55" s="18"/>
      <c r="K55" s="18"/>
      <c r="L55" s="47"/>
      <c r="M55" s="47"/>
      <c r="N55" s="47"/>
      <c r="O55" s="47"/>
      <c r="P55" s="47"/>
      <c r="S55" s="45"/>
      <c r="T55" s="45"/>
      <c r="U55" s="45"/>
    </row>
    <row r="56" spans="2:21" ht="24.95" customHeight="1">
      <c r="B56" s="48"/>
      <c r="C56" s="49"/>
      <c r="D56" s="42"/>
      <c r="F56" s="6"/>
      <c r="G56" s="6"/>
      <c r="J56" s="18"/>
      <c r="K56" s="18"/>
      <c r="L56" s="47"/>
      <c r="M56" s="47"/>
      <c r="N56" s="47"/>
      <c r="O56" s="47"/>
      <c r="P56" s="47"/>
      <c r="S56" s="45"/>
      <c r="T56" s="45"/>
      <c r="U56" s="45"/>
    </row>
    <row r="57" spans="2:21" ht="24.95" customHeight="1">
      <c r="B57" s="48"/>
      <c r="C57" s="49"/>
      <c r="D57" s="42"/>
      <c r="F57" s="6"/>
      <c r="G57" s="6"/>
      <c r="J57" s="18"/>
      <c r="K57" s="18"/>
      <c r="L57" s="47"/>
      <c r="M57" s="47"/>
      <c r="N57" s="47"/>
      <c r="O57" s="47"/>
      <c r="P57" s="47"/>
      <c r="S57" s="45"/>
      <c r="T57" s="45"/>
      <c r="U57" s="45"/>
    </row>
    <row r="58" spans="2:21" ht="24.95" customHeight="1">
      <c r="B58" s="48"/>
      <c r="C58" s="49"/>
      <c r="D58" s="42"/>
      <c r="F58" s="6"/>
      <c r="G58" s="6"/>
      <c r="J58" s="18"/>
      <c r="K58" s="18"/>
      <c r="L58" s="47"/>
      <c r="M58" s="47"/>
      <c r="N58" s="47"/>
      <c r="O58" s="47"/>
      <c r="P58" s="47"/>
      <c r="S58" s="45"/>
      <c r="T58" s="45"/>
      <c r="U58" s="45"/>
    </row>
    <row r="59" spans="2:21" ht="24.95" customHeight="1">
      <c r="B59" s="48"/>
      <c r="C59" s="49"/>
      <c r="D59" s="42"/>
      <c r="F59" s="6"/>
      <c r="G59" s="6"/>
      <c r="J59" s="18"/>
      <c r="K59" s="18"/>
      <c r="L59" s="47"/>
      <c r="M59" s="47"/>
      <c r="N59" s="47"/>
      <c r="O59" s="47"/>
      <c r="P59" s="47"/>
      <c r="S59" s="45"/>
      <c r="T59" s="45"/>
      <c r="U59" s="45"/>
    </row>
    <row r="60" spans="2:21" ht="24.95" customHeight="1">
      <c r="B60" s="48"/>
      <c r="C60" s="49"/>
      <c r="D60" s="42"/>
      <c r="F60" s="6"/>
      <c r="G60" s="6"/>
      <c r="J60" s="18"/>
      <c r="K60" s="18"/>
      <c r="L60" s="47"/>
      <c r="M60" s="47"/>
      <c r="N60" s="47"/>
      <c r="O60" s="47"/>
      <c r="P60" s="47"/>
      <c r="S60" s="45"/>
      <c r="T60" s="45"/>
      <c r="U60" s="45"/>
    </row>
    <row r="61" spans="2:21" ht="24.95" customHeight="1">
      <c r="B61" s="48"/>
      <c r="C61" s="49"/>
      <c r="D61" s="42"/>
      <c r="F61" s="6"/>
      <c r="G61" s="6"/>
      <c r="J61" s="18"/>
      <c r="K61" s="18"/>
      <c r="L61" s="47"/>
      <c r="M61" s="47"/>
      <c r="N61" s="47"/>
      <c r="O61" s="47"/>
      <c r="P61" s="47"/>
      <c r="S61" s="45"/>
      <c r="T61" s="45"/>
      <c r="U61" s="45"/>
    </row>
    <row r="62" spans="2:21" ht="24.95" customHeight="1">
      <c r="B62" s="48"/>
      <c r="C62" s="49"/>
      <c r="D62" s="42"/>
      <c r="F62" s="6"/>
      <c r="G62" s="6"/>
      <c r="J62" s="18"/>
      <c r="K62" s="18"/>
      <c r="L62" s="47"/>
      <c r="M62" s="47"/>
      <c r="N62" s="47"/>
      <c r="O62" s="47"/>
      <c r="P62" s="47"/>
      <c r="S62" s="45"/>
      <c r="T62" s="45"/>
      <c r="U62" s="45"/>
    </row>
    <row r="63" spans="2:21" ht="24.95" customHeight="1">
      <c r="B63" s="48"/>
      <c r="C63" s="49"/>
      <c r="D63" s="42"/>
      <c r="F63" s="6"/>
      <c r="G63" s="6"/>
      <c r="J63" s="18"/>
      <c r="K63" s="18"/>
      <c r="L63" s="47"/>
      <c r="M63" s="47"/>
      <c r="N63" s="47"/>
      <c r="O63" s="47"/>
      <c r="P63" s="47"/>
      <c r="S63" s="45"/>
      <c r="T63" s="45"/>
      <c r="U63" s="45"/>
    </row>
    <row r="64" spans="2:21" ht="24.95" customHeight="1">
      <c r="B64" s="48"/>
      <c r="C64" s="49"/>
      <c r="D64" s="42"/>
      <c r="F64" s="6"/>
      <c r="G64" s="6"/>
      <c r="J64" s="18"/>
      <c r="K64" s="18"/>
      <c r="L64" s="47"/>
      <c r="M64" s="47"/>
      <c r="N64" s="47"/>
      <c r="O64" s="47"/>
      <c r="P64" s="47"/>
      <c r="S64" s="45"/>
      <c r="T64" s="45"/>
      <c r="U64" s="45"/>
    </row>
    <row r="65" spans="1:51" ht="24.95" customHeight="1">
      <c r="B65" s="48"/>
      <c r="C65" s="49"/>
      <c r="D65" s="42"/>
      <c r="F65" s="6"/>
      <c r="G65" s="6"/>
      <c r="J65" s="18"/>
      <c r="K65" s="18"/>
      <c r="L65" s="18"/>
      <c r="M65" s="18"/>
      <c r="N65" s="18"/>
      <c r="O65" s="18"/>
      <c r="P65" s="18"/>
      <c r="S65" s="45"/>
      <c r="T65" s="45"/>
      <c r="U65" s="45"/>
    </row>
    <row r="66" spans="1:51" ht="24.95" customHeight="1">
      <c r="B66" s="48"/>
      <c r="C66" s="49"/>
      <c r="D66" s="42"/>
      <c r="F66" s="6"/>
      <c r="G66" s="6"/>
      <c r="J66" s="18"/>
      <c r="K66" s="18"/>
      <c r="L66" s="18"/>
      <c r="M66" s="18"/>
      <c r="N66" s="18"/>
      <c r="O66" s="18"/>
      <c r="P66" s="18"/>
      <c r="S66" s="45"/>
      <c r="T66" s="45"/>
      <c r="U66" s="45"/>
    </row>
    <row r="67" spans="1:51" ht="24.95" customHeight="1">
      <c r="B67" s="48"/>
      <c r="C67" s="49"/>
      <c r="D67" s="42"/>
      <c r="F67" s="6"/>
      <c r="G67" s="6"/>
      <c r="J67" s="18"/>
      <c r="K67" s="18"/>
      <c r="L67" s="18"/>
      <c r="M67" s="18"/>
      <c r="N67" s="18"/>
      <c r="O67" s="18"/>
      <c r="P67" s="18"/>
      <c r="S67" s="45"/>
      <c r="T67" s="45"/>
      <c r="U67" s="45"/>
    </row>
    <row r="68" spans="1:51" ht="24.95" customHeight="1">
      <c r="B68" s="48"/>
      <c r="C68" s="49"/>
      <c r="D68" s="42"/>
      <c r="F68" s="6"/>
      <c r="G68" s="6"/>
      <c r="S68" s="45"/>
      <c r="T68" s="45"/>
      <c r="U68" s="45"/>
    </row>
    <row r="69" spans="1:51" ht="24.95" customHeight="1">
      <c r="B69" s="48"/>
      <c r="C69" s="49"/>
      <c r="D69" s="42"/>
      <c r="F69" s="6"/>
      <c r="G69" s="6"/>
      <c r="S69" s="45"/>
      <c r="T69" s="45"/>
      <c r="U69" s="45"/>
    </row>
    <row r="70" spans="1:51" ht="24.95" customHeight="1">
      <c r="B70" s="48"/>
      <c r="C70" s="49"/>
      <c r="D70" s="42"/>
      <c r="F70" s="6"/>
      <c r="G70" s="6"/>
      <c r="S70" s="45"/>
      <c r="T70" s="45"/>
      <c r="U70" s="45"/>
    </row>
    <row r="71" spans="1:51" ht="24.95" customHeight="1">
      <c r="B71" s="48"/>
      <c r="C71" s="49"/>
      <c r="D71" s="42"/>
      <c r="F71" s="6"/>
      <c r="G71" s="6"/>
      <c r="S71" s="45"/>
      <c r="T71" s="45"/>
      <c r="U71" s="45"/>
    </row>
    <row r="72" spans="1:51" ht="24.95" customHeight="1">
      <c r="B72" s="48"/>
      <c r="C72" s="49"/>
      <c r="D72" s="42"/>
      <c r="F72" s="6"/>
      <c r="G72" s="6"/>
      <c r="S72" s="45"/>
      <c r="T72" s="45"/>
      <c r="U72" s="45"/>
    </row>
    <row r="73" spans="1:51" ht="24.95" customHeight="1">
      <c r="B73" s="48"/>
      <c r="C73" s="49"/>
      <c r="D73" s="42"/>
      <c r="F73" s="6"/>
      <c r="G73" s="6"/>
      <c r="S73" s="45"/>
      <c r="T73" s="45"/>
      <c r="U73" s="45"/>
    </row>
    <row r="74" spans="1:51" ht="24.95" customHeight="1">
      <c r="B74" s="48"/>
      <c r="C74" s="49"/>
      <c r="D74" s="42"/>
      <c r="F74" s="6"/>
      <c r="G74" s="6"/>
      <c r="R74" s="43"/>
      <c r="S74" s="45"/>
      <c r="T74" s="45"/>
      <c r="U74" s="45"/>
      <c r="V74" s="52"/>
    </row>
    <row r="75" spans="1:51" s="55" customFormat="1" ht="24.95" customHeight="1">
      <c r="A75" s="6"/>
      <c r="B75" s="48"/>
      <c r="C75" s="49"/>
      <c r="D75" s="4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43"/>
      <c r="S75" s="45"/>
      <c r="T75" s="45"/>
      <c r="U75" s="45"/>
      <c r="V75" s="52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</row>
    <row r="76" spans="1:51" s="55" customFormat="1" ht="24.95" customHeight="1">
      <c r="A76" s="6"/>
      <c r="B76" s="48"/>
      <c r="C76" s="49"/>
      <c r="D76" s="4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43"/>
      <c r="S76" s="45"/>
      <c r="T76" s="45"/>
      <c r="U76" s="45"/>
      <c r="V76" s="52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</row>
    <row r="77" spans="1:51" s="55" customFormat="1" ht="24.95" customHeight="1">
      <c r="A77" s="6"/>
      <c r="B77" s="48"/>
      <c r="C77" s="49"/>
      <c r="D77" s="4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43"/>
      <c r="S77" s="45"/>
      <c r="T77" s="45"/>
      <c r="U77" s="45"/>
      <c r="V77" s="52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56"/>
      <c r="AS77" s="56"/>
      <c r="AT77" s="56"/>
      <c r="AU77" s="56"/>
      <c r="AV77" s="56"/>
      <c r="AW77" s="56"/>
      <c r="AX77" s="56"/>
      <c r="AY77" s="56"/>
    </row>
    <row r="78" spans="1:51" s="55" customFormat="1" ht="24.95" customHeight="1">
      <c r="A78" s="6"/>
      <c r="B78" s="48"/>
      <c r="C78" s="49"/>
      <c r="D78" s="4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X78" s="9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</row>
    <row r="79" spans="1:51" s="55" customFormat="1" ht="24.95" customHeight="1">
      <c r="A79" s="6"/>
      <c r="B79" s="48"/>
      <c r="C79" s="49"/>
      <c r="D79" s="4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X79" s="9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56"/>
    </row>
    <row r="80" spans="1:51" ht="24.95" customHeight="1">
      <c r="B80" s="57"/>
      <c r="C80" s="58"/>
      <c r="D80" s="59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1"/>
      <c r="S80" s="62"/>
      <c r="T80" s="62"/>
    </row>
    <row r="81" spans="2:21" ht="24.95" customHeight="1">
      <c r="B81" s="48"/>
      <c r="C81" s="29"/>
      <c r="D81" s="42"/>
      <c r="F81" s="6"/>
      <c r="G81" s="6"/>
      <c r="Q81" s="63"/>
      <c r="S81" s="38"/>
      <c r="T81" s="38"/>
      <c r="U81" s="38"/>
    </row>
    <row r="82" spans="2:21" ht="24.95" customHeight="1">
      <c r="B82" s="48"/>
      <c r="C82" s="29"/>
      <c r="D82" s="42"/>
      <c r="F82" s="6"/>
      <c r="G82" s="6"/>
    </row>
    <row r="83" spans="2:21" ht="24.95" customHeight="1"/>
    <row r="84" spans="2:21" ht="24.95" customHeight="1"/>
    <row r="85" spans="2:21" ht="24.95" customHeight="1"/>
    <row r="86" spans="2:21" ht="24.95" customHeight="1"/>
    <row r="87" spans="2:21" ht="24.95" customHeight="1"/>
    <row r="88" spans="2:21" ht="24.95" customHeight="1"/>
    <row r="89" spans="2:21" ht="24.95" customHeight="1"/>
    <row r="90" spans="2:21" ht="24.95" customHeight="1"/>
    <row r="91" spans="2:21" ht="24.95" customHeight="1"/>
    <row r="92" spans="2:21" ht="24.95" customHeight="1"/>
    <row r="93" spans="2:21" ht="24.95" customHeight="1"/>
    <row r="94" spans="2:21" ht="24.95" customHeight="1"/>
    <row r="95" spans="2:21" ht="24.95" customHeight="1"/>
    <row r="96" spans="2:21" ht="21.95" customHeight="1"/>
    <row r="97" ht="21.95" customHeight="1"/>
    <row r="98" ht="21.95" customHeight="1"/>
    <row r="99" ht="21.95" customHeight="1"/>
    <row r="100" ht="21.95" customHeight="1"/>
    <row r="101" ht="21.95" customHeight="1"/>
    <row r="102" ht="21.95" customHeight="1"/>
    <row r="103" ht="21.95" customHeight="1"/>
    <row r="104" ht="21.95" customHeight="1"/>
    <row r="105" ht="21.95" customHeight="1"/>
    <row r="106" ht="21.95" customHeight="1"/>
    <row r="107" ht="21.95" customHeight="1"/>
    <row r="108" ht="21.95" customHeight="1"/>
    <row r="109" ht="21.95" customHeight="1"/>
    <row r="110" ht="21.95" customHeight="1"/>
    <row r="111" ht="21.95" customHeight="1"/>
    <row r="112" ht="21.95" customHeight="1"/>
    <row r="113" ht="21.95" customHeight="1"/>
    <row r="114" ht="21.95" customHeight="1"/>
    <row r="115" ht="21.95" customHeight="1"/>
    <row r="116" ht="21.95" customHeight="1"/>
    <row r="117" ht="21.95" customHeight="1"/>
    <row r="118" ht="21.95" customHeight="1"/>
    <row r="119" ht="21.95" customHeight="1"/>
    <row r="120" ht="21.95" customHeight="1"/>
    <row r="121" ht="21.95" customHeight="1"/>
    <row r="122" ht="21.95" customHeight="1"/>
    <row r="123" ht="21.95" customHeight="1"/>
    <row r="124" ht="21.95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</sheetData>
  <mergeCells count="23">
    <mergeCell ref="X7:Z7"/>
    <mergeCell ref="B2:S2"/>
    <mergeCell ref="U2:U3"/>
    <mergeCell ref="X6:Y6"/>
    <mergeCell ref="K6:P6"/>
    <mergeCell ref="I7:P7"/>
    <mergeCell ref="M5:P5"/>
    <mergeCell ref="I19:P19"/>
    <mergeCell ref="L20:P20"/>
    <mergeCell ref="J18:P18"/>
    <mergeCell ref="X8:AA8"/>
    <mergeCell ref="L9:P9"/>
    <mergeCell ref="X9:AB9"/>
    <mergeCell ref="J8:P8"/>
    <mergeCell ref="J12:P12"/>
    <mergeCell ref="X14:Y14"/>
    <mergeCell ref="X15:Z15"/>
    <mergeCell ref="X16:AA16"/>
    <mergeCell ref="K11:P11"/>
    <mergeCell ref="L13:P13"/>
    <mergeCell ref="J14:P14"/>
    <mergeCell ref="J15:P15"/>
    <mergeCell ref="K16:P16"/>
  </mergeCells>
  <phoneticPr fontId="3"/>
  <dataValidations count="1">
    <dataValidation type="list" allowBlank="1" showInputMessage="1" showErrorMessage="1" sqref="U5:U9 U11:U16 U18:U20" xr:uid="{C47C71B8-0166-4373-8BA6-DDE92E84FB4E}">
      <formula1>"済"</formula1>
    </dataValidation>
  </dataValidations>
  <printOptions horizontalCentered="1"/>
  <pageMargins left="0.98425196850393704" right="0.78740157480314965" top="0.78740157480314965" bottom="0.78740157480314965" header="0.31496062992125984" footer="0.31496062992125984"/>
  <pageSetup paperSize="9" orientation="portrait" r:id="rId1"/>
  <headerFooter>
    <oddFooter>&amp;C&amp;"ＭＳ ゴシック,太字"&amp;12&amp;A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D3209-A2BC-4840-9D67-4017E6C11693}">
  <sheetPr>
    <tabColor rgb="FFFFC000"/>
  </sheetPr>
  <dimension ref="A1:J37"/>
  <sheetViews>
    <sheetView tabSelected="1" view="pageBreakPreview" zoomScaleNormal="100" zoomScaleSheetLayoutView="100" workbookViewId="0">
      <selection activeCell="S25" sqref="S25"/>
    </sheetView>
  </sheetViews>
  <sheetFormatPr defaultColWidth="9" defaultRowHeight="13.15"/>
  <cols>
    <col min="1" max="9" width="8.625" style="6" customWidth="1"/>
    <col min="10" max="10" width="10.625" style="6" customWidth="1"/>
    <col min="11" max="16384" width="9" style="6"/>
  </cols>
  <sheetData>
    <row r="1" spans="1:10">
      <c r="J1" s="6" t="s">
        <v>379</v>
      </c>
    </row>
    <row r="2" spans="1:10" ht="16.149999999999999">
      <c r="A2" s="10" t="s">
        <v>506</v>
      </c>
    </row>
    <row r="3" spans="1:10" ht="13.5" customHeight="1">
      <c r="A3" s="579" t="s">
        <v>507</v>
      </c>
      <c r="B3" s="657"/>
      <c r="C3" s="580" t="s">
        <v>508</v>
      </c>
      <c r="D3" s="581"/>
      <c r="E3" s="582"/>
      <c r="F3" s="551" t="s">
        <v>395</v>
      </c>
      <c r="G3" s="580" t="s">
        <v>509</v>
      </c>
      <c r="H3" s="581"/>
      <c r="I3" s="582"/>
    </row>
    <row r="4" spans="1:10">
      <c r="A4" s="658"/>
      <c r="B4" s="659"/>
      <c r="C4" s="564"/>
      <c r="D4" s="469"/>
      <c r="E4" s="570"/>
      <c r="F4" s="552"/>
      <c r="G4" s="560"/>
      <c r="H4" s="565"/>
      <c r="I4" s="561"/>
    </row>
    <row r="5" spans="1:10" ht="13.5" customHeight="1">
      <c r="A5" s="658"/>
      <c r="B5" s="659"/>
      <c r="C5" s="564"/>
      <c r="D5" s="469"/>
      <c r="E5" s="570"/>
      <c r="F5" s="552"/>
      <c r="G5" s="583" t="s">
        <v>510</v>
      </c>
      <c r="H5" s="584"/>
      <c r="I5" s="551" t="s">
        <v>511</v>
      </c>
    </row>
    <row r="6" spans="1:10">
      <c r="A6" s="660"/>
      <c r="B6" s="661"/>
      <c r="C6" s="560"/>
      <c r="D6" s="565"/>
      <c r="E6" s="561"/>
      <c r="F6" s="553"/>
      <c r="G6" s="585"/>
      <c r="H6" s="586"/>
      <c r="I6" s="553"/>
    </row>
    <row r="7" spans="1:10">
      <c r="A7" s="564"/>
      <c r="B7" s="570"/>
      <c r="C7" s="564"/>
      <c r="D7" s="469"/>
      <c r="E7" s="570"/>
      <c r="F7" s="174"/>
      <c r="G7" s="577"/>
      <c r="H7" s="578"/>
      <c r="I7" s="174"/>
    </row>
    <row r="8" spans="1:10">
      <c r="A8" s="564" t="s">
        <v>512</v>
      </c>
      <c r="B8" s="570"/>
      <c r="C8" s="662" t="s">
        <v>513</v>
      </c>
      <c r="D8" s="663"/>
      <c r="E8" s="664"/>
      <c r="F8" s="322">
        <v>6</v>
      </c>
      <c r="G8" s="575">
        <f>27403-1206</f>
        <v>26197</v>
      </c>
      <c r="H8" s="576"/>
      <c r="I8" s="323">
        <v>96</v>
      </c>
    </row>
    <row r="9" spans="1:10">
      <c r="A9" s="564"/>
      <c r="B9" s="570"/>
      <c r="C9" s="165"/>
      <c r="E9" s="166"/>
      <c r="F9" s="322"/>
      <c r="G9" s="575"/>
      <c r="H9" s="576"/>
      <c r="I9" s="322"/>
    </row>
    <row r="10" spans="1:10">
      <c r="A10" s="564"/>
      <c r="B10" s="570"/>
      <c r="C10" s="662" t="s">
        <v>514</v>
      </c>
      <c r="D10" s="663"/>
      <c r="E10" s="664"/>
      <c r="F10" s="322"/>
      <c r="G10" s="575"/>
      <c r="H10" s="576"/>
      <c r="I10" s="322"/>
    </row>
    <row r="11" spans="1:10">
      <c r="A11" s="564"/>
      <c r="B11" s="570"/>
      <c r="C11" s="662"/>
      <c r="D11" s="663"/>
      <c r="E11" s="664"/>
      <c r="F11" s="322"/>
      <c r="G11" s="575"/>
      <c r="H11" s="576"/>
      <c r="I11" s="322"/>
    </row>
    <row r="12" spans="1:10">
      <c r="A12" s="564" t="s">
        <v>515</v>
      </c>
      <c r="B12" s="570"/>
      <c r="C12" s="662" t="s">
        <v>516</v>
      </c>
      <c r="D12" s="663"/>
      <c r="E12" s="664"/>
      <c r="F12" s="322">
        <v>1</v>
      </c>
      <c r="G12" s="575">
        <v>1206</v>
      </c>
      <c r="H12" s="576"/>
      <c r="I12" s="324">
        <v>4</v>
      </c>
    </row>
    <row r="13" spans="1:10">
      <c r="A13" s="564"/>
      <c r="B13" s="570"/>
      <c r="C13" s="662"/>
      <c r="D13" s="663"/>
      <c r="E13" s="664"/>
      <c r="F13" s="322"/>
      <c r="G13" s="575"/>
      <c r="H13" s="576"/>
      <c r="I13" s="322"/>
    </row>
    <row r="14" spans="1:10">
      <c r="A14" s="564"/>
      <c r="B14" s="570"/>
      <c r="C14" s="662"/>
      <c r="D14" s="663"/>
      <c r="E14" s="664"/>
      <c r="F14" s="174"/>
      <c r="G14" s="573"/>
      <c r="H14" s="574"/>
      <c r="I14" s="174"/>
    </row>
    <row r="15" spans="1:10">
      <c r="A15" s="564" t="s">
        <v>517</v>
      </c>
      <c r="B15" s="570"/>
      <c r="C15" s="662"/>
      <c r="D15" s="663"/>
      <c r="E15" s="664"/>
      <c r="F15" s="174"/>
      <c r="G15" s="573"/>
      <c r="H15" s="574"/>
      <c r="I15" s="175"/>
    </row>
    <row r="16" spans="1:10">
      <c r="A16" s="564"/>
      <c r="B16" s="570"/>
      <c r="C16" s="662"/>
      <c r="D16" s="663"/>
      <c r="E16" s="664"/>
      <c r="F16" s="174"/>
      <c r="G16" s="571"/>
      <c r="H16" s="572"/>
      <c r="I16" s="174"/>
    </row>
    <row r="17" spans="1:9">
      <c r="A17" s="564" t="s">
        <v>518</v>
      </c>
      <c r="B17" s="570"/>
      <c r="C17" s="662"/>
      <c r="D17" s="663"/>
      <c r="E17" s="664"/>
      <c r="F17" s="174"/>
      <c r="G17" s="571"/>
      <c r="H17" s="572"/>
      <c r="I17" s="174"/>
    </row>
    <row r="18" spans="1:9">
      <c r="A18" s="564"/>
      <c r="B18" s="570"/>
      <c r="C18" s="662"/>
      <c r="D18" s="663"/>
      <c r="E18" s="664"/>
      <c r="F18" s="174"/>
      <c r="G18" s="571"/>
      <c r="H18" s="572"/>
      <c r="I18" s="174"/>
    </row>
    <row r="19" spans="1:9">
      <c r="A19" s="564" t="s">
        <v>519</v>
      </c>
      <c r="B19" s="570"/>
      <c r="C19" s="662"/>
      <c r="D19" s="663"/>
      <c r="E19" s="664"/>
      <c r="F19" s="174"/>
      <c r="G19" s="571"/>
      <c r="H19" s="572"/>
      <c r="I19" s="174"/>
    </row>
    <row r="20" spans="1:9">
      <c r="A20" s="560"/>
      <c r="B20" s="561"/>
      <c r="C20" s="665"/>
      <c r="D20" s="666"/>
      <c r="E20" s="667"/>
      <c r="F20" s="176"/>
      <c r="G20" s="562"/>
      <c r="H20" s="563"/>
      <c r="I20" s="176"/>
    </row>
    <row r="21" spans="1:9">
      <c r="A21" s="564" t="s">
        <v>520</v>
      </c>
      <c r="B21" s="469"/>
      <c r="C21" s="469"/>
      <c r="D21" s="469"/>
      <c r="E21" s="469"/>
      <c r="F21" s="668">
        <f>SUM(F8:F12)</f>
        <v>7</v>
      </c>
      <c r="G21" s="566">
        <v>27403</v>
      </c>
      <c r="H21" s="567"/>
      <c r="I21" s="554">
        <v>100</v>
      </c>
    </row>
    <row r="22" spans="1:9">
      <c r="A22" s="560"/>
      <c r="B22" s="565"/>
      <c r="C22" s="565"/>
      <c r="D22" s="565"/>
      <c r="E22" s="565"/>
      <c r="F22" s="669"/>
      <c r="G22" s="568"/>
      <c r="H22" s="569"/>
      <c r="I22" s="555"/>
    </row>
    <row r="23" spans="1:9" s="18" customFormat="1" ht="18.75" customHeight="1">
      <c r="A23" s="194" t="s">
        <v>521</v>
      </c>
      <c r="B23" s="194"/>
      <c r="C23" s="194"/>
      <c r="D23" s="194"/>
      <c r="E23" s="194"/>
      <c r="F23" s="194"/>
      <c r="G23" s="194"/>
      <c r="H23" s="559" t="s">
        <v>522</v>
      </c>
      <c r="I23" s="559"/>
    </row>
    <row r="25" spans="1:9">
      <c r="A25" s="191"/>
    </row>
    <row r="26" spans="1:9">
      <c r="A26" s="191"/>
    </row>
    <row r="29" spans="1:9" ht="16.149999999999999">
      <c r="A29" s="10" t="s">
        <v>523</v>
      </c>
    </row>
    <row r="30" spans="1:9" ht="16.149999999999999">
      <c r="A30" s="10"/>
      <c r="H30" s="325" t="s">
        <v>524</v>
      </c>
    </row>
    <row r="31" spans="1:9" ht="13.5" customHeight="1">
      <c r="A31" s="556" t="s">
        <v>54</v>
      </c>
      <c r="B31" s="556" t="s">
        <v>525</v>
      </c>
      <c r="C31" s="557" t="s">
        <v>526</v>
      </c>
      <c r="D31" s="557" t="s">
        <v>527</v>
      </c>
      <c r="E31" s="557" t="s">
        <v>528</v>
      </c>
      <c r="F31" s="556" t="s">
        <v>195</v>
      </c>
      <c r="G31" s="556" t="s">
        <v>529</v>
      </c>
      <c r="H31" s="556" t="s">
        <v>530</v>
      </c>
    </row>
    <row r="32" spans="1:9">
      <c r="A32" s="556"/>
      <c r="B32" s="556"/>
      <c r="C32" s="557"/>
      <c r="D32" s="557"/>
      <c r="E32" s="557"/>
      <c r="F32" s="556"/>
      <c r="G32" s="556"/>
      <c r="H32" s="556"/>
    </row>
    <row r="33" spans="1:8">
      <c r="A33" s="556"/>
      <c r="B33" s="556"/>
      <c r="C33" s="558"/>
      <c r="D33" s="558"/>
      <c r="E33" s="558"/>
      <c r="F33" s="556"/>
      <c r="G33" s="556"/>
      <c r="H33" s="556"/>
    </row>
    <row r="34" spans="1:8">
      <c r="A34" s="551" t="s">
        <v>531</v>
      </c>
      <c r="B34" s="670">
        <v>19</v>
      </c>
      <c r="C34" s="670">
        <v>24</v>
      </c>
      <c r="D34" s="670">
        <v>44</v>
      </c>
      <c r="E34" s="670">
        <v>168</v>
      </c>
      <c r="F34" s="670">
        <f>SUM(B34:E36)</f>
        <v>255</v>
      </c>
      <c r="G34" s="670">
        <v>250</v>
      </c>
      <c r="H34" s="670">
        <v>5</v>
      </c>
    </row>
    <row r="35" spans="1:8">
      <c r="A35" s="552"/>
      <c r="B35" s="670"/>
      <c r="C35" s="670"/>
      <c r="D35" s="670"/>
      <c r="E35" s="670"/>
      <c r="F35" s="670"/>
      <c r="G35" s="670"/>
      <c r="H35" s="670"/>
    </row>
    <row r="36" spans="1:8">
      <c r="A36" s="553"/>
      <c r="B36" s="670"/>
      <c r="C36" s="670"/>
      <c r="D36" s="670"/>
      <c r="E36" s="670"/>
      <c r="F36" s="670"/>
      <c r="G36" s="670"/>
      <c r="H36" s="670"/>
    </row>
    <row r="37" spans="1:8">
      <c r="F37" s="550" t="s">
        <v>522</v>
      </c>
      <c r="G37" s="550"/>
      <c r="H37" s="550"/>
    </row>
  </sheetData>
  <mergeCells count="69">
    <mergeCell ref="A3:B6"/>
    <mergeCell ref="C3:E6"/>
    <mergeCell ref="F3:F6"/>
    <mergeCell ref="G3:I4"/>
    <mergeCell ref="G5:H6"/>
    <mergeCell ref="I5:I6"/>
    <mergeCell ref="A11:B11"/>
    <mergeCell ref="C11:E11"/>
    <mergeCell ref="G11:H11"/>
    <mergeCell ref="A7:B7"/>
    <mergeCell ref="C7:E7"/>
    <mergeCell ref="G7:H7"/>
    <mergeCell ref="A8:B8"/>
    <mergeCell ref="C8:E8"/>
    <mergeCell ref="G8:H8"/>
    <mergeCell ref="A9:B9"/>
    <mergeCell ref="G9:H9"/>
    <mergeCell ref="A10:B10"/>
    <mergeCell ref="C10:E10"/>
    <mergeCell ref="G10:H10"/>
    <mergeCell ref="A12:B12"/>
    <mergeCell ref="C12:E12"/>
    <mergeCell ref="G12:H12"/>
    <mergeCell ref="A13:B13"/>
    <mergeCell ref="C13:E13"/>
    <mergeCell ref="G13:H13"/>
    <mergeCell ref="A14:B14"/>
    <mergeCell ref="C14:E14"/>
    <mergeCell ref="G14:H14"/>
    <mergeCell ref="A15:B15"/>
    <mergeCell ref="C15:E15"/>
    <mergeCell ref="G15:H15"/>
    <mergeCell ref="A16:B16"/>
    <mergeCell ref="C16:E16"/>
    <mergeCell ref="G16:H16"/>
    <mergeCell ref="A17:B17"/>
    <mergeCell ref="C17:E17"/>
    <mergeCell ref="G17:H17"/>
    <mergeCell ref="A18:B18"/>
    <mergeCell ref="C18:E18"/>
    <mergeCell ref="G18:H18"/>
    <mergeCell ref="A19:B19"/>
    <mergeCell ref="C19:E19"/>
    <mergeCell ref="G19:H19"/>
    <mergeCell ref="A20:B20"/>
    <mergeCell ref="C20:E20"/>
    <mergeCell ref="G20:H20"/>
    <mergeCell ref="A21:E22"/>
    <mergeCell ref="F21:F22"/>
    <mergeCell ref="G21:H22"/>
    <mergeCell ref="I21:I22"/>
    <mergeCell ref="A31:A33"/>
    <mergeCell ref="B31:B33"/>
    <mergeCell ref="C31:C33"/>
    <mergeCell ref="D31:D33"/>
    <mergeCell ref="E31:E33"/>
    <mergeCell ref="F31:F33"/>
    <mergeCell ref="G31:G33"/>
    <mergeCell ref="H31:H33"/>
    <mergeCell ref="H23:I23"/>
    <mergeCell ref="G34:G36"/>
    <mergeCell ref="H34:H36"/>
    <mergeCell ref="F37:H37"/>
    <mergeCell ref="A34:A36"/>
    <mergeCell ref="B34:B36"/>
    <mergeCell ref="C34:C36"/>
    <mergeCell ref="D34:D36"/>
    <mergeCell ref="E34:E36"/>
    <mergeCell ref="F34:F36"/>
  </mergeCells>
  <phoneticPr fontId="3"/>
  <printOptions horizontalCentered="1"/>
  <pageMargins left="0.98425196850393704" right="0.78740157480314965" top="0.78740157480314965" bottom="0.78740157480314965" header="0.31496062992125984" footer="0.31496062992125984"/>
  <pageSetup paperSize="9" scale="93" orientation="portrait" r:id="rId1"/>
  <headerFooter>
    <oddFooter>&amp;Cー　&amp;A　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92519-6E88-404F-8A52-E09E8B589478}">
  <sheetPr>
    <tabColor rgb="FFFFC000"/>
  </sheetPr>
  <dimension ref="A1:AQ71"/>
  <sheetViews>
    <sheetView view="pageBreakPreview" zoomScaleNormal="100" zoomScaleSheetLayoutView="100" workbookViewId="0">
      <selection activeCell="I16" sqref="I16"/>
    </sheetView>
  </sheetViews>
  <sheetFormatPr defaultColWidth="9" defaultRowHeight="13.15"/>
  <cols>
    <col min="1" max="2" width="2.625" style="6" customWidth="1"/>
    <col min="3" max="6" width="16.625" style="6" customWidth="1"/>
    <col min="7" max="9" width="8.875" style="6" customWidth="1"/>
    <col min="10" max="10" width="10.5" style="6" bestFit="1" customWidth="1"/>
    <col min="11" max="11" width="12.25" style="6" bestFit="1" customWidth="1"/>
    <col min="12" max="12" width="13.75" style="6" bestFit="1" customWidth="1"/>
    <col min="13" max="13" width="10.5" style="6" bestFit="1" customWidth="1"/>
    <col min="14" max="14" width="9.5" style="6" bestFit="1" customWidth="1"/>
    <col min="15" max="15" width="10.5" style="6" bestFit="1" customWidth="1"/>
    <col min="16" max="16" width="10.125" style="6" customWidth="1"/>
    <col min="17" max="18" width="8.875" style="6" customWidth="1"/>
    <col min="19" max="19" width="12.25" style="6" bestFit="1" customWidth="1"/>
    <col min="20" max="21" width="10.5" style="6" bestFit="1" customWidth="1"/>
    <col min="22" max="22" width="9.125" style="6" bestFit="1" customWidth="1"/>
    <col min="23" max="23" width="13.375" style="6" bestFit="1" customWidth="1"/>
    <col min="24" max="16384" width="9" style="6"/>
  </cols>
  <sheetData>
    <row r="1" spans="1:40" ht="16.149999999999999">
      <c r="A1" s="10" t="s">
        <v>38</v>
      </c>
      <c r="H1" s="6" t="s">
        <v>39</v>
      </c>
      <c r="N1" s="264" t="s">
        <v>40</v>
      </c>
      <c r="AE1" s="6" t="s">
        <v>41</v>
      </c>
    </row>
    <row r="2" spans="1:40" ht="16.149999999999999">
      <c r="A2" s="10" t="s">
        <v>42</v>
      </c>
      <c r="B2" s="10"/>
      <c r="Q2" s="6" t="s">
        <v>43</v>
      </c>
      <c r="AB2" s="6" t="s">
        <v>44</v>
      </c>
      <c r="AN2" s="6" t="s">
        <v>45</v>
      </c>
    </row>
    <row r="3" spans="1:40" ht="13.9" thickBot="1">
      <c r="Q3" s="252" t="s">
        <v>46</v>
      </c>
      <c r="R3" s="252" t="s">
        <v>47</v>
      </c>
      <c r="S3" s="252" t="s">
        <v>48</v>
      </c>
      <c r="T3" s="252"/>
      <c r="U3" s="252" t="s">
        <v>49</v>
      </c>
      <c r="V3" s="252"/>
      <c r="W3" s="252" t="s">
        <v>50</v>
      </c>
      <c r="X3" s="252"/>
      <c r="Y3" s="252" t="s">
        <v>51</v>
      </c>
      <c r="Z3" s="252"/>
      <c r="AA3" s="252" t="s">
        <v>52</v>
      </c>
      <c r="AB3" s="252"/>
      <c r="AC3" s="252" t="s">
        <v>47</v>
      </c>
      <c r="AE3" s="252"/>
      <c r="AF3" s="252"/>
      <c r="AG3" s="252" t="s">
        <v>53</v>
      </c>
      <c r="AH3" s="252"/>
      <c r="AI3" s="252"/>
      <c r="AJ3" s="252"/>
      <c r="AK3" s="252"/>
      <c r="AL3" s="252"/>
      <c r="AM3" s="252"/>
      <c r="AN3" s="252"/>
    </row>
    <row r="4" spans="1:40" ht="24" customHeight="1">
      <c r="A4" s="335" t="s">
        <v>54</v>
      </c>
      <c r="B4" s="336"/>
      <c r="C4" s="337"/>
      <c r="D4" s="235" t="s">
        <v>55</v>
      </c>
      <c r="E4" s="235" t="s">
        <v>56</v>
      </c>
      <c r="F4" s="238" t="s">
        <v>57</v>
      </c>
      <c r="Q4" s="252"/>
      <c r="R4" s="252"/>
      <c r="S4" s="252" t="s">
        <v>58</v>
      </c>
      <c r="T4" s="252" t="s">
        <v>59</v>
      </c>
      <c r="U4" s="252" t="s">
        <v>58</v>
      </c>
      <c r="V4" s="252" t="s">
        <v>59</v>
      </c>
      <c r="W4" s="252" t="s">
        <v>58</v>
      </c>
      <c r="X4" s="252" t="s">
        <v>59</v>
      </c>
      <c r="Y4" s="252" t="s">
        <v>58</v>
      </c>
      <c r="Z4" s="252" t="s">
        <v>59</v>
      </c>
      <c r="AA4" s="252" t="s">
        <v>58</v>
      </c>
      <c r="AB4" s="252" t="s">
        <v>60</v>
      </c>
      <c r="AC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</row>
    <row r="5" spans="1:40" ht="24" customHeight="1">
      <c r="A5" s="338" t="s">
        <v>61</v>
      </c>
      <c r="B5" s="339"/>
      <c r="C5" s="340"/>
      <c r="D5" s="195">
        <v>419052</v>
      </c>
      <c r="E5" s="196" t="s">
        <v>62</v>
      </c>
      <c r="F5" s="197" t="s">
        <v>62</v>
      </c>
      <c r="Q5" s="252" t="s">
        <v>63</v>
      </c>
      <c r="R5" s="252" t="s">
        <v>64</v>
      </c>
      <c r="S5" s="252">
        <v>0</v>
      </c>
      <c r="T5" s="252"/>
      <c r="U5" s="252">
        <v>56.79</v>
      </c>
      <c r="V5" s="252">
        <v>5588</v>
      </c>
      <c r="W5" s="252">
        <v>56.79</v>
      </c>
      <c r="X5" s="252">
        <v>5588</v>
      </c>
      <c r="Y5" s="252">
        <v>52.29</v>
      </c>
      <c r="Z5" s="252">
        <v>14611</v>
      </c>
      <c r="AA5" s="252">
        <v>109.08</v>
      </c>
      <c r="AB5" s="252">
        <v>20199</v>
      </c>
      <c r="AC5" s="252" t="s">
        <v>64</v>
      </c>
      <c r="AE5" s="252"/>
      <c r="AF5" s="252"/>
      <c r="AG5" s="252" t="s">
        <v>65</v>
      </c>
      <c r="AH5" s="252"/>
      <c r="AI5" s="252" t="s">
        <v>66</v>
      </c>
      <c r="AJ5" s="252"/>
      <c r="AK5" s="252" t="s">
        <v>67</v>
      </c>
      <c r="AL5" s="252" t="s">
        <v>68</v>
      </c>
      <c r="AM5" s="252"/>
      <c r="AN5" s="252" t="s">
        <v>69</v>
      </c>
    </row>
    <row r="6" spans="1:40" ht="24" customHeight="1">
      <c r="A6" s="338" t="s">
        <v>70</v>
      </c>
      <c r="B6" s="339"/>
      <c r="C6" s="340"/>
      <c r="D6" s="195">
        <f>D7+D11</f>
        <v>312141.59999999998</v>
      </c>
      <c r="E6" s="198">
        <f>ROUND(D6,0)/ROUND(D5,0)*100</f>
        <v>74.487653083626853</v>
      </c>
      <c r="F6" s="199">
        <f>F7+F11</f>
        <v>67298.534</v>
      </c>
      <c r="Q6" s="252"/>
      <c r="R6" s="252" t="s">
        <v>71</v>
      </c>
      <c r="S6" s="252">
        <v>0</v>
      </c>
      <c r="T6" s="252"/>
      <c r="U6" s="252"/>
      <c r="V6" s="252"/>
      <c r="W6" s="252">
        <v>0</v>
      </c>
      <c r="X6" s="252">
        <v>0</v>
      </c>
      <c r="Y6" s="252">
        <v>41.63</v>
      </c>
      <c r="Z6" s="252">
        <v>8683</v>
      </c>
      <c r="AA6" s="252">
        <v>41.63</v>
      </c>
      <c r="AB6" s="252">
        <v>8683</v>
      </c>
      <c r="AC6" s="252" t="s">
        <v>71</v>
      </c>
      <c r="AE6" s="252"/>
      <c r="AF6" s="252"/>
      <c r="AG6" s="252" t="s">
        <v>72</v>
      </c>
      <c r="AH6" s="252" t="s">
        <v>73</v>
      </c>
      <c r="AI6" s="252" t="s">
        <v>72</v>
      </c>
      <c r="AJ6" s="252" t="s">
        <v>73</v>
      </c>
      <c r="AK6" s="252"/>
      <c r="AL6" s="252" t="s">
        <v>74</v>
      </c>
      <c r="AM6" s="252" t="s">
        <v>75</v>
      </c>
      <c r="AN6" s="252"/>
    </row>
    <row r="7" spans="1:40" ht="24" customHeight="1">
      <c r="A7" s="341" t="s">
        <v>76</v>
      </c>
      <c r="B7" s="342"/>
      <c r="C7" s="236" t="s">
        <v>77</v>
      </c>
      <c r="D7" s="195">
        <f>SUM(D8:D10)</f>
        <v>39306.539999999994</v>
      </c>
      <c r="E7" s="198">
        <f>ROUND(D7,0)/ROUND(D$6,0)*100</f>
        <v>12.592666158351006</v>
      </c>
      <c r="F7" s="199">
        <f>SUM(F8:F10)</f>
        <v>4225.5150000000003</v>
      </c>
      <c r="Q7" s="252"/>
      <c r="R7" s="252" t="s">
        <v>78</v>
      </c>
      <c r="S7" s="252">
        <v>39.01</v>
      </c>
      <c r="T7" s="252">
        <v>2966</v>
      </c>
      <c r="U7" s="252"/>
      <c r="V7" s="252"/>
      <c r="W7" s="252">
        <v>39.01</v>
      </c>
      <c r="X7" s="252">
        <v>2966</v>
      </c>
      <c r="Y7" s="252">
        <v>5.32</v>
      </c>
      <c r="Z7" s="252">
        <v>439</v>
      </c>
      <c r="AA7" s="252">
        <v>44.33</v>
      </c>
      <c r="AB7" s="252">
        <v>3405</v>
      </c>
      <c r="AC7" s="252" t="s">
        <v>78</v>
      </c>
      <c r="AE7" s="252" t="s">
        <v>79</v>
      </c>
      <c r="AF7" s="252" t="s">
        <v>64</v>
      </c>
      <c r="AG7" s="252">
        <v>19310</v>
      </c>
      <c r="AH7" s="252">
        <v>48</v>
      </c>
      <c r="AI7" s="252">
        <v>750</v>
      </c>
      <c r="AJ7" s="252">
        <v>10906</v>
      </c>
      <c r="AK7" s="252">
        <v>303</v>
      </c>
      <c r="AL7" s="252">
        <v>21</v>
      </c>
      <c r="AM7" s="252">
        <v>495</v>
      </c>
      <c r="AN7" s="252">
        <v>31834</v>
      </c>
    </row>
    <row r="8" spans="1:40" ht="24" customHeight="1">
      <c r="A8" s="343"/>
      <c r="B8" s="344"/>
      <c r="C8" s="12" t="s">
        <v>80</v>
      </c>
      <c r="D8" s="200">
        <v>36395.85</v>
      </c>
      <c r="E8" s="201">
        <f>ROUND(D8,0)/ROUND(D$6,0)*100</f>
        <v>11.660077785110623</v>
      </c>
      <c r="F8" s="202">
        <v>3891</v>
      </c>
      <c r="H8" s="6" t="s">
        <v>81</v>
      </c>
      <c r="Q8" s="252"/>
      <c r="R8" s="252" t="s">
        <v>82</v>
      </c>
      <c r="S8" s="252">
        <v>0</v>
      </c>
      <c r="T8" s="252"/>
      <c r="U8" s="252"/>
      <c r="V8" s="252"/>
      <c r="W8" s="252">
        <v>0</v>
      </c>
      <c r="X8" s="252">
        <v>0</v>
      </c>
      <c r="Y8" s="252">
        <v>46.34</v>
      </c>
      <c r="Z8" s="252">
        <v>3004</v>
      </c>
      <c r="AA8" s="252">
        <v>46.34</v>
      </c>
      <c r="AB8" s="252">
        <v>3004</v>
      </c>
      <c r="AC8" s="252" t="s">
        <v>82</v>
      </c>
      <c r="AE8" s="252"/>
      <c r="AF8" s="252" t="s">
        <v>71</v>
      </c>
      <c r="AG8" s="252">
        <v>3087</v>
      </c>
      <c r="AH8" s="252">
        <v>14</v>
      </c>
      <c r="AI8" s="252">
        <v>68</v>
      </c>
      <c r="AJ8" s="252">
        <v>3597</v>
      </c>
      <c r="AK8" s="252">
        <v>18</v>
      </c>
      <c r="AL8" s="252" t="s">
        <v>83</v>
      </c>
      <c r="AM8" s="252">
        <v>39</v>
      </c>
      <c r="AN8" s="252">
        <v>6824</v>
      </c>
    </row>
    <row r="9" spans="1:40" ht="24" customHeight="1">
      <c r="A9" s="343"/>
      <c r="B9" s="344"/>
      <c r="C9" s="14" t="s">
        <v>84</v>
      </c>
      <c r="D9" s="203">
        <v>1891.59</v>
      </c>
      <c r="E9" s="204">
        <f t="shared" ref="E9:E10" si="0">ROUND(D9,0)/ROUND(D$6,0)*100</f>
        <v>0.60613438755438231</v>
      </c>
      <c r="F9" s="205">
        <v>234</v>
      </c>
      <c r="H9" s="352">
        <v>43921</v>
      </c>
      <c r="I9" s="352"/>
      <c r="J9" s="353">
        <f>EDATE(H9,12)</f>
        <v>44286</v>
      </c>
      <c r="K9" s="353"/>
      <c r="Q9" s="253"/>
      <c r="R9" s="252" t="s">
        <v>85</v>
      </c>
      <c r="S9" s="252">
        <v>19271.72</v>
      </c>
      <c r="T9" s="252">
        <v>1852124</v>
      </c>
      <c r="U9" s="252">
        <v>1162.3900000000001</v>
      </c>
      <c r="V9" s="252">
        <v>135423</v>
      </c>
      <c r="W9" s="252">
        <v>20434.11</v>
      </c>
      <c r="X9" s="252">
        <v>1987547</v>
      </c>
      <c r="Y9" s="252">
        <v>230.01</v>
      </c>
      <c r="Z9" s="252">
        <v>9512</v>
      </c>
      <c r="AA9" s="252">
        <v>20664.12</v>
      </c>
      <c r="AB9" s="252">
        <v>1997059</v>
      </c>
      <c r="AC9" s="252" t="s">
        <v>86</v>
      </c>
      <c r="AE9" s="252"/>
      <c r="AF9" s="252" t="s">
        <v>87</v>
      </c>
      <c r="AG9" s="252">
        <v>22397</v>
      </c>
      <c r="AH9" s="252">
        <v>62</v>
      </c>
      <c r="AI9" s="252">
        <v>818</v>
      </c>
      <c r="AJ9" s="252">
        <v>14503</v>
      </c>
      <c r="AK9" s="252">
        <v>322</v>
      </c>
      <c r="AL9" s="252">
        <v>21</v>
      </c>
      <c r="AM9" s="252">
        <v>534</v>
      </c>
      <c r="AN9" s="252">
        <v>38658</v>
      </c>
    </row>
    <row r="10" spans="1:40" ht="24" customHeight="1">
      <c r="A10" s="345"/>
      <c r="B10" s="346"/>
      <c r="C10" s="15" t="s">
        <v>88</v>
      </c>
      <c r="D10" s="206">
        <v>1019.1</v>
      </c>
      <c r="E10" s="207">
        <f t="shared" si="0"/>
        <v>0.32645398568600192</v>
      </c>
      <c r="F10" s="208">
        <v>100.515</v>
      </c>
      <c r="H10" s="282" t="s">
        <v>55</v>
      </c>
      <c r="I10" s="282" t="s">
        <v>57</v>
      </c>
      <c r="J10" s="282" t="s">
        <v>55</v>
      </c>
      <c r="K10" s="282" t="s">
        <v>57</v>
      </c>
      <c r="Q10" s="252"/>
      <c r="R10" s="252" t="s">
        <v>89</v>
      </c>
      <c r="S10" s="252">
        <v>1691.66</v>
      </c>
      <c r="T10" s="252">
        <v>148124</v>
      </c>
      <c r="U10" s="252">
        <v>256.37</v>
      </c>
      <c r="V10" s="252">
        <v>37670</v>
      </c>
      <c r="W10" s="252">
        <v>1948.0300000000002</v>
      </c>
      <c r="X10" s="252">
        <v>185794</v>
      </c>
      <c r="Y10" s="252">
        <v>54.38</v>
      </c>
      <c r="Z10" s="252">
        <v>4161</v>
      </c>
      <c r="AA10" s="252">
        <v>2002.4100000000003</v>
      </c>
      <c r="AB10" s="252">
        <v>189955</v>
      </c>
      <c r="AC10" s="252" t="s">
        <v>89</v>
      </c>
      <c r="AE10" s="252" t="s">
        <v>90</v>
      </c>
      <c r="AF10" s="252" t="s">
        <v>91</v>
      </c>
      <c r="AG10" s="252">
        <v>3169</v>
      </c>
      <c r="AH10" s="252">
        <v>17</v>
      </c>
      <c r="AI10" s="252">
        <v>270</v>
      </c>
      <c r="AJ10" s="252">
        <v>856</v>
      </c>
      <c r="AK10" s="252">
        <v>16</v>
      </c>
      <c r="AL10" s="252">
        <v>8</v>
      </c>
      <c r="AM10" s="252">
        <v>61</v>
      </c>
      <c r="AN10" s="252">
        <v>4397</v>
      </c>
    </row>
    <row r="11" spans="1:40" ht="24" customHeight="1">
      <c r="A11" s="341" t="s">
        <v>92</v>
      </c>
      <c r="B11" s="342"/>
      <c r="C11" s="236" t="s">
        <v>77</v>
      </c>
      <c r="D11" s="195">
        <f>SUM(D12:D15)</f>
        <v>272835.06</v>
      </c>
      <c r="E11" s="198">
        <f>ROUND(D11,0)/ROUND(D$6,0)*100</f>
        <v>87.407333841648992</v>
      </c>
      <c r="F11" s="199">
        <f>SUM(F12:F15)</f>
        <v>63073.019</v>
      </c>
      <c r="H11" s="280">
        <v>17181.98</v>
      </c>
      <c r="I11" s="281">
        <v>4527.47</v>
      </c>
      <c r="J11" s="280">
        <v>17132.47</v>
      </c>
      <c r="K11" s="280">
        <v>4647.9538599999996</v>
      </c>
      <c r="Q11" s="252"/>
      <c r="R11" s="252" t="s">
        <v>93</v>
      </c>
      <c r="S11" s="252">
        <v>0</v>
      </c>
      <c r="T11" s="252"/>
      <c r="U11" s="252"/>
      <c r="V11" s="252"/>
      <c r="W11" s="252">
        <v>0</v>
      </c>
      <c r="X11" s="252">
        <v>0</v>
      </c>
      <c r="Y11" s="252">
        <v>54.83</v>
      </c>
      <c r="Z11" s="252">
        <v>13862</v>
      </c>
      <c r="AA11" s="252">
        <v>54.83</v>
      </c>
      <c r="AB11" s="252">
        <v>13862</v>
      </c>
      <c r="AC11" s="252" t="s">
        <v>93</v>
      </c>
      <c r="AE11" s="252"/>
      <c r="AF11" s="252" t="s">
        <v>94</v>
      </c>
      <c r="AG11" s="252">
        <v>3962</v>
      </c>
      <c r="AH11" s="252">
        <v>30</v>
      </c>
      <c r="AI11" s="252">
        <v>149</v>
      </c>
      <c r="AJ11" s="252">
        <v>3076</v>
      </c>
      <c r="AK11" s="252">
        <v>3</v>
      </c>
      <c r="AL11" s="252">
        <v>2</v>
      </c>
      <c r="AM11" s="252">
        <v>95</v>
      </c>
      <c r="AN11" s="252">
        <v>7316</v>
      </c>
    </row>
    <row r="12" spans="1:40" ht="24" customHeight="1">
      <c r="A12" s="343"/>
      <c r="B12" s="347"/>
      <c r="C12" s="12" t="s">
        <v>95</v>
      </c>
      <c r="D12" s="200">
        <v>17181.98</v>
      </c>
      <c r="E12" s="201">
        <f>ROUND(D12,0)/ROUND(D$6,0)*100</f>
        <v>5.5045460079066579</v>
      </c>
      <c r="F12" s="202">
        <v>4527.47</v>
      </c>
      <c r="H12" s="178"/>
      <c r="J12" s="178"/>
      <c r="Q12" s="252"/>
      <c r="R12" s="252" t="s">
        <v>96</v>
      </c>
      <c r="S12" s="252">
        <v>0</v>
      </c>
      <c r="T12" s="252"/>
      <c r="U12" s="252"/>
      <c r="V12" s="252"/>
      <c r="W12" s="252">
        <v>0</v>
      </c>
      <c r="X12" s="252">
        <v>0</v>
      </c>
      <c r="Y12" s="252">
        <v>16.96</v>
      </c>
      <c r="Z12" s="252">
        <v>3610</v>
      </c>
      <c r="AA12" s="252">
        <v>16.96</v>
      </c>
      <c r="AB12" s="252">
        <v>3610</v>
      </c>
      <c r="AC12" s="252" t="s">
        <v>96</v>
      </c>
      <c r="AE12" s="252"/>
      <c r="AF12" s="252" t="s">
        <v>87</v>
      </c>
      <c r="AG12" s="252">
        <v>7131</v>
      </c>
      <c r="AH12" s="252">
        <v>47</v>
      </c>
      <c r="AI12" s="252">
        <v>419</v>
      </c>
      <c r="AJ12" s="252">
        <v>3931</v>
      </c>
      <c r="AK12" s="252">
        <v>18</v>
      </c>
      <c r="AL12" s="252">
        <v>10</v>
      </c>
      <c r="AM12" s="252">
        <v>156</v>
      </c>
      <c r="AN12" s="252">
        <v>11712</v>
      </c>
    </row>
    <row r="13" spans="1:40" ht="24" customHeight="1">
      <c r="A13" s="343"/>
      <c r="B13" s="347"/>
      <c r="C13" s="14" t="s">
        <v>97</v>
      </c>
      <c r="D13" s="203">
        <v>1489.92</v>
      </c>
      <c r="E13" s="204">
        <f>ROUND(D13,0)/ROUND(D$6,0)*100</f>
        <v>0.4773468485496985</v>
      </c>
      <c r="F13" s="205">
        <v>289.209</v>
      </c>
      <c r="Q13" s="252"/>
      <c r="R13" s="252" t="s">
        <v>98</v>
      </c>
      <c r="S13" s="252">
        <v>2155.52</v>
      </c>
      <c r="T13" s="252">
        <v>207750</v>
      </c>
      <c r="U13" s="252">
        <v>31.07</v>
      </c>
      <c r="V13" s="252">
        <v>5262</v>
      </c>
      <c r="W13" s="252">
        <v>2186.59</v>
      </c>
      <c r="X13" s="252">
        <v>213012</v>
      </c>
      <c r="Y13" s="252">
        <v>77.97</v>
      </c>
      <c r="Z13" s="252">
        <v>22698</v>
      </c>
      <c r="AA13" s="252">
        <v>2264.56</v>
      </c>
      <c r="AB13" s="252">
        <v>235710</v>
      </c>
      <c r="AC13" s="252" t="s">
        <v>98</v>
      </c>
      <c r="AE13" s="252" t="s">
        <v>99</v>
      </c>
      <c r="AF13" s="252" t="s">
        <v>85</v>
      </c>
      <c r="AG13" s="252">
        <v>16848</v>
      </c>
      <c r="AH13" s="252">
        <v>283</v>
      </c>
      <c r="AI13" s="252">
        <v>151</v>
      </c>
      <c r="AJ13" s="252">
        <v>35879</v>
      </c>
      <c r="AK13" s="252">
        <v>9</v>
      </c>
      <c r="AL13" s="252">
        <v>26</v>
      </c>
      <c r="AM13" s="252">
        <v>1965</v>
      </c>
      <c r="AN13" s="252">
        <v>55161</v>
      </c>
    </row>
    <row r="14" spans="1:40" ht="24" customHeight="1">
      <c r="A14" s="343"/>
      <c r="B14" s="347"/>
      <c r="C14" s="14" t="s">
        <v>100</v>
      </c>
      <c r="D14" s="203">
        <v>12835.16</v>
      </c>
      <c r="E14" s="204">
        <f t="shared" ref="E14:E15" si="1">ROUND(D14,0)/ROUND(D$6,0)*100</f>
        <v>4.1119106047888456</v>
      </c>
      <c r="F14" s="205">
        <v>2928.2249999999999</v>
      </c>
      <c r="Q14" s="252"/>
      <c r="R14" s="252" t="s">
        <v>101</v>
      </c>
      <c r="S14" s="252">
        <v>5874.33</v>
      </c>
      <c r="T14" s="252">
        <v>647535</v>
      </c>
      <c r="U14" s="252">
        <v>309.64999999999998</v>
      </c>
      <c r="V14" s="252">
        <v>36863</v>
      </c>
      <c r="W14" s="252">
        <v>6183.98</v>
      </c>
      <c r="X14" s="252">
        <v>684398</v>
      </c>
      <c r="Y14" s="252">
        <v>346.65</v>
      </c>
      <c r="Z14" s="252">
        <v>6688</v>
      </c>
      <c r="AA14" s="252">
        <v>6530.6299999999992</v>
      </c>
      <c r="AB14" s="252">
        <v>691086</v>
      </c>
      <c r="AC14" s="252" t="s">
        <v>101</v>
      </c>
      <c r="AE14" s="252"/>
      <c r="AF14" s="252" t="s">
        <v>89</v>
      </c>
      <c r="AG14" s="252">
        <v>7745</v>
      </c>
      <c r="AH14" s="252">
        <v>11</v>
      </c>
      <c r="AI14" s="252">
        <v>215</v>
      </c>
      <c r="AJ14" s="252">
        <v>9668</v>
      </c>
      <c r="AK14" s="252">
        <v>9</v>
      </c>
      <c r="AL14" s="252">
        <v>27</v>
      </c>
      <c r="AM14" s="252">
        <v>503</v>
      </c>
      <c r="AN14" s="252">
        <v>18178</v>
      </c>
    </row>
    <row r="15" spans="1:40" ht="24" customHeight="1">
      <c r="A15" s="345"/>
      <c r="B15" s="348"/>
      <c r="C15" s="15" t="s">
        <v>102</v>
      </c>
      <c r="D15" s="206">
        <v>241328</v>
      </c>
      <c r="E15" s="207">
        <f t="shared" si="1"/>
        <v>77.31353038040379</v>
      </c>
      <c r="F15" s="208">
        <v>55328.114999999998</v>
      </c>
      <c r="H15" s="277"/>
      <c r="I15" s="277"/>
      <c r="Q15" s="252"/>
      <c r="R15" s="252" t="s">
        <v>103</v>
      </c>
      <c r="S15" s="252">
        <v>0</v>
      </c>
      <c r="T15" s="252"/>
      <c r="U15" s="252"/>
      <c r="V15" s="252"/>
      <c r="W15" s="252">
        <v>0</v>
      </c>
      <c r="X15" s="252">
        <v>0</v>
      </c>
      <c r="Y15" s="252">
        <v>16.89</v>
      </c>
      <c r="Z15" s="252">
        <v>2311</v>
      </c>
      <c r="AA15" s="252">
        <v>16.89</v>
      </c>
      <c r="AB15" s="252">
        <v>2311</v>
      </c>
      <c r="AC15" s="252" t="s">
        <v>103</v>
      </c>
      <c r="AE15" s="252"/>
      <c r="AF15" s="252" t="s">
        <v>87</v>
      </c>
      <c r="AG15" s="252">
        <v>24593</v>
      </c>
      <c r="AH15" s="252">
        <v>294</v>
      </c>
      <c r="AI15" s="252">
        <v>366</v>
      </c>
      <c r="AJ15" s="252">
        <v>45547</v>
      </c>
      <c r="AK15" s="252">
        <v>18</v>
      </c>
      <c r="AL15" s="252">
        <v>53</v>
      </c>
      <c r="AM15" s="252">
        <v>2468</v>
      </c>
      <c r="AN15" s="252">
        <v>73339</v>
      </c>
    </row>
    <row r="16" spans="1:40" ht="24" customHeight="1">
      <c r="A16" s="341" t="s">
        <v>104</v>
      </c>
      <c r="B16" s="349"/>
      <c r="C16" s="16" t="s">
        <v>105</v>
      </c>
      <c r="D16" s="209">
        <v>124410</v>
      </c>
      <c r="E16" s="210">
        <f>ROUND(D16,0)/ROUND(D$11,0)*100</f>
        <v>45.598988399582161</v>
      </c>
      <c r="F16" s="211">
        <v>46266</v>
      </c>
      <c r="H16" s="277"/>
      <c r="Q16" s="252" t="s">
        <v>106</v>
      </c>
      <c r="R16" s="252"/>
      <c r="S16" s="252">
        <v>29032.239999999998</v>
      </c>
      <c r="T16" s="252">
        <v>2858499</v>
      </c>
      <c r="U16" s="252">
        <v>1816.27</v>
      </c>
      <c r="V16" s="252">
        <v>220806</v>
      </c>
      <c r="W16" s="252">
        <v>30848.51</v>
      </c>
      <c r="X16" s="252">
        <v>3079305</v>
      </c>
      <c r="Y16" s="252">
        <v>943.27</v>
      </c>
      <c r="Z16" s="252">
        <v>89579</v>
      </c>
      <c r="AA16" s="252">
        <v>31791.78</v>
      </c>
      <c r="AB16" s="252">
        <v>3168884</v>
      </c>
      <c r="AC16" s="252" t="s">
        <v>106</v>
      </c>
      <c r="AE16" s="254" t="s">
        <v>107</v>
      </c>
      <c r="AF16" s="254" t="s">
        <v>108</v>
      </c>
      <c r="AG16" s="254">
        <v>7746</v>
      </c>
      <c r="AH16" s="254">
        <v>59</v>
      </c>
      <c r="AI16" s="254">
        <v>628</v>
      </c>
      <c r="AJ16" s="254">
        <v>5456</v>
      </c>
      <c r="AK16" s="254">
        <v>134</v>
      </c>
      <c r="AL16" s="254" t="s">
        <v>83</v>
      </c>
      <c r="AM16" s="254">
        <v>108</v>
      </c>
      <c r="AN16" s="254">
        <v>14131</v>
      </c>
    </row>
    <row r="17" spans="1:40" ht="24" customHeight="1">
      <c r="A17" s="343"/>
      <c r="B17" s="347"/>
      <c r="C17" s="14" t="s">
        <v>109</v>
      </c>
      <c r="D17" s="203">
        <v>141756</v>
      </c>
      <c r="E17" s="204">
        <f t="shared" ref="E17:E19" si="2">ROUND(D17,0)/ROUND(D$11,0)*100</f>
        <v>51.956677112540547</v>
      </c>
      <c r="F17" s="205">
        <v>17548</v>
      </c>
      <c r="H17" s="331" t="s">
        <v>110</v>
      </c>
      <c r="I17" s="331"/>
      <c r="J17" s="331"/>
      <c r="Q17" s="254" t="s">
        <v>111</v>
      </c>
      <c r="R17" s="254" t="s">
        <v>112</v>
      </c>
      <c r="S17" s="254">
        <v>4785.4799999999996</v>
      </c>
      <c r="T17" s="254">
        <v>644023</v>
      </c>
      <c r="U17" s="254"/>
      <c r="V17" s="254"/>
      <c r="W17" s="254">
        <v>4785.4799999999996</v>
      </c>
      <c r="X17" s="254">
        <v>644023</v>
      </c>
      <c r="Y17" s="254">
        <v>9.51</v>
      </c>
      <c r="Z17" s="254">
        <v>926</v>
      </c>
      <c r="AA17" s="254">
        <v>4794.99</v>
      </c>
      <c r="AB17" s="254">
        <v>644949</v>
      </c>
      <c r="AC17" s="254" t="s">
        <v>112</v>
      </c>
      <c r="AD17" s="19"/>
      <c r="AE17" s="254"/>
      <c r="AF17" s="254" t="s">
        <v>96</v>
      </c>
      <c r="AG17" s="254">
        <v>2086</v>
      </c>
      <c r="AH17" s="254">
        <v>40</v>
      </c>
      <c r="AI17" s="254">
        <v>72</v>
      </c>
      <c r="AJ17" s="254">
        <v>898</v>
      </c>
      <c r="AK17" s="254">
        <v>19</v>
      </c>
      <c r="AL17" s="254" t="s">
        <v>83</v>
      </c>
      <c r="AM17" s="254">
        <v>16</v>
      </c>
      <c r="AN17" s="254">
        <v>3131</v>
      </c>
    </row>
    <row r="18" spans="1:40" ht="24" customHeight="1">
      <c r="A18" s="343"/>
      <c r="B18" s="347"/>
      <c r="C18" s="14" t="s">
        <v>113</v>
      </c>
      <c r="D18" s="203">
        <v>1390</v>
      </c>
      <c r="E18" s="204">
        <f t="shared" si="2"/>
        <v>0.50946542782267668</v>
      </c>
      <c r="F18" s="205">
        <f>D18/2</f>
        <v>695</v>
      </c>
      <c r="H18" s="331"/>
      <c r="I18" s="331"/>
      <c r="J18" s="331"/>
      <c r="Q18" s="254"/>
      <c r="R18" s="254" t="s">
        <v>114</v>
      </c>
      <c r="S18" s="254"/>
      <c r="T18" s="254"/>
      <c r="U18" s="254"/>
      <c r="V18" s="254"/>
      <c r="W18" s="254">
        <v>0</v>
      </c>
      <c r="X18" s="254">
        <v>0</v>
      </c>
      <c r="Y18" s="254">
        <v>6.6</v>
      </c>
      <c r="Z18" s="254">
        <v>929</v>
      </c>
      <c r="AA18" s="254">
        <v>6.6</v>
      </c>
      <c r="AB18" s="254">
        <v>929</v>
      </c>
      <c r="AC18" s="254" t="s">
        <v>114</v>
      </c>
      <c r="AD18" s="19"/>
      <c r="AE18" s="254"/>
      <c r="AF18" s="254" t="s">
        <v>98</v>
      </c>
      <c r="AG18" s="254">
        <v>7770</v>
      </c>
      <c r="AH18" s="254">
        <v>48</v>
      </c>
      <c r="AI18" s="254">
        <v>27</v>
      </c>
      <c r="AJ18" s="254">
        <v>7401</v>
      </c>
      <c r="AK18" s="254">
        <v>2</v>
      </c>
      <c r="AL18" s="254">
        <v>8</v>
      </c>
      <c r="AM18" s="254">
        <v>326</v>
      </c>
      <c r="AN18" s="254">
        <v>15582</v>
      </c>
    </row>
    <row r="19" spans="1:40" ht="24" customHeight="1" thickBot="1">
      <c r="A19" s="350"/>
      <c r="B19" s="351"/>
      <c r="C19" s="17" t="s">
        <v>115</v>
      </c>
      <c r="D19" s="212">
        <v>5279</v>
      </c>
      <c r="E19" s="213">
        <f t="shared" si="2"/>
        <v>1.9348690600546119</v>
      </c>
      <c r="F19" s="214" t="s">
        <v>62</v>
      </c>
      <c r="Q19" s="254"/>
      <c r="R19" s="254" t="s">
        <v>116</v>
      </c>
      <c r="S19" s="254">
        <v>486.89</v>
      </c>
      <c r="T19" s="254">
        <v>55944</v>
      </c>
      <c r="U19" s="254">
        <v>45.23</v>
      </c>
      <c r="V19" s="254">
        <v>6280</v>
      </c>
      <c r="W19" s="254">
        <v>532.12</v>
      </c>
      <c r="X19" s="254">
        <v>62224</v>
      </c>
      <c r="Y19" s="254">
        <v>30.27</v>
      </c>
      <c r="Z19" s="254">
        <v>5105</v>
      </c>
      <c r="AA19" s="254">
        <v>562.39</v>
      </c>
      <c r="AB19" s="254">
        <v>67329</v>
      </c>
      <c r="AC19" s="254" t="s">
        <v>116</v>
      </c>
      <c r="AD19" s="19"/>
      <c r="AE19" s="254"/>
      <c r="AF19" s="254" t="s">
        <v>117</v>
      </c>
      <c r="AG19" s="254">
        <v>8869</v>
      </c>
      <c r="AH19" s="254">
        <v>15</v>
      </c>
      <c r="AI19" s="254">
        <v>273</v>
      </c>
      <c r="AJ19" s="254">
        <v>15353</v>
      </c>
      <c r="AK19" s="254">
        <v>56</v>
      </c>
      <c r="AL19" s="254" t="s">
        <v>83</v>
      </c>
      <c r="AM19" s="254">
        <v>357</v>
      </c>
      <c r="AN19" s="254">
        <v>24922</v>
      </c>
    </row>
    <row r="20" spans="1:40" s="19" customFormat="1" ht="17.100000000000001" customHeight="1">
      <c r="A20" s="334" t="s">
        <v>118</v>
      </c>
      <c r="B20" s="334"/>
      <c r="C20" s="334"/>
      <c r="D20" s="334"/>
      <c r="E20" s="334"/>
      <c r="F20" s="334"/>
      <c r="Q20" s="254"/>
      <c r="R20" s="254" t="s">
        <v>119</v>
      </c>
      <c r="S20" s="254">
        <v>687.26</v>
      </c>
      <c r="T20" s="254">
        <v>88401</v>
      </c>
      <c r="U20" s="254"/>
      <c r="V20" s="254"/>
      <c r="W20" s="254">
        <v>687.26</v>
      </c>
      <c r="X20" s="254">
        <v>88401</v>
      </c>
      <c r="Y20" s="254">
        <v>18.440000000000001</v>
      </c>
      <c r="Z20" s="254">
        <v>2419</v>
      </c>
      <c r="AA20" s="254">
        <v>705.7</v>
      </c>
      <c r="AB20" s="254">
        <v>90820</v>
      </c>
      <c r="AC20" s="254" t="s">
        <v>119</v>
      </c>
      <c r="AE20" s="254"/>
      <c r="AF20" s="254" t="s">
        <v>103</v>
      </c>
      <c r="AG20" s="254">
        <v>6040</v>
      </c>
      <c r="AH20" s="254">
        <v>31</v>
      </c>
      <c r="AI20" s="254">
        <v>147</v>
      </c>
      <c r="AJ20" s="254">
        <v>4908</v>
      </c>
      <c r="AK20" s="254">
        <v>161</v>
      </c>
      <c r="AL20" s="254">
        <v>3</v>
      </c>
      <c r="AM20" s="254">
        <v>80</v>
      </c>
      <c r="AN20" s="254">
        <v>11368</v>
      </c>
    </row>
    <row r="21" spans="1:40" s="19" customFormat="1" ht="17.100000000000001" customHeight="1">
      <c r="A21" s="19" t="s">
        <v>120</v>
      </c>
      <c r="C21" s="19" t="s">
        <v>121</v>
      </c>
      <c r="Q21" s="254"/>
      <c r="R21" s="254" t="s">
        <v>122</v>
      </c>
      <c r="S21" s="254">
        <v>1403.98</v>
      </c>
      <c r="T21" s="254">
        <v>244429</v>
      </c>
      <c r="U21" s="254">
        <v>30.09</v>
      </c>
      <c r="V21" s="254">
        <v>6663</v>
      </c>
      <c r="W21" s="254">
        <v>1434.07</v>
      </c>
      <c r="X21" s="254">
        <v>251092</v>
      </c>
      <c r="Y21" s="254">
        <v>3.74</v>
      </c>
      <c r="Z21" s="254">
        <v>737</v>
      </c>
      <c r="AA21" s="254">
        <v>1437.81</v>
      </c>
      <c r="AB21" s="254">
        <v>251829</v>
      </c>
      <c r="AC21" s="254" t="s">
        <v>122</v>
      </c>
      <c r="AE21" s="254"/>
      <c r="AF21" s="254" t="s">
        <v>87</v>
      </c>
      <c r="AG21" s="254">
        <v>32510</v>
      </c>
      <c r="AH21" s="254">
        <v>192</v>
      </c>
      <c r="AI21" s="254">
        <v>1147</v>
      </c>
      <c r="AJ21" s="254">
        <v>34016</v>
      </c>
      <c r="AK21" s="254">
        <v>371</v>
      </c>
      <c r="AL21" s="254">
        <v>11</v>
      </c>
      <c r="AM21" s="254">
        <v>887</v>
      </c>
      <c r="AN21" s="254">
        <v>69135</v>
      </c>
    </row>
    <row r="22" spans="1:40" s="19" customFormat="1" ht="17.100000000000001" customHeight="1">
      <c r="C22" s="19" t="s">
        <v>123</v>
      </c>
      <c r="Q22" s="254"/>
      <c r="R22" s="254" t="s">
        <v>124</v>
      </c>
      <c r="S22" s="254"/>
      <c r="T22" s="254"/>
      <c r="U22" s="254"/>
      <c r="V22" s="254"/>
      <c r="W22" s="254">
        <v>0</v>
      </c>
      <c r="X22" s="254">
        <v>0</v>
      </c>
      <c r="Y22" s="254">
        <v>7.7</v>
      </c>
      <c r="Z22" s="254">
        <v>820</v>
      </c>
      <c r="AA22" s="254">
        <v>7.7</v>
      </c>
      <c r="AB22" s="254">
        <v>820</v>
      </c>
      <c r="AC22" s="254" t="s">
        <v>124</v>
      </c>
      <c r="AE22" s="254" t="s">
        <v>125</v>
      </c>
      <c r="AF22" s="254" t="s">
        <v>112</v>
      </c>
      <c r="AG22" s="254">
        <v>3594</v>
      </c>
      <c r="AH22" s="254">
        <v>10</v>
      </c>
      <c r="AI22" s="254">
        <v>992</v>
      </c>
      <c r="AJ22" s="254">
        <v>10156</v>
      </c>
      <c r="AK22" s="254">
        <v>72</v>
      </c>
      <c r="AL22" s="254">
        <v>0</v>
      </c>
      <c r="AM22" s="254">
        <v>280</v>
      </c>
      <c r="AN22" s="254">
        <v>15105</v>
      </c>
    </row>
    <row r="23" spans="1:40" s="19" customFormat="1" ht="17.100000000000001" customHeight="1" thickBot="1">
      <c r="C23" s="19" t="s">
        <v>126</v>
      </c>
      <c r="Q23" s="254" t="s">
        <v>127</v>
      </c>
      <c r="R23" s="254"/>
      <c r="S23" s="255">
        <v>7363.6100000000006</v>
      </c>
      <c r="T23" s="255">
        <v>1032797</v>
      </c>
      <c r="U23" s="255">
        <v>75.319999999999993</v>
      </c>
      <c r="V23" s="255">
        <v>12943</v>
      </c>
      <c r="W23" s="255">
        <v>7438.93</v>
      </c>
      <c r="X23" s="255">
        <v>1045740</v>
      </c>
      <c r="Y23" s="255">
        <v>76.259999999999991</v>
      </c>
      <c r="Z23" s="255">
        <v>10936</v>
      </c>
      <c r="AA23" s="255">
        <v>7515.1900000000005</v>
      </c>
      <c r="AB23" s="255">
        <v>1056676</v>
      </c>
      <c r="AC23" s="254" t="s">
        <v>127</v>
      </c>
      <c r="AE23" s="254"/>
      <c r="AF23" s="254" t="s">
        <v>114</v>
      </c>
      <c r="AG23" s="254">
        <v>2621</v>
      </c>
      <c r="AH23" s="254">
        <v>4</v>
      </c>
      <c r="AI23" s="254">
        <v>858</v>
      </c>
      <c r="AJ23" s="254">
        <v>8593</v>
      </c>
      <c r="AK23" s="254">
        <v>28</v>
      </c>
      <c r="AL23" s="254">
        <v>0</v>
      </c>
      <c r="AM23" s="254">
        <v>465</v>
      </c>
      <c r="AN23" s="254">
        <v>12569</v>
      </c>
    </row>
    <row r="24" spans="1:40" s="19" customFormat="1" ht="17.100000000000001" customHeight="1" thickTop="1" thickBot="1">
      <c r="C24" s="19" t="s">
        <v>128</v>
      </c>
      <c r="Q24" s="254" t="s">
        <v>129</v>
      </c>
      <c r="R24" s="256"/>
      <c r="S24" s="257">
        <v>36395.85</v>
      </c>
      <c r="T24" s="258">
        <v>3891296</v>
      </c>
      <c r="U24" s="257">
        <v>1891.59</v>
      </c>
      <c r="V24" s="259">
        <v>233749</v>
      </c>
      <c r="W24" s="254">
        <v>38287.439999999995</v>
      </c>
      <c r="X24" s="260">
        <v>4125045</v>
      </c>
      <c r="Y24" s="257">
        <v>1019.53</v>
      </c>
      <c r="Z24" s="258">
        <v>100515</v>
      </c>
      <c r="AA24" s="257">
        <v>39306.969999999994</v>
      </c>
      <c r="AB24" s="261">
        <v>4225560</v>
      </c>
      <c r="AC24" s="262" t="s">
        <v>129</v>
      </c>
      <c r="AE24" s="254"/>
      <c r="AF24" s="254" t="s">
        <v>130</v>
      </c>
      <c r="AG24" s="254">
        <v>5549</v>
      </c>
      <c r="AH24" s="254">
        <v>5</v>
      </c>
      <c r="AI24" s="254">
        <v>720</v>
      </c>
      <c r="AJ24" s="254">
        <v>5026</v>
      </c>
      <c r="AK24" s="254">
        <v>67</v>
      </c>
      <c r="AL24" s="254">
        <v>2</v>
      </c>
      <c r="AM24" s="254">
        <v>28</v>
      </c>
      <c r="AN24" s="254">
        <v>11398</v>
      </c>
    </row>
    <row r="25" spans="1:40" s="19" customFormat="1" ht="17.100000000000001" customHeight="1" thickTop="1">
      <c r="C25" s="19" t="s">
        <v>131</v>
      </c>
      <c r="T25" s="19" t="s">
        <v>132</v>
      </c>
      <c r="V25" s="19" t="s">
        <v>132</v>
      </c>
      <c r="X25" s="19" t="s">
        <v>132</v>
      </c>
      <c r="Z25" s="19" t="s">
        <v>132</v>
      </c>
      <c r="AB25" s="19" t="s">
        <v>132</v>
      </c>
      <c r="AE25" s="254"/>
      <c r="AF25" s="254" t="s">
        <v>87</v>
      </c>
      <c r="AG25" s="254">
        <v>11765</v>
      </c>
      <c r="AH25" s="254">
        <v>19</v>
      </c>
      <c r="AI25" s="254">
        <v>2570</v>
      </c>
      <c r="AJ25" s="254">
        <v>23775</v>
      </c>
      <c r="AK25" s="254">
        <v>167</v>
      </c>
      <c r="AL25" s="254">
        <v>3</v>
      </c>
      <c r="AM25" s="254">
        <v>774</v>
      </c>
      <c r="AN25" s="254">
        <v>39071</v>
      </c>
    </row>
    <row r="26" spans="1:40" s="19" customFormat="1" ht="17.100000000000001" customHeight="1">
      <c r="C26" s="19" t="s">
        <v>133</v>
      </c>
      <c r="T26" s="263">
        <f>T24/1000</f>
        <v>3891.2959999999998</v>
      </c>
      <c r="V26" s="263">
        <f>V24/1000</f>
        <v>233.749</v>
      </c>
      <c r="X26" s="263">
        <f>X24/1000</f>
        <v>4125.0450000000001</v>
      </c>
      <c r="Z26" s="263">
        <f>Z24/1000</f>
        <v>100.515</v>
      </c>
      <c r="AB26" s="263">
        <f>AB24/1000</f>
        <v>4225.5600000000004</v>
      </c>
      <c r="AE26" s="254" t="s">
        <v>134</v>
      </c>
      <c r="AF26" s="254" t="s">
        <v>119</v>
      </c>
      <c r="AG26" s="254">
        <v>7259</v>
      </c>
      <c r="AH26" s="254">
        <v>7</v>
      </c>
      <c r="AI26" s="254">
        <v>1153</v>
      </c>
      <c r="AJ26" s="254">
        <v>9597</v>
      </c>
      <c r="AK26" s="254">
        <v>181</v>
      </c>
      <c r="AL26" s="254">
        <v>3</v>
      </c>
      <c r="AM26" s="254">
        <v>125</v>
      </c>
      <c r="AN26" s="254">
        <v>18325</v>
      </c>
    </row>
    <row r="27" spans="1:40" s="19" customFormat="1" ht="17.100000000000001" customHeight="1">
      <c r="C27" s="19" t="s">
        <v>135</v>
      </c>
      <c r="AE27" s="252"/>
      <c r="AF27" s="252" t="s">
        <v>124</v>
      </c>
      <c r="AG27" s="252">
        <v>2339</v>
      </c>
      <c r="AH27" s="252">
        <v>2</v>
      </c>
      <c r="AI27" s="252">
        <v>348</v>
      </c>
      <c r="AJ27" s="252">
        <v>2190</v>
      </c>
      <c r="AK27" s="252">
        <v>249</v>
      </c>
      <c r="AL27" s="252">
        <v>9</v>
      </c>
      <c r="AM27" s="252">
        <v>191</v>
      </c>
      <c r="AN27" s="252">
        <v>5329</v>
      </c>
    </row>
    <row r="28" spans="1:40" s="19" customFormat="1" ht="17.100000000000001" customHeight="1"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252"/>
      <c r="AF28" s="252" t="s">
        <v>136</v>
      </c>
      <c r="AG28" s="252">
        <v>9082</v>
      </c>
      <c r="AH28" s="252">
        <v>32</v>
      </c>
      <c r="AI28" s="252">
        <v>513</v>
      </c>
      <c r="AJ28" s="252">
        <v>7542</v>
      </c>
      <c r="AK28" s="252">
        <v>63</v>
      </c>
      <c r="AL28" s="252">
        <v>1</v>
      </c>
      <c r="AM28" s="252">
        <v>34</v>
      </c>
      <c r="AN28" s="252">
        <v>17266</v>
      </c>
    </row>
    <row r="29" spans="1:40" s="74" customFormat="1" ht="32.450000000000003">
      <c r="A29" s="332" t="s">
        <v>137</v>
      </c>
      <c r="B29" s="333"/>
      <c r="C29" s="333"/>
      <c r="D29" s="333"/>
      <c r="E29" s="333"/>
      <c r="F29" s="333"/>
      <c r="G29" s="333"/>
      <c r="H29" s="333"/>
      <c r="I29" s="333"/>
      <c r="J29" s="333"/>
      <c r="K29" s="333"/>
      <c r="L29" s="333"/>
      <c r="M29" s="333"/>
      <c r="N29" s="333"/>
      <c r="O29" s="333"/>
      <c r="P29" s="333"/>
      <c r="Q29" s="333"/>
      <c r="R29" s="333"/>
      <c r="S29" s="333"/>
      <c r="T29" s="333"/>
      <c r="U29" s="333"/>
      <c r="V29" s="333"/>
      <c r="W29" s="333"/>
      <c r="AE29" s="276"/>
      <c r="AF29" s="276" t="s">
        <v>87</v>
      </c>
      <c r="AG29" s="276">
        <v>18680</v>
      </c>
      <c r="AH29" s="276">
        <v>41</v>
      </c>
      <c r="AI29" s="276">
        <v>2014</v>
      </c>
      <c r="AJ29" s="276">
        <v>19329</v>
      </c>
      <c r="AK29" s="276">
        <v>493</v>
      </c>
      <c r="AL29" s="276">
        <v>13</v>
      </c>
      <c r="AM29" s="276">
        <v>350</v>
      </c>
      <c r="AN29" s="276">
        <v>40920</v>
      </c>
    </row>
    <row r="30" spans="1:40" s="19" customFormat="1" ht="17.100000000000001" customHeight="1">
      <c r="A30" s="265" t="s">
        <v>138</v>
      </c>
      <c r="B30" s="265" t="s">
        <v>139</v>
      </c>
      <c r="C30" s="265"/>
      <c r="D30" s="265"/>
      <c r="E30" s="265"/>
      <c r="F30" s="265"/>
      <c r="G30" s="265"/>
      <c r="H30" s="270"/>
      <c r="I30" s="270"/>
      <c r="J30" s="265"/>
      <c r="K30" s="267" t="s">
        <v>140</v>
      </c>
      <c r="L30" s="267">
        <f>SUM(K49:O49)</f>
        <v>12835.16</v>
      </c>
      <c r="M30" s="268"/>
      <c r="N30" s="268"/>
      <c r="O30" s="268"/>
      <c r="P30" s="265"/>
      <c r="Q30" s="265"/>
      <c r="R30" s="265"/>
      <c r="S30" s="271"/>
      <c r="T30" s="265"/>
      <c r="U30" s="265"/>
      <c r="V30" s="265"/>
      <c r="W30" s="265"/>
      <c r="X30" s="6"/>
      <c r="Y30" s="6"/>
      <c r="Z30" s="6"/>
      <c r="AA30" s="6"/>
      <c r="AB30" s="6"/>
      <c r="AC30" s="6"/>
      <c r="AD30" s="6"/>
      <c r="AE30" s="252" t="s">
        <v>141</v>
      </c>
      <c r="AF30" s="252"/>
      <c r="AG30" s="252">
        <v>117075</v>
      </c>
      <c r="AH30" s="252">
        <v>656</v>
      </c>
      <c r="AI30" s="252">
        <v>7335</v>
      </c>
      <c r="AJ30" s="252">
        <v>141100</v>
      </c>
      <c r="AK30" s="252">
        <v>1390</v>
      </c>
      <c r="AL30" s="252">
        <v>110</v>
      </c>
      <c r="AM30" s="252">
        <v>5169</v>
      </c>
      <c r="AN30" s="252">
        <v>272835</v>
      </c>
    </row>
    <row r="31" spans="1:40" ht="15.95" customHeight="1">
      <c r="A31" s="265" t="s">
        <v>142</v>
      </c>
      <c r="B31" s="265" t="s">
        <v>143</v>
      </c>
      <c r="C31" s="265" t="s">
        <v>144</v>
      </c>
      <c r="D31" s="265" t="s">
        <v>145</v>
      </c>
      <c r="E31" s="265" t="s">
        <v>146</v>
      </c>
      <c r="F31" s="265" t="s">
        <v>147</v>
      </c>
      <c r="G31" s="265" t="s">
        <v>148</v>
      </c>
      <c r="H31" s="270" t="s">
        <v>149</v>
      </c>
      <c r="I31" s="270" t="s">
        <v>150</v>
      </c>
      <c r="J31" s="266" t="s">
        <v>151</v>
      </c>
      <c r="K31" s="268" t="s">
        <v>152</v>
      </c>
      <c r="L31" s="268" t="s">
        <v>153</v>
      </c>
      <c r="M31" s="268" t="s">
        <v>154</v>
      </c>
      <c r="N31" s="268" t="s">
        <v>155</v>
      </c>
      <c r="O31" s="268" t="s">
        <v>156</v>
      </c>
      <c r="P31" s="265" t="s">
        <v>157</v>
      </c>
      <c r="Q31" s="265" t="s">
        <v>158</v>
      </c>
      <c r="R31" s="265" t="s">
        <v>159</v>
      </c>
      <c r="S31" s="271" t="s">
        <v>160</v>
      </c>
      <c r="T31" s="265" t="s">
        <v>161</v>
      </c>
      <c r="U31" s="265" t="s">
        <v>162</v>
      </c>
      <c r="V31" s="265" t="s">
        <v>163</v>
      </c>
      <c r="W31" s="265" t="s">
        <v>164</v>
      </c>
      <c r="AE31" s="6" t="s">
        <v>165</v>
      </c>
      <c r="AK31" s="6" t="s">
        <v>166</v>
      </c>
    </row>
    <row r="32" spans="1:40" ht="15.95" customHeight="1">
      <c r="A32" s="265" t="s">
        <v>64</v>
      </c>
      <c r="B32" s="265">
        <v>26379.94</v>
      </c>
      <c r="C32" s="265">
        <v>351.12</v>
      </c>
      <c r="D32" s="265">
        <v>22.01</v>
      </c>
      <c r="E32" s="265">
        <v>357.3</v>
      </c>
      <c r="F32" s="265">
        <v>4.6900000000000004</v>
      </c>
      <c r="G32" s="265">
        <v>376.14</v>
      </c>
      <c r="H32" s="270">
        <v>23.27</v>
      </c>
      <c r="I32" s="270">
        <v>184.13</v>
      </c>
      <c r="J32" s="266">
        <v>211.14</v>
      </c>
      <c r="K32" s="268">
        <v>136.47999999999999</v>
      </c>
      <c r="L32" s="268">
        <v>21.7</v>
      </c>
      <c r="M32" s="268">
        <v>128.84</v>
      </c>
      <c r="N32" s="268"/>
      <c r="O32" s="268"/>
      <c r="P32" s="265">
        <v>1586.37</v>
      </c>
      <c r="Q32" s="265">
        <v>218.73</v>
      </c>
      <c r="R32" s="265">
        <v>938.28</v>
      </c>
      <c r="S32" s="271">
        <v>823.99</v>
      </c>
      <c r="T32" s="265">
        <v>16.25</v>
      </c>
      <c r="U32" s="265">
        <v>53.72</v>
      </c>
      <c r="V32" s="265">
        <v>0.03</v>
      </c>
      <c r="W32" s="265">
        <v>31834.13</v>
      </c>
      <c r="AE32" s="6" t="s">
        <v>167</v>
      </c>
    </row>
    <row r="33" spans="1:43" ht="15.95" customHeight="1">
      <c r="A33" s="265" t="s">
        <v>112</v>
      </c>
      <c r="B33" s="265">
        <v>7846.1</v>
      </c>
      <c r="C33" s="265">
        <v>1892.95</v>
      </c>
      <c r="D33" s="265"/>
      <c r="E33" s="265">
        <v>745.16</v>
      </c>
      <c r="F33" s="265">
        <v>4.47</v>
      </c>
      <c r="G33" s="265">
        <v>243.74</v>
      </c>
      <c r="H33" s="270">
        <v>0.13</v>
      </c>
      <c r="I33" s="270"/>
      <c r="J33" s="266">
        <v>23.62</v>
      </c>
      <c r="K33" s="268">
        <v>1.18</v>
      </c>
      <c r="L33" s="268">
        <v>1078.98</v>
      </c>
      <c r="M33" s="268">
        <v>117.68</v>
      </c>
      <c r="N33" s="268"/>
      <c r="O33" s="268"/>
      <c r="P33" s="265">
        <v>948.55</v>
      </c>
      <c r="Q33" s="265">
        <v>374.17</v>
      </c>
      <c r="R33" s="265">
        <v>710.15</v>
      </c>
      <c r="S33" s="271">
        <v>652.14</v>
      </c>
      <c r="T33" s="265">
        <v>135.34</v>
      </c>
      <c r="U33" s="265">
        <v>330.36</v>
      </c>
      <c r="V33" s="265"/>
      <c r="W33" s="265">
        <v>15104.72</v>
      </c>
      <c r="AG33" s="6" t="s">
        <v>168</v>
      </c>
      <c r="AH33" s="6" t="s">
        <v>72</v>
      </c>
      <c r="AL33" s="6" t="s">
        <v>68</v>
      </c>
    </row>
    <row r="34" spans="1:43" ht="18">
      <c r="A34" s="265" t="s">
        <v>119</v>
      </c>
      <c r="B34" s="265">
        <v>11912.54</v>
      </c>
      <c r="C34" s="265">
        <v>1360.64</v>
      </c>
      <c r="D34" s="265"/>
      <c r="E34" s="265">
        <v>103.4</v>
      </c>
      <c r="F34" s="265">
        <v>0.59</v>
      </c>
      <c r="G34" s="265">
        <v>616.20000000000005</v>
      </c>
      <c r="H34" s="270"/>
      <c r="I34" s="270"/>
      <c r="J34" s="266">
        <v>269.55</v>
      </c>
      <c r="K34" s="268"/>
      <c r="L34" s="268">
        <v>179.38</v>
      </c>
      <c r="M34" s="268">
        <v>48.76</v>
      </c>
      <c r="N34" s="268"/>
      <c r="O34" s="268">
        <v>48.45</v>
      </c>
      <c r="P34" s="265">
        <v>1037.27</v>
      </c>
      <c r="Q34" s="265">
        <v>4.54</v>
      </c>
      <c r="R34" s="265">
        <v>1150.5999999999999</v>
      </c>
      <c r="S34" s="271">
        <v>1341.11</v>
      </c>
      <c r="T34" s="265">
        <v>10.82</v>
      </c>
      <c r="U34" s="265">
        <v>240.83</v>
      </c>
      <c r="V34" s="265"/>
      <c r="W34" s="265">
        <v>18324.68</v>
      </c>
      <c r="AH34" s="6">
        <f>SUM(AG30,AI30)</f>
        <v>124410</v>
      </c>
      <c r="AL34" s="6">
        <f>SUM(AL30,AM30)</f>
        <v>5279</v>
      </c>
    </row>
    <row r="35" spans="1:43" ht="18">
      <c r="A35" s="265" t="s">
        <v>85</v>
      </c>
      <c r="B35" s="265">
        <v>16401.580000000002</v>
      </c>
      <c r="C35" s="265">
        <v>3000.36</v>
      </c>
      <c r="D35" s="265">
        <v>495.2</v>
      </c>
      <c r="E35" s="265">
        <v>9528.4500000000007</v>
      </c>
      <c r="F35" s="265">
        <v>46.9</v>
      </c>
      <c r="G35" s="265">
        <v>88.34</v>
      </c>
      <c r="H35" s="270"/>
      <c r="I35" s="270">
        <v>369.23</v>
      </c>
      <c r="J35" s="266">
        <v>483.68</v>
      </c>
      <c r="K35" s="268">
        <v>2472.54</v>
      </c>
      <c r="L35" s="268">
        <v>71.16</v>
      </c>
      <c r="M35" s="268">
        <v>510.31</v>
      </c>
      <c r="N35" s="268"/>
      <c r="O35" s="268">
        <v>899.73</v>
      </c>
      <c r="P35" s="265">
        <v>7337.84</v>
      </c>
      <c r="Q35" s="265">
        <v>1377.23</v>
      </c>
      <c r="R35" s="265">
        <v>5562.32</v>
      </c>
      <c r="S35" s="271">
        <v>6309.11</v>
      </c>
      <c r="T35" s="265">
        <v>6.23</v>
      </c>
      <c r="U35" s="265">
        <v>200.45</v>
      </c>
      <c r="V35" s="265"/>
      <c r="W35" s="265">
        <v>55160.66</v>
      </c>
      <c r="AH35" s="6" t="s">
        <v>73</v>
      </c>
    </row>
    <row r="36" spans="1:43" ht="18">
      <c r="A36" s="265" t="s">
        <v>89</v>
      </c>
      <c r="B36" s="265">
        <v>9890.4500000000007</v>
      </c>
      <c r="C36" s="265">
        <v>1908.07</v>
      </c>
      <c r="D36" s="265">
        <v>4.0999999999999996</v>
      </c>
      <c r="E36" s="265">
        <v>267.11</v>
      </c>
      <c r="F36" s="265"/>
      <c r="G36" s="265">
        <v>135.28</v>
      </c>
      <c r="H36" s="270"/>
      <c r="I36" s="270">
        <v>365.69</v>
      </c>
      <c r="J36" s="266">
        <v>22.29</v>
      </c>
      <c r="K36" s="268">
        <v>1313.95</v>
      </c>
      <c r="L36" s="268"/>
      <c r="M36" s="268">
        <v>152.46</v>
      </c>
      <c r="N36" s="268">
        <v>0.05</v>
      </c>
      <c r="O36" s="268"/>
      <c r="P36" s="265">
        <v>230.33</v>
      </c>
      <c r="Q36" s="265">
        <v>275.66000000000003</v>
      </c>
      <c r="R36" s="265">
        <v>925.67</v>
      </c>
      <c r="S36" s="271">
        <v>2290.63</v>
      </c>
      <c r="T36" s="265">
        <v>70.42</v>
      </c>
      <c r="U36" s="265">
        <v>325.99</v>
      </c>
      <c r="V36" s="265"/>
      <c r="W36" s="265">
        <v>18178.150000000001</v>
      </c>
      <c r="AH36" s="6">
        <f>SUM(AH30,AJ30)</f>
        <v>141756</v>
      </c>
    </row>
    <row r="37" spans="1:43" ht="18">
      <c r="A37" s="265" t="s">
        <v>96</v>
      </c>
      <c r="B37" s="265">
        <v>2746.19</v>
      </c>
      <c r="C37" s="265">
        <v>6.22</v>
      </c>
      <c r="D37" s="265"/>
      <c r="E37" s="265">
        <v>25.63</v>
      </c>
      <c r="F37" s="265"/>
      <c r="G37" s="265">
        <v>61.99</v>
      </c>
      <c r="H37" s="270"/>
      <c r="I37" s="270"/>
      <c r="J37" s="266">
        <v>5.2</v>
      </c>
      <c r="K37" s="268"/>
      <c r="L37" s="268"/>
      <c r="M37" s="268">
        <v>14.01</v>
      </c>
      <c r="N37" s="268"/>
      <c r="O37" s="268"/>
      <c r="P37" s="265">
        <v>135.59</v>
      </c>
      <c r="Q37" s="265">
        <v>27.01</v>
      </c>
      <c r="R37" s="265"/>
      <c r="S37" s="271">
        <v>107.56</v>
      </c>
      <c r="T37" s="265">
        <v>0.87</v>
      </c>
      <c r="U37" s="265">
        <v>1.19</v>
      </c>
      <c r="V37" s="265"/>
      <c r="W37" s="265">
        <v>3131.46</v>
      </c>
    </row>
    <row r="38" spans="1:43" ht="18">
      <c r="A38" s="265" t="s">
        <v>78</v>
      </c>
      <c r="B38" s="265">
        <v>2726</v>
      </c>
      <c r="C38" s="265"/>
      <c r="D38" s="265">
        <v>3.79</v>
      </c>
      <c r="E38" s="265">
        <v>152.97999999999999</v>
      </c>
      <c r="F38" s="265">
        <v>8.73</v>
      </c>
      <c r="G38" s="265">
        <v>64.989999999999995</v>
      </c>
      <c r="H38" s="270"/>
      <c r="I38" s="270">
        <v>350.37</v>
      </c>
      <c r="J38" s="266">
        <v>3.68</v>
      </c>
      <c r="K38" s="268">
        <v>0.05</v>
      </c>
      <c r="L38" s="268"/>
      <c r="M38" s="268">
        <v>14.07</v>
      </c>
      <c r="N38" s="268"/>
      <c r="O38" s="268">
        <v>0.03</v>
      </c>
      <c r="P38" s="265">
        <v>261.08999999999997</v>
      </c>
      <c r="Q38" s="265">
        <v>17.649999999999999</v>
      </c>
      <c r="R38" s="265"/>
      <c r="S38" s="271">
        <v>203.71</v>
      </c>
      <c r="T38" s="265">
        <v>587.28</v>
      </c>
      <c r="U38" s="265">
        <v>2.38</v>
      </c>
      <c r="V38" s="265"/>
      <c r="W38" s="265">
        <v>4396.8</v>
      </c>
      <c r="AE38" s="6" t="s">
        <v>169</v>
      </c>
    </row>
    <row r="39" spans="1:43" ht="18">
      <c r="A39" s="265" t="s">
        <v>93</v>
      </c>
      <c r="B39" s="265">
        <v>10873.01</v>
      </c>
      <c r="C39" s="265">
        <v>95.86</v>
      </c>
      <c r="D39" s="265">
        <v>3.07</v>
      </c>
      <c r="E39" s="265">
        <v>201.2</v>
      </c>
      <c r="F39" s="265">
        <v>7.64</v>
      </c>
      <c r="G39" s="265">
        <v>564.80999999999995</v>
      </c>
      <c r="H39" s="270"/>
      <c r="I39" s="270">
        <v>120.75</v>
      </c>
      <c r="J39" s="266">
        <v>41.79</v>
      </c>
      <c r="K39" s="268">
        <v>0.76</v>
      </c>
      <c r="L39" s="268">
        <v>41.38</v>
      </c>
      <c r="M39" s="268">
        <v>156.94999999999999</v>
      </c>
      <c r="N39" s="268"/>
      <c r="O39" s="268"/>
      <c r="P39" s="265">
        <v>770.44</v>
      </c>
      <c r="Q39" s="265">
        <v>503.95</v>
      </c>
      <c r="R39" s="265">
        <v>88.43</v>
      </c>
      <c r="S39" s="271">
        <v>635.17999999999995</v>
      </c>
      <c r="T39" s="265">
        <v>21.84</v>
      </c>
      <c r="U39" s="265">
        <v>3.73</v>
      </c>
      <c r="V39" s="265"/>
      <c r="W39" s="265">
        <v>14130.79</v>
      </c>
      <c r="AQ39" s="6" t="s">
        <v>170</v>
      </c>
    </row>
    <row r="40" spans="1:43" ht="18">
      <c r="A40" s="265" t="s">
        <v>82</v>
      </c>
      <c r="B40" s="265">
        <v>3417.63</v>
      </c>
      <c r="C40" s="265">
        <v>197.07</v>
      </c>
      <c r="D40" s="265">
        <v>3.19</v>
      </c>
      <c r="E40" s="265">
        <v>123.96</v>
      </c>
      <c r="F40" s="265"/>
      <c r="G40" s="265">
        <v>18.38</v>
      </c>
      <c r="H40" s="270">
        <v>8.7799999999999994</v>
      </c>
      <c r="I40" s="270">
        <v>91.39</v>
      </c>
      <c r="J40" s="266">
        <v>66.36</v>
      </c>
      <c r="K40" s="268">
        <v>56.52</v>
      </c>
      <c r="L40" s="268"/>
      <c r="M40" s="268">
        <v>40.6</v>
      </c>
      <c r="N40" s="268"/>
      <c r="O40" s="268"/>
      <c r="P40" s="265">
        <v>567.73</v>
      </c>
      <c r="Q40" s="265">
        <v>138.5</v>
      </c>
      <c r="R40" s="265">
        <v>1197.43</v>
      </c>
      <c r="S40" s="271">
        <v>1187.8900000000001</v>
      </c>
      <c r="T40" s="265">
        <v>182.5</v>
      </c>
      <c r="U40" s="265">
        <v>17.7</v>
      </c>
      <c r="V40" s="265"/>
      <c r="W40" s="265">
        <v>7315.63</v>
      </c>
      <c r="AE40" s="252" t="s">
        <v>171</v>
      </c>
      <c r="AF40" s="252"/>
      <c r="AG40" s="252" t="s">
        <v>172</v>
      </c>
      <c r="AH40" s="252"/>
      <c r="AI40" s="252"/>
      <c r="AJ40" s="252"/>
      <c r="AK40" s="252"/>
      <c r="AL40" s="252" t="s">
        <v>173</v>
      </c>
      <c r="AM40" s="252"/>
      <c r="AN40" s="252"/>
      <c r="AO40" s="252"/>
      <c r="AP40" s="252"/>
      <c r="AQ40" s="252" t="s">
        <v>174</v>
      </c>
    </row>
    <row r="41" spans="1:43" ht="18">
      <c r="A41" s="265" t="s">
        <v>71</v>
      </c>
      <c r="B41" s="265">
        <v>5260.51</v>
      </c>
      <c r="C41" s="265">
        <v>28.22</v>
      </c>
      <c r="D41" s="265"/>
      <c r="E41" s="265">
        <v>37.31</v>
      </c>
      <c r="F41" s="265">
        <v>0.5</v>
      </c>
      <c r="G41" s="265">
        <v>232.51</v>
      </c>
      <c r="H41" s="270"/>
      <c r="I41" s="270">
        <v>44.03</v>
      </c>
      <c r="J41" s="266">
        <v>1.56</v>
      </c>
      <c r="K41" s="268">
        <v>70.95</v>
      </c>
      <c r="L41" s="268">
        <v>55.85</v>
      </c>
      <c r="M41" s="268">
        <v>21.85</v>
      </c>
      <c r="N41" s="268"/>
      <c r="O41" s="268"/>
      <c r="P41" s="265">
        <v>242.75</v>
      </c>
      <c r="Q41" s="265">
        <v>331.52</v>
      </c>
      <c r="R41" s="265">
        <v>290.81</v>
      </c>
      <c r="S41" s="271">
        <v>199.67</v>
      </c>
      <c r="T41" s="265">
        <v>2.38</v>
      </c>
      <c r="U41" s="265">
        <v>3.16</v>
      </c>
      <c r="V41" s="265"/>
      <c r="W41" s="265">
        <v>6823.58</v>
      </c>
      <c r="AE41" s="252"/>
      <c r="AF41" s="252"/>
      <c r="AG41" s="252" t="s">
        <v>175</v>
      </c>
      <c r="AH41" s="252"/>
      <c r="AI41" s="252" t="s">
        <v>176</v>
      </c>
      <c r="AJ41" s="252"/>
      <c r="AK41" s="252" t="s">
        <v>52</v>
      </c>
      <c r="AL41" s="252" t="s">
        <v>65</v>
      </c>
      <c r="AM41" s="252"/>
      <c r="AN41" s="252" t="s">
        <v>177</v>
      </c>
      <c r="AO41" s="252"/>
      <c r="AP41" s="252" t="s">
        <v>52</v>
      </c>
      <c r="AQ41" s="252" t="s">
        <v>178</v>
      </c>
    </row>
    <row r="42" spans="1:43" ht="18">
      <c r="A42" s="265" t="s">
        <v>98</v>
      </c>
      <c r="B42" s="265">
        <v>10209.450000000001</v>
      </c>
      <c r="C42" s="265">
        <v>445.87</v>
      </c>
      <c r="D42" s="265">
        <v>15.28</v>
      </c>
      <c r="E42" s="265">
        <v>84.73</v>
      </c>
      <c r="F42" s="265"/>
      <c r="G42" s="265">
        <v>51.39</v>
      </c>
      <c r="H42" s="270"/>
      <c r="I42" s="270">
        <v>6.58</v>
      </c>
      <c r="J42" s="266">
        <v>46.41</v>
      </c>
      <c r="K42" s="268">
        <v>620.1</v>
      </c>
      <c r="L42" s="268">
        <v>119.86</v>
      </c>
      <c r="M42" s="268">
        <v>21.86</v>
      </c>
      <c r="N42" s="268">
        <v>57.01</v>
      </c>
      <c r="O42" s="268"/>
      <c r="P42" s="265">
        <v>1009.15</v>
      </c>
      <c r="Q42" s="265">
        <v>946.79</v>
      </c>
      <c r="R42" s="265">
        <v>621.58000000000004</v>
      </c>
      <c r="S42" s="271">
        <v>1326.31</v>
      </c>
      <c r="T42" s="265"/>
      <c r="U42" s="265"/>
      <c r="V42" s="265"/>
      <c r="W42" s="265">
        <v>15582.37</v>
      </c>
      <c r="AE42" s="252" t="s">
        <v>179</v>
      </c>
      <c r="AF42" s="252"/>
      <c r="AG42" s="252" t="s">
        <v>72</v>
      </c>
      <c r="AH42" s="252" t="s">
        <v>73</v>
      </c>
      <c r="AI42" s="252" t="s">
        <v>72</v>
      </c>
      <c r="AJ42" s="252" t="s">
        <v>73</v>
      </c>
      <c r="AK42" s="252"/>
      <c r="AL42" s="252" t="s">
        <v>180</v>
      </c>
      <c r="AM42" s="252" t="s">
        <v>181</v>
      </c>
      <c r="AN42" s="252" t="s">
        <v>180</v>
      </c>
      <c r="AO42" s="252" t="s">
        <v>181</v>
      </c>
      <c r="AP42" s="252"/>
      <c r="AQ42" s="252" t="s">
        <v>182</v>
      </c>
    </row>
    <row r="43" spans="1:43" ht="18">
      <c r="A43" s="265" t="s">
        <v>101</v>
      </c>
      <c r="B43" s="265">
        <v>15924.51</v>
      </c>
      <c r="C43" s="265">
        <v>369.31</v>
      </c>
      <c r="D43" s="265">
        <v>21.55</v>
      </c>
      <c r="E43" s="265">
        <v>331.45</v>
      </c>
      <c r="F43" s="265">
        <v>4.9400000000000004</v>
      </c>
      <c r="G43" s="265">
        <v>359.28</v>
      </c>
      <c r="H43" s="270">
        <v>83.28</v>
      </c>
      <c r="I43" s="270">
        <v>347.89</v>
      </c>
      <c r="J43" s="266">
        <v>103.74</v>
      </c>
      <c r="K43" s="268">
        <v>329.79</v>
      </c>
      <c r="L43" s="268">
        <v>0.55000000000000004</v>
      </c>
      <c r="M43" s="268">
        <v>527.01</v>
      </c>
      <c r="N43" s="268"/>
      <c r="O43" s="268"/>
      <c r="P43" s="265">
        <v>1643.54</v>
      </c>
      <c r="Q43" s="265">
        <v>788.6</v>
      </c>
      <c r="R43" s="265">
        <v>827.06</v>
      </c>
      <c r="S43" s="271">
        <v>3233.01</v>
      </c>
      <c r="T43" s="265">
        <v>11.85</v>
      </c>
      <c r="U43" s="265">
        <v>14.65</v>
      </c>
      <c r="V43" s="265"/>
      <c r="W43" s="265">
        <v>24922.01</v>
      </c>
      <c r="AE43" s="252" t="s">
        <v>79</v>
      </c>
      <c r="AF43" s="252" t="s">
        <v>64</v>
      </c>
      <c r="AG43" s="252">
        <v>7918</v>
      </c>
      <c r="AH43" s="252">
        <v>3</v>
      </c>
      <c r="AI43" s="252">
        <v>193</v>
      </c>
      <c r="AJ43" s="252">
        <v>1364</v>
      </c>
      <c r="AK43" s="252">
        <v>9478</v>
      </c>
      <c r="AL43" s="252">
        <v>16</v>
      </c>
      <c r="AM43" s="252">
        <v>2</v>
      </c>
      <c r="AN43" s="252">
        <v>0</v>
      </c>
      <c r="AO43" s="252">
        <v>2</v>
      </c>
      <c r="AP43" s="252">
        <v>20</v>
      </c>
      <c r="AQ43" s="252">
        <v>9499</v>
      </c>
    </row>
    <row r="44" spans="1:43" ht="18">
      <c r="A44" s="265" t="s">
        <v>103</v>
      </c>
      <c r="B44" s="265">
        <v>8445.5300000000007</v>
      </c>
      <c r="C44" s="265">
        <v>156.82</v>
      </c>
      <c r="D44" s="265">
        <v>1.54</v>
      </c>
      <c r="E44" s="265">
        <v>65.989999999999995</v>
      </c>
      <c r="F44" s="265"/>
      <c r="G44" s="265">
        <v>203.34</v>
      </c>
      <c r="H44" s="270">
        <v>0.15</v>
      </c>
      <c r="I44" s="270">
        <v>69.91</v>
      </c>
      <c r="J44" s="266">
        <v>55.27</v>
      </c>
      <c r="K44" s="268">
        <v>399.62</v>
      </c>
      <c r="L44" s="268">
        <v>17.100000000000001</v>
      </c>
      <c r="M44" s="268">
        <v>92.61</v>
      </c>
      <c r="N44" s="268"/>
      <c r="O44" s="268"/>
      <c r="P44" s="265">
        <v>548.6</v>
      </c>
      <c r="Q44" s="265">
        <v>190.4</v>
      </c>
      <c r="R44" s="265">
        <v>26.22</v>
      </c>
      <c r="S44" s="271">
        <v>1031.3699999999999</v>
      </c>
      <c r="T44" s="265">
        <v>5.46</v>
      </c>
      <c r="U44" s="265">
        <v>58.28</v>
      </c>
      <c r="V44" s="265"/>
      <c r="W44" s="265">
        <v>11368.21</v>
      </c>
      <c r="AE44" s="252"/>
      <c r="AF44" s="252" t="s">
        <v>71</v>
      </c>
      <c r="AG44" s="252">
        <v>1342</v>
      </c>
      <c r="AH44" s="252">
        <v>1</v>
      </c>
      <c r="AI44" s="252">
        <v>18</v>
      </c>
      <c r="AJ44" s="252">
        <v>441</v>
      </c>
      <c r="AK44" s="252">
        <v>1802</v>
      </c>
      <c r="AL44" s="252">
        <v>7</v>
      </c>
      <c r="AM44" s="252" t="s">
        <v>83</v>
      </c>
      <c r="AN44" s="252" t="s">
        <v>83</v>
      </c>
      <c r="AO44" s="252">
        <v>1</v>
      </c>
      <c r="AP44" s="252">
        <v>9</v>
      </c>
      <c r="AQ44" s="252">
        <v>1811</v>
      </c>
    </row>
    <row r="45" spans="1:43" ht="18">
      <c r="A45" s="265" t="s">
        <v>114</v>
      </c>
      <c r="B45" s="265">
        <v>2158.62</v>
      </c>
      <c r="C45" s="265">
        <v>2324.5</v>
      </c>
      <c r="D45" s="265"/>
      <c r="E45" s="265">
        <v>89.33</v>
      </c>
      <c r="F45" s="265"/>
      <c r="G45" s="265">
        <v>266.57</v>
      </c>
      <c r="H45" s="270"/>
      <c r="I45" s="270"/>
      <c r="J45" s="266">
        <v>10.55</v>
      </c>
      <c r="K45" s="268">
        <v>30</v>
      </c>
      <c r="L45" s="268">
        <v>267.60000000000002</v>
      </c>
      <c r="M45" s="268">
        <v>248.86</v>
      </c>
      <c r="N45" s="268"/>
      <c r="O45" s="268"/>
      <c r="P45" s="265">
        <v>662.97</v>
      </c>
      <c r="Q45" s="265">
        <v>5667.8</v>
      </c>
      <c r="R45" s="265">
        <v>187.77</v>
      </c>
      <c r="S45" s="271">
        <v>483.14</v>
      </c>
      <c r="T45" s="265">
        <v>80.17</v>
      </c>
      <c r="U45" s="265">
        <v>90.98</v>
      </c>
      <c r="V45" s="265"/>
      <c r="W45" s="265">
        <v>12568.86</v>
      </c>
      <c r="AE45" s="252"/>
      <c r="AF45" s="252" t="s">
        <v>87</v>
      </c>
      <c r="AG45" s="252">
        <v>9260</v>
      </c>
      <c r="AH45" s="252">
        <v>4</v>
      </c>
      <c r="AI45" s="252">
        <v>212</v>
      </c>
      <c r="AJ45" s="252">
        <v>1804</v>
      </c>
      <c r="AK45" s="252">
        <v>11280</v>
      </c>
      <c r="AL45" s="252">
        <v>24</v>
      </c>
      <c r="AM45" s="252">
        <v>2</v>
      </c>
      <c r="AN45" s="252">
        <v>0</v>
      </c>
      <c r="AO45" s="252">
        <v>3</v>
      </c>
      <c r="AP45" s="252">
        <v>29</v>
      </c>
      <c r="AQ45" s="252">
        <v>11309</v>
      </c>
    </row>
    <row r="46" spans="1:43" ht="18">
      <c r="A46" s="265" t="s">
        <v>124</v>
      </c>
      <c r="B46" s="265">
        <v>3144.14</v>
      </c>
      <c r="C46" s="265">
        <v>293.61</v>
      </c>
      <c r="D46" s="265"/>
      <c r="E46" s="265">
        <v>228.33</v>
      </c>
      <c r="F46" s="265"/>
      <c r="G46" s="265">
        <v>252.34</v>
      </c>
      <c r="H46" s="270"/>
      <c r="I46" s="270"/>
      <c r="J46" s="266">
        <v>6.17</v>
      </c>
      <c r="K46" s="268"/>
      <c r="L46" s="268"/>
      <c r="M46" s="268">
        <v>67.739999999999995</v>
      </c>
      <c r="N46" s="268"/>
      <c r="O46" s="268"/>
      <c r="P46" s="265">
        <v>723.39</v>
      </c>
      <c r="Q46" s="265">
        <v>53.28</v>
      </c>
      <c r="R46" s="265">
        <v>21.15</v>
      </c>
      <c r="S46" s="271">
        <v>354.4</v>
      </c>
      <c r="T46" s="265">
        <v>94.63</v>
      </c>
      <c r="U46" s="265">
        <v>89.8</v>
      </c>
      <c r="V46" s="265"/>
      <c r="W46" s="265">
        <v>5328.98</v>
      </c>
      <c r="AE46" s="252" t="s">
        <v>90</v>
      </c>
      <c r="AF46" s="252" t="s">
        <v>91</v>
      </c>
      <c r="AG46" s="252">
        <v>1018</v>
      </c>
      <c r="AH46" s="252">
        <v>1</v>
      </c>
      <c r="AI46" s="252">
        <v>69</v>
      </c>
      <c r="AJ46" s="252">
        <v>107</v>
      </c>
      <c r="AK46" s="252">
        <v>1196</v>
      </c>
      <c r="AL46" s="252">
        <v>1</v>
      </c>
      <c r="AM46" s="252">
        <v>1</v>
      </c>
      <c r="AN46" s="252">
        <v>1</v>
      </c>
      <c r="AO46" s="252">
        <v>1</v>
      </c>
      <c r="AP46" s="252">
        <v>3</v>
      </c>
      <c r="AQ46" s="252">
        <v>1199</v>
      </c>
    </row>
    <row r="47" spans="1:43" ht="18">
      <c r="A47" s="265" t="s">
        <v>122</v>
      </c>
      <c r="B47" s="265">
        <v>8601.6200000000008</v>
      </c>
      <c r="C47" s="265">
        <v>964.78</v>
      </c>
      <c r="D47" s="265"/>
      <c r="E47" s="265">
        <v>1438.54</v>
      </c>
      <c r="F47" s="265"/>
      <c r="G47" s="265">
        <v>180.81</v>
      </c>
      <c r="H47" s="270">
        <v>18.309999999999999</v>
      </c>
      <c r="I47" s="270">
        <v>28.72</v>
      </c>
      <c r="J47" s="266">
        <v>70.48</v>
      </c>
      <c r="K47" s="268">
        <v>149.09</v>
      </c>
      <c r="L47" s="268">
        <v>1189.8399999999999</v>
      </c>
      <c r="M47" s="268">
        <v>529.49</v>
      </c>
      <c r="N47" s="268"/>
      <c r="O47" s="268"/>
      <c r="P47" s="265">
        <v>1641.91</v>
      </c>
      <c r="Q47" s="265">
        <v>74.39</v>
      </c>
      <c r="R47" s="265">
        <v>975.84</v>
      </c>
      <c r="S47" s="271">
        <v>1086.5999999999999</v>
      </c>
      <c r="T47" s="265">
        <v>11.53</v>
      </c>
      <c r="U47" s="265">
        <v>303.89999999999998</v>
      </c>
      <c r="V47" s="265"/>
      <c r="W47" s="265">
        <v>17265.849999999999</v>
      </c>
      <c r="AE47" s="252"/>
      <c r="AF47" s="252" t="s">
        <v>94</v>
      </c>
      <c r="AG47" s="252">
        <v>1453</v>
      </c>
      <c r="AH47" s="252">
        <v>2</v>
      </c>
      <c r="AI47" s="252">
        <v>39</v>
      </c>
      <c r="AJ47" s="252">
        <v>392</v>
      </c>
      <c r="AK47" s="252">
        <v>1886</v>
      </c>
      <c r="AL47" s="252">
        <v>3</v>
      </c>
      <c r="AM47" s="252" t="s">
        <v>83</v>
      </c>
      <c r="AN47" s="252">
        <v>0</v>
      </c>
      <c r="AO47" s="252">
        <v>0</v>
      </c>
      <c r="AP47" s="252">
        <v>3</v>
      </c>
      <c r="AQ47" s="252">
        <v>1889</v>
      </c>
    </row>
    <row r="48" spans="1:43" ht="18">
      <c r="A48" s="265" t="s">
        <v>116</v>
      </c>
      <c r="B48" s="265">
        <v>5827.47</v>
      </c>
      <c r="C48" s="265">
        <v>1654.23</v>
      </c>
      <c r="D48" s="265">
        <v>3.3</v>
      </c>
      <c r="E48" s="265">
        <v>104.31</v>
      </c>
      <c r="F48" s="265"/>
      <c r="G48" s="265">
        <v>320.10000000000002</v>
      </c>
      <c r="H48" s="270"/>
      <c r="I48" s="270">
        <v>43.99</v>
      </c>
      <c r="J48" s="266">
        <v>68.430000000000007</v>
      </c>
      <c r="K48" s="268">
        <v>151.35</v>
      </c>
      <c r="L48" s="268">
        <v>337.71</v>
      </c>
      <c r="M48" s="268">
        <v>23.3</v>
      </c>
      <c r="N48" s="268"/>
      <c r="O48" s="268"/>
      <c r="P48" s="265">
        <v>525.76</v>
      </c>
      <c r="Q48" s="265">
        <v>59.77</v>
      </c>
      <c r="R48" s="265">
        <v>506.65</v>
      </c>
      <c r="S48" s="271">
        <v>1118.69</v>
      </c>
      <c r="T48" s="265">
        <v>13.37</v>
      </c>
      <c r="U48" s="265">
        <v>639.44000000000005</v>
      </c>
      <c r="V48" s="265"/>
      <c r="W48" s="265">
        <v>11397.87</v>
      </c>
      <c r="AE48" s="252"/>
      <c r="AF48" s="252" t="s">
        <v>87</v>
      </c>
      <c r="AG48" s="252">
        <v>2471</v>
      </c>
      <c r="AH48" s="252">
        <v>3</v>
      </c>
      <c r="AI48" s="252">
        <v>108</v>
      </c>
      <c r="AJ48" s="252">
        <v>499</v>
      </c>
      <c r="AK48" s="252">
        <v>3081</v>
      </c>
      <c r="AL48" s="252">
        <v>4</v>
      </c>
      <c r="AM48" s="252">
        <v>1</v>
      </c>
      <c r="AN48" s="252">
        <v>1</v>
      </c>
      <c r="AO48" s="252">
        <v>1</v>
      </c>
      <c r="AP48" s="252">
        <v>6</v>
      </c>
      <c r="AQ48" s="252">
        <v>3087</v>
      </c>
    </row>
    <row r="49" spans="1:43" ht="18">
      <c r="A49" s="265" t="s">
        <v>164</v>
      </c>
      <c r="B49" s="265">
        <v>151765.29</v>
      </c>
      <c r="C49" s="265">
        <v>15049.63</v>
      </c>
      <c r="D49" s="265">
        <v>573.03</v>
      </c>
      <c r="E49" s="265">
        <v>13885.18</v>
      </c>
      <c r="F49" s="265">
        <v>78.459999999999994</v>
      </c>
      <c r="G49" s="265">
        <v>4036.21</v>
      </c>
      <c r="H49" s="270">
        <v>133.91999999999999</v>
      </c>
      <c r="I49" s="270">
        <v>2022.68</v>
      </c>
      <c r="J49" s="266">
        <v>1489.92</v>
      </c>
      <c r="K49" s="268">
        <v>5732.38</v>
      </c>
      <c r="L49" s="268">
        <v>3381.11</v>
      </c>
      <c r="M49" s="268">
        <v>2716.4</v>
      </c>
      <c r="N49" s="268">
        <v>57.06</v>
      </c>
      <c r="O49" s="268">
        <v>948.21</v>
      </c>
      <c r="P49" s="265">
        <v>19873.28</v>
      </c>
      <c r="Q49" s="265">
        <v>11049.99</v>
      </c>
      <c r="R49" s="265">
        <v>14029.96</v>
      </c>
      <c r="S49" s="271">
        <v>22384.51</v>
      </c>
      <c r="T49" s="265">
        <v>1250.94</v>
      </c>
      <c r="U49" s="265">
        <v>2376.56</v>
      </c>
      <c r="V49" s="265">
        <v>0.03</v>
      </c>
      <c r="W49" s="265">
        <v>272834.75</v>
      </c>
      <c r="AE49" s="252" t="s">
        <v>99</v>
      </c>
      <c r="AF49" s="252" t="s">
        <v>85</v>
      </c>
      <c r="AG49" s="252">
        <v>5941</v>
      </c>
      <c r="AH49" s="252">
        <v>18</v>
      </c>
      <c r="AI49" s="252">
        <v>40</v>
      </c>
      <c r="AJ49" s="252">
        <v>4463</v>
      </c>
      <c r="AK49" s="252">
        <v>10462</v>
      </c>
      <c r="AL49" s="252">
        <v>344</v>
      </c>
      <c r="AM49" s="252">
        <v>113</v>
      </c>
      <c r="AN49" s="252">
        <v>46</v>
      </c>
      <c r="AO49" s="252">
        <v>1494</v>
      </c>
      <c r="AP49" s="252">
        <v>1997</v>
      </c>
      <c r="AQ49" s="252">
        <v>12459</v>
      </c>
    </row>
    <row r="50" spans="1:43">
      <c r="AE50" s="252"/>
      <c r="AF50" s="252" t="s">
        <v>89</v>
      </c>
      <c r="AG50" s="252">
        <v>3133</v>
      </c>
      <c r="AH50" s="252">
        <v>0</v>
      </c>
      <c r="AI50" s="252">
        <v>56</v>
      </c>
      <c r="AJ50" s="252">
        <v>1176</v>
      </c>
      <c r="AK50" s="252">
        <v>4365</v>
      </c>
      <c r="AL50" s="252">
        <v>48</v>
      </c>
      <c r="AM50" s="252">
        <v>27</v>
      </c>
      <c r="AN50" s="252">
        <v>1</v>
      </c>
      <c r="AO50" s="252">
        <v>115</v>
      </c>
      <c r="AP50" s="252">
        <v>190</v>
      </c>
      <c r="AQ50" s="252">
        <v>4555</v>
      </c>
    </row>
    <row r="51" spans="1:43" s="74" customFormat="1" ht="32.450000000000003">
      <c r="A51" s="332" t="s">
        <v>183</v>
      </c>
      <c r="B51" s="333"/>
      <c r="C51" s="333"/>
      <c r="D51" s="333"/>
      <c r="E51" s="333"/>
      <c r="F51" s="333"/>
      <c r="G51" s="333"/>
      <c r="H51" s="333"/>
      <c r="I51" s="333"/>
      <c r="J51" s="333"/>
      <c r="K51" s="333"/>
      <c r="L51" s="333"/>
      <c r="M51" s="333"/>
      <c r="N51" s="333"/>
      <c r="O51" s="333"/>
      <c r="P51" s="333"/>
      <c r="Q51" s="333"/>
      <c r="R51" s="333"/>
      <c r="S51" s="333"/>
      <c r="T51" s="333"/>
      <c r="U51" s="333"/>
      <c r="V51" s="333"/>
      <c r="W51" s="333"/>
      <c r="AE51" s="276"/>
      <c r="AF51" s="276" t="s">
        <v>87</v>
      </c>
      <c r="AG51" s="276">
        <v>9074</v>
      </c>
      <c r="AH51" s="276">
        <v>18</v>
      </c>
      <c r="AI51" s="276">
        <v>97</v>
      </c>
      <c r="AJ51" s="276">
        <v>5639</v>
      </c>
      <c r="AK51" s="276">
        <v>14828</v>
      </c>
      <c r="AL51" s="276">
        <v>391</v>
      </c>
      <c r="AM51" s="276">
        <v>140</v>
      </c>
      <c r="AN51" s="276">
        <v>46</v>
      </c>
      <c r="AO51" s="276">
        <v>1609</v>
      </c>
      <c r="AP51" s="276">
        <v>2187</v>
      </c>
      <c r="AQ51" s="276">
        <v>17015</v>
      </c>
    </row>
    <row r="52" spans="1:43" ht="18">
      <c r="A52" s="269" t="s">
        <v>138</v>
      </c>
      <c r="B52" s="269"/>
      <c r="C52" s="269" t="s">
        <v>139</v>
      </c>
      <c r="D52" s="269"/>
      <c r="E52" s="269"/>
      <c r="F52" s="269"/>
      <c r="G52" s="269"/>
      <c r="H52" s="269"/>
      <c r="I52" s="269"/>
      <c r="J52" s="269"/>
      <c r="K52" s="267" t="s">
        <v>140</v>
      </c>
      <c r="L52" s="267">
        <f>SUM(K71:O71)</f>
        <v>2928225</v>
      </c>
      <c r="M52" s="268"/>
      <c r="N52" s="268"/>
      <c r="O52" s="268"/>
      <c r="P52" s="269"/>
      <c r="Q52" s="269"/>
      <c r="R52" s="269"/>
      <c r="S52" s="269"/>
      <c r="T52" s="269"/>
      <c r="U52" s="269"/>
      <c r="V52" s="269"/>
      <c r="W52" s="269"/>
      <c r="AE52" s="252" t="s">
        <v>184</v>
      </c>
      <c r="AF52" s="252" t="s">
        <v>108</v>
      </c>
      <c r="AG52" s="252">
        <v>3113</v>
      </c>
      <c r="AH52" s="252">
        <v>1</v>
      </c>
      <c r="AI52" s="252">
        <v>157</v>
      </c>
      <c r="AJ52" s="252">
        <v>638</v>
      </c>
      <c r="AK52" s="252">
        <v>3909</v>
      </c>
      <c r="AL52" s="252">
        <v>13</v>
      </c>
      <c r="AM52" s="252" t="s">
        <v>83</v>
      </c>
      <c r="AN52" s="252">
        <v>0</v>
      </c>
      <c r="AO52" s="252">
        <v>1</v>
      </c>
      <c r="AP52" s="252">
        <v>14</v>
      </c>
      <c r="AQ52" s="252">
        <v>3923</v>
      </c>
    </row>
    <row r="53" spans="1:43" ht="18">
      <c r="A53" s="269" t="s">
        <v>142</v>
      </c>
      <c r="B53" s="269" t="s">
        <v>143</v>
      </c>
      <c r="C53" s="269" t="s">
        <v>144</v>
      </c>
      <c r="D53" s="269" t="s">
        <v>145</v>
      </c>
      <c r="E53" s="269" t="s">
        <v>146</v>
      </c>
      <c r="F53" s="269" t="s">
        <v>147</v>
      </c>
      <c r="G53" s="269" t="s">
        <v>148</v>
      </c>
      <c r="H53" s="269" t="s">
        <v>149</v>
      </c>
      <c r="I53" s="269" t="s">
        <v>150</v>
      </c>
      <c r="J53" s="272" t="s">
        <v>151</v>
      </c>
      <c r="K53" s="268" t="s">
        <v>152</v>
      </c>
      <c r="L53" s="268" t="s">
        <v>153</v>
      </c>
      <c r="M53" s="268" t="s">
        <v>154</v>
      </c>
      <c r="N53" s="268" t="s">
        <v>155</v>
      </c>
      <c r="O53" s="268" t="s">
        <v>156</v>
      </c>
      <c r="P53" s="269" t="s">
        <v>157</v>
      </c>
      <c r="Q53" s="269" t="s">
        <v>158</v>
      </c>
      <c r="R53" s="269" t="s">
        <v>159</v>
      </c>
      <c r="S53" s="269" t="s">
        <v>160</v>
      </c>
      <c r="T53" s="269" t="s">
        <v>161</v>
      </c>
      <c r="U53" s="269" t="s">
        <v>162</v>
      </c>
      <c r="V53" s="269" t="s">
        <v>163</v>
      </c>
      <c r="W53" s="269" t="s">
        <v>164</v>
      </c>
      <c r="AE53" s="252"/>
      <c r="AF53" s="252" t="s">
        <v>96</v>
      </c>
      <c r="AG53" s="252">
        <v>889</v>
      </c>
      <c r="AH53" s="252">
        <v>1</v>
      </c>
      <c r="AI53" s="252">
        <v>19</v>
      </c>
      <c r="AJ53" s="252">
        <v>111</v>
      </c>
      <c r="AK53" s="252">
        <v>1020</v>
      </c>
      <c r="AL53" s="252">
        <v>3</v>
      </c>
      <c r="AM53" s="252" t="s">
        <v>83</v>
      </c>
      <c r="AN53" s="252" t="s">
        <v>83</v>
      </c>
      <c r="AO53" s="252">
        <v>0</v>
      </c>
      <c r="AP53" s="252">
        <v>4</v>
      </c>
      <c r="AQ53" s="252">
        <v>1023</v>
      </c>
    </row>
    <row r="54" spans="1:43" ht="18">
      <c r="A54" s="269" t="s">
        <v>64</v>
      </c>
      <c r="B54" s="269">
        <v>7961256</v>
      </c>
      <c r="C54" s="269">
        <v>98377</v>
      </c>
      <c r="D54" s="269">
        <v>7268</v>
      </c>
      <c r="E54" s="269">
        <v>84510</v>
      </c>
      <c r="F54" s="269">
        <v>811</v>
      </c>
      <c r="G54" s="269">
        <v>110318</v>
      </c>
      <c r="H54" s="269">
        <v>6540</v>
      </c>
      <c r="I54" s="269">
        <v>46725</v>
      </c>
      <c r="J54" s="272">
        <v>47813</v>
      </c>
      <c r="K54" s="268">
        <v>47740</v>
      </c>
      <c r="L54" s="268">
        <v>8183</v>
      </c>
      <c r="M54" s="268">
        <v>33771</v>
      </c>
      <c r="N54" s="268"/>
      <c r="O54" s="268"/>
      <c r="P54" s="269">
        <v>418868</v>
      </c>
      <c r="Q54" s="269">
        <v>50134</v>
      </c>
      <c r="R54" s="269">
        <v>303211</v>
      </c>
      <c r="S54" s="269">
        <v>233238</v>
      </c>
      <c r="T54" s="269">
        <v>3803</v>
      </c>
      <c r="U54" s="269">
        <v>15870</v>
      </c>
      <c r="V54" s="269">
        <v>11</v>
      </c>
      <c r="W54" s="269">
        <v>9478447</v>
      </c>
      <c r="AE54" s="252"/>
      <c r="AF54" s="252" t="s">
        <v>98</v>
      </c>
      <c r="AG54" s="252">
        <v>3109</v>
      </c>
      <c r="AH54" s="252">
        <v>1</v>
      </c>
      <c r="AI54" s="252">
        <v>6</v>
      </c>
      <c r="AJ54" s="252">
        <v>959</v>
      </c>
      <c r="AK54" s="252">
        <v>4074</v>
      </c>
      <c r="AL54" s="252">
        <v>53</v>
      </c>
      <c r="AM54" s="252">
        <v>15</v>
      </c>
      <c r="AN54" s="252">
        <v>1</v>
      </c>
      <c r="AO54" s="252">
        <v>168</v>
      </c>
      <c r="AP54" s="252">
        <v>236</v>
      </c>
      <c r="AQ54" s="252">
        <v>4310</v>
      </c>
    </row>
    <row r="55" spans="1:43" ht="18">
      <c r="A55" s="269" t="s">
        <v>112</v>
      </c>
      <c r="B55" s="269">
        <v>1257362</v>
      </c>
      <c r="C55" s="269">
        <v>281204</v>
      </c>
      <c r="D55" s="269"/>
      <c r="E55" s="269">
        <v>100894</v>
      </c>
      <c r="F55" s="269">
        <v>536</v>
      </c>
      <c r="G55" s="269">
        <v>39392</v>
      </c>
      <c r="H55" s="269">
        <v>57</v>
      </c>
      <c r="I55" s="269"/>
      <c r="J55" s="272">
        <v>2877</v>
      </c>
      <c r="K55" s="268">
        <v>195</v>
      </c>
      <c r="L55" s="268">
        <v>308306</v>
      </c>
      <c r="M55" s="268">
        <v>19440</v>
      </c>
      <c r="N55" s="268"/>
      <c r="O55" s="268"/>
      <c r="P55" s="269">
        <v>123188</v>
      </c>
      <c r="Q55" s="269">
        <v>61114</v>
      </c>
      <c r="R55" s="269">
        <v>176002</v>
      </c>
      <c r="S55" s="269">
        <v>150324</v>
      </c>
      <c r="T55" s="269">
        <v>19146</v>
      </c>
      <c r="U55" s="269">
        <v>52897</v>
      </c>
      <c r="V55" s="269"/>
      <c r="W55" s="269">
        <v>2592934</v>
      </c>
      <c r="AE55" s="252"/>
      <c r="AF55" s="252" t="s">
        <v>117</v>
      </c>
      <c r="AG55" s="252">
        <v>3246</v>
      </c>
      <c r="AH55" s="252">
        <v>0</v>
      </c>
      <c r="AI55" s="252">
        <v>70</v>
      </c>
      <c r="AJ55" s="252">
        <v>1982</v>
      </c>
      <c r="AK55" s="252">
        <v>5298</v>
      </c>
      <c r="AL55" s="252">
        <v>85</v>
      </c>
      <c r="AM55" s="252">
        <v>30</v>
      </c>
      <c r="AN55" s="252">
        <v>14</v>
      </c>
      <c r="AO55" s="252">
        <v>563</v>
      </c>
      <c r="AP55" s="252">
        <v>691</v>
      </c>
      <c r="AQ55" s="252">
        <v>5989</v>
      </c>
    </row>
    <row r="56" spans="1:43" ht="18">
      <c r="A56" s="269" t="s">
        <v>119</v>
      </c>
      <c r="B56" s="269">
        <v>2610927</v>
      </c>
      <c r="C56" s="269">
        <v>218058</v>
      </c>
      <c r="D56" s="269"/>
      <c r="E56" s="269">
        <v>26471</v>
      </c>
      <c r="F56" s="269">
        <v>81</v>
      </c>
      <c r="G56" s="269">
        <v>126463</v>
      </c>
      <c r="H56" s="269"/>
      <c r="I56" s="269"/>
      <c r="J56" s="272">
        <v>64930</v>
      </c>
      <c r="K56" s="268"/>
      <c r="L56" s="268">
        <v>62683</v>
      </c>
      <c r="M56" s="268">
        <v>8218</v>
      </c>
      <c r="N56" s="268"/>
      <c r="O56" s="268">
        <v>11331</v>
      </c>
      <c r="P56" s="269">
        <v>214583</v>
      </c>
      <c r="Q56" s="269">
        <v>653</v>
      </c>
      <c r="R56" s="269">
        <v>360425</v>
      </c>
      <c r="S56" s="269">
        <v>337184</v>
      </c>
      <c r="T56" s="269">
        <v>1763</v>
      </c>
      <c r="U56" s="269">
        <v>63569</v>
      </c>
      <c r="V56" s="269"/>
      <c r="W56" s="269">
        <v>4107339</v>
      </c>
      <c r="AE56" s="252"/>
      <c r="AF56" s="252" t="s">
        <v>103</v>
      </c>
      <c r="AG56" s="252">
        <v>2341</v>
      </c>
      <c r="AH56" s="252">
        <v>2</v>
      </c>
      <c r="AI56" s="252">
        <v>39</v>
      </c>
      <c r="AJ56" s="252">
        <v>605</v>
      </c>
      <c r="AK56" s="252">
        <v>2987</v>
      </c>
      <c r="AL56" s="252">
        <v>2</v>
      </c>
      <c r="AM56" s="252" t="s">
        <v>83</v>
      </c>
      <c r="AN56" s="252" t="s">
        <v>83</v>
      </c>
      <c r="AO56" s="252">
        <v>1</v>
      </c>
      <c r="AP56" s="252">
        <v>2</v>
      </c>
      <c r="AQ56" s="252">
        <v>2990</v>
      </c>
    </row>
    <row r="57" spans="1:43" ht="18">
      <c r="A57" s="269" t="s">
        <v>85</v>
      </c>
      <c r="B57" s="269">
        <v>3387494</v>
      </c>
      <c r="C57" s="269">
        <v>478761</v>
      </c>
      <c r="D57" s="269">
        <v>93029</v>
      </c>
      <c r="E57" s="269">
        <v>1474945</v>
      </c>
      <c r="F57" s="269">
        <v>8076</v>
      </c>
      <c r="G57" s="269">
        <v>24543</v>
      </c>
      <c r="H57" s="269"/>
      <c r="I57" s="269">
        <v>72896</v>
      </c>
      <c r="J57" s="272">
        <v>58146</v>
      </c>
      <c r="K57" s="268">
        <v>458906</v>
      </c>
      <c r="L57" s="268">
        <v>28160</v>
      </c>
      <c r="M57" s="268">
        <v>86258</v>
      </c>
      <c r="N57" s="268"/>
      <c r="O57" s="268">
        <v>113141</v>
      </c>
      <c r="P57" s="269">
        <v>1199168</v>
      </c>
      <c r="Q57" s="269">
        <v>210550</v>
      </c>
      <c r="R57" s="269">
        <v>1232535</v>
      </c>
      <c r="S57" s="269">
        <v>1478781</v>
      </c>
      <c r="T57" s="269">
        <v>2180</v>
      </c>
      <c r="U57" s="269">
        <v>54822</v>
      </c>
      <c r="V57" s="269"/>
      <c r="W57" s="269">
        <v>10462391</v>
      </c>
      <c r="AE57" s="252"/>
      <c r="AF57" s="252" t="s">
        <v>87</v>
      </c>
      <c r="AG57" s="252">
        <v>12698</v>
      </c>
      <c r="AH57" s="252">
        <v>4</v>
      </c>
      <c r="AI57" s="252">
        <v>291</v>
      </c>
      <c r="AJ57" s="252">
        <v>4295</v>
      </c>
      <c r="AK57" s="252">
        <v>17288</v>
      </c>
      <c r="AL57" s="252">
        <v>155</v>
      </c>
      <c r="AM57" s="252">
        <v>45</v>
      </c>
      <c r="AN57" s="252">
        <v>15</v>
      </c>
      <c r="AO57" s="252">
        <v>732</v>
      </c>
      <c r="AP57" s="252">
        <v>947</v>
      </c>
      <c r="AQ57" s="252">
        <v>18235</v>
      </c>
    </row>
    <row r="58" spans="1:43" ht="18.75" customHeight="1">
      <c r="A58" s="269" t="s">
        <v>89</v>
      </c>
      <c r="B58" s="269">
        <v>2510119</v>
      </c>
      <c r="C58" s="269">
        <v>285255</v>
      </c>
      <c r="D58" s="269">
        <v>1464</v>
      </c>
      <c r="E58" s="269">
        <v>58321</v>
      </c>
      <c r="F58" s="269"/>
      <c r="G58" s="269">
        <v>33546</v>
      </c>
      <c r="H58" s="269"/>
      <c r="I58" s="269">
        <v>138193</v>
      </c>
      <c r="J58" s="272">
        <v>5706</v>
      </c>
      <c r="K58" s="268">
        <v>397713</v>
      </c>
      <c r="L58" s="268"/>
      <c r="M58" s="268">
        <v>42847</v>
      </c>
      <c r="N58" s="268">
        <v>26</v>
      </c>
      <c r="O58" s="268"/>
      <c r="P58" s="269">
        <v>49872</v>
      </c>
      <c r="Q58" s="269">
        <v>47273</v>
      </c>
      <c r="R58" s="269">
        <v>185279</v>
      </c>
      <c r="S58" s="269">
        <v>541256</v>
      </c>
      <c r="T58" s="269">
        <v>11554</v>
      </c>
      <c r="U58" s="269">
        <v>56801</v>
      </c>
      <c r="V58" s="269"/>
      <c r="W58" s="269">
        <v>4365225</v>
      </c>
      <c r="AE58" s="252" t="s">
        <v>125</v>
      </c>
      <c r="AF58" s="252" t="s">
        <v>112</v>
      </c>
      <c r="AG58" s="252">
        <v>1146</v>
      </c>
      <c r="AH58" s="252">
        <v>0</v>
      </c>
      <c r="AI58" s="252">
        <v>230</v>
      </c>
      <c r="AJ58" s="252">
        <v>1216</v>
      </c>
      <c r="AK58" s="252">
        <v>2593</v>
      </c>
      <c r="AL58" s="252">
        <v>179</v>
      </c>
      <c r="AM58" s="252">
        <v>38</v>
      </c>
      <c r="AN58" s="252">
        <v>166</v>
      </c>
      <c r="AO58" s="252">
        <v>263</v>
      </c>
      <c r="AP58" s="252">
        <v>645</v>
      </c>
      <c r="AQ58" s="252">
        <v>3238</v>
      </c>
    </row>
    <row r="59" spans="1:43" ht="18">
      <c r="A59" s="269" t="s">
        <v>96</v>
      </c>
      <c r="B59" s="269">
        <v>901311</v>
      </c>
      <c r="C59" s="269">
        <v>1231</v>
      </c>
      <c r="D59" s="269"/>
      <c r="E59" s="269">
        <v>7577</v>
      </c>
      <c r="F59" s="269"/>
      <c r="G59" s="269">
        <v>15886</v>
      </c>
      <c r="H59" s="269"/>
      <c r="I59" s="269"/>
      <c r="J59" s="272">
        <v>1624</v>
      </c>
      <c r="K59" s="268"/>
      <c r="L59" s="268"/>
      <c r="M59" s="268">
        <v>3767</v>
      </c>
      <c r="N59" s="268"/>
      <c r="O59" s="268"/>
      <c r="P59" s="269">
        <v>41891</v>
      </c>
      <c r="Q59" s="269">
        <v>8179</v>
      </c>
      <c r="R59" s="269"/>
      <c r="S59" s="269">
        <v>37646</v>
      </c>
      <c r="T59" s="269">
        <v>278</v>
      </c>
      <c r="U59" s="269">
        <v>185</v>
      </c>
      <c r="V59" s="269"/>
      <c r="W59" s="269">
        <v>1019575</v>
      </c>
      <c r="AE59" s="252"/>
      <c r="AF59" s="252" t="s">
        <v>114</v>
      </c>
      <c r="AG59" s="252">
        <v>827</v>
      </c>
      <c r="AH59" s="252">
        <v>0</v>
      </c>
      <c r="AI59" s="252">
        <v>205</v>
      </c>
      <c r="AJ59" s="252">
        <v>1028</v>
      </c>
      <c r="AK59" s="252">
        <v>2059</v>
      </c>
      <c r="AL59" s="252">
        <v>0</v>
      </c>
      <c r="AM59" s="252" t="s">
        <v>83</v>
      </c>
      <c r="AN59" s="252">
        <v>0</v>
      </c>
      <c r="AO59" s="252">
        <v>0</v>
      </c>
      <c r="AP59" s="252">
        <v>1</v>
      </c>
      <c r="AQ59" s="252">
        <v>2060</v>
      </c>
    </row>
    <row r="60" spans="1:43" ht="18">
      <c r="A60" s="269" t="s">
        <v>78</v>
      </c>
      <c r="B60" s="269">
        <v>723581</v>
      </c>
      <c r="C60" s="269"/>
      <c r="D60" s="269">
        <v>342</v>
      </c>
      <c r="E60" s="269">
        <v>32389</v>
      </c>
      <c r="F60" s="269">
        <v>2325</v>
      </c>
      <c r="G60" s="269">
        <v>15518</v>
      </c>
      <c r="H60" s="269"/>
      <c r="I60" s="269">
        <v>109687</v>
      </c>
      <c r="J60" s="272">
        <v>874</v>
      </c>
      <c r="K60" s="268">
        <v>12</v>
      </c>
      <c r="L60" s="268"/>
      <c r="M60" s="268">
        <v>2953</v>
      </c>
      <c r="N60" s="268"/>
      <c r="O60" s="268">
        <v>7</v>
      </c>
      <c r="P60" s="269">
        <v>66274</v>
      </c>
      <c r="Q60" s="269">
        <v>4736</v>
      </c>
      <c r="R60" s="269"/>
      <c r="S60" s="269">
        <v>52067</v>
      </c>
      <c r="T60" s="269">
        <v>183945</v>
      </c>
      <c r="U60" s="269">
        <v>796</v>
      </c>
      <c r="V60" s="269"/>
      <c r="W60" s="269">
        <v>1195506</v>
      </c>
      <c r="AE60" s="252"/>
      <c r="AF60" s="252" t="s">
        <v>185</v>
      </c>
      <c r="AG60" s="252">
        <v>1724</v>
      </c>
      <c r="AH60" s="252">
        <v>0</v>
      </c>
      <c r="AI60" s="252">
        <v>184</v>
      </c>
      <c r="AJ60" s="252">
        <v>600</v>
      </c>
      <c r="AK60" s="252">
        <v>2508</v>
      </c>
      <c r="AL60" s="252">
        <v>22</v>
      </c>
      <c r="AM60" s="252">
        <v>3</v>
      </c>
      <c r="AN60" s="252">
        <v>2</v>
      </c>
      <c r="AO60" s="252">
        <v>41</v>
      </c>
      <c r="AP60" s="252">
        <v>67</v>
      </c>
      <c r="AQ60" s="252">
        <v>2576</v>
      </c>
    </row>
    <row r="61" spans="1:43" ht="18">
      <c r="A61" s="269" t="s">
        <v>93</v>
      </c>
      <c r="B61" s="269">
        <v>3076466</v>
      </c>
      <c r="C61" s="269">
        <v>23377</v>
      </c>
      <c r="D61" s="269">
        <v>995</v>
      </c>
      <c r="E61" s="269">
        <v>56966</v>
      </c>
      <c r="F61" s="269">
        <v>1565</v>
      </c>
      <c r="G61" s="269">
        <v>137232</v>
      </c>
      <c r="H61" s="269"/>
      <c r="I61" s="269">
        <v>33701</v>
      </c>
      <c r="J61" s="272">
        <v>10660</v>
      </c>
      <c r="K61" s="268">
        <v>315</v>
      </c>
      <c r="L61" s="268">
        <v>12495</v>
      </c>
      <c r="M61" s="268">
        <v>29117</v>
      </c>
      <c r="N61" s="268"/>
      <c r="O61" s="268"/>
      <c r="P61" s="269">
        <v>202813</v>
      </c>
      <c r="Q61" s="269">
        <v>127641</v>
      </c>
      <c r="R61" s="269">
        <v>26671</v>
      </c>
      <c r="S61" s="269">
        <v>162289</v>
      </c>
      <c r="T61" s="269">
        <v>4691</v>
      </c>
      <c r="U61" s="269">
        <v>1899</v>
      </c>
      <c r="V61" s="269"/>
      <c r="W61" s="269">
        <v>3908893</v>
      </c>
      <c r="AE61" s="252"/>
      <c r="AF61" s="252" t="s">
        <v>87</v>
      </c>
      <c r="AG61" s="252">
        <v>3697</v>
      </c>
      <c r="AH61" s="252">
        <v>1</v>
      </c>
      <c r="AI61" s="252">
        <v>619</v>
      </c>
      <c r="AJ61" s="252">
        <v>2844</v>
      </c>
      <c r="AK61" s="252">
        <v>7161</v>
      </c>
      <c r="AL61" s="252">
        <v>201</v>
      </c>
      <c r="AM61" s="252">
        <v>41</v>
      </c>
      <c r="AN61" s="252">
        <v>168</v>
      </c>
      <c r="AO61" s="252">
        <v>304</v>
      </c>
      <c r="AP61" s="252">
        <v>713</v>
      </c>
      <c r="AQ61" s="252">
        <v>7874</v>
      </c>
    </row>
    <row r="62" spans="1:43" ht="18.75" customHeight="1">
      <c r="A62" s="269" t="s">
        <v>82</v>
      </c>
      <c r="B62" s="269">
        <v>984614</v>
      </c>
      <c r="C62" s="269">
        <v>52715</v>
      </c>
      <c r="D62" s="269">
        <v>1305</v>
      </c>
      <c r="E62" s="269">
        <v>32642</v>
      </c>
      <c r="F62" s="269"/>
      <c r="G62" s="269">
        <v>4441</v>
      </c>
      <c r="H62" s="269">
        <v>2344</v>
      </c>
      <c r="I62" s="269">
        <v>23606</v>
      </c>
      <c r="J62" s="272">
        <v>11440</v>
      </c>
      <c r="K62" s="268">
        <v>9741</v>
      </c>
      <c r="L62" s="268"/>
      <c r="M62" s="268">
        <v>8330</v>
      </c>
      <c r="N62" s="268"/>
      <c r="O62" s="268"/>
      <c r="P62" s="269">
        <v>166158</v>
      </c>
      <c r="Q62" s="269">
        <v>35882</v>
      </c>
      <c r="R62" s="269">
        <v>237434</v>
      </c>
      <c r="S62" s="269">
        <v>276243</v>
      </c>
      <c r="T62" s="269">
        <v>34987</v>
      </c>
      <c r="U62" s="269">
        <v>3633</v>
      </c>
      <c r="V62" s="269"/>
      <c r="W62" s="269">
        <v>1885515</v>
      </c>
      <c r="AE62" s="252" t="s">
        <v>186</v>
      </c>
      <c r="AF62" s="252" t="s">
        <v>119</v>
      </c>
      <c r="AG62" s="252">
        <v>2668</v>
      </c>
      <c r="AH62" s="252">
        <v>0</v>
      </c>
      <c r="AI62" s="252">
        <v>286</v>
      </c>
      <c r="AJ62" s="252">
        <v>1153</v>
      </c>
      <c r="AK62" s="252">
        <v>4107</v>
      </c>
      <c r="AL62" s="252">
        <v>23</v>
      </c>
      <c r="AM62" s="252">
        <v>4</v>
      </c>
      <c r="AN62" s="252">
        <v>3</v>
      </c>
      <c r="AO62" s="252">
        <v>60</v>
      </c>
      <c r="AP62" s="252">
        <v>91</v>
      </c>
      <c r="AQ62" s="252">
        <v>4198</v>
      </c>
    </row>
    <row r="63" spans="1:43" ht="18">
      <c r="A63" s="269" t="s">
        <v>71</v>
      </c>
      <c r="B63" s="269">
        <v>1408776</v>
      </c>
      <c r="C63" s="269">
        <v>4898</v>
      </c>
      <c r="D63" s="269"/>
      <c r="E63" s="269">
        <v>9424</v>
      </c>
      <c r="F63" s="269">
        <v>41</v>
      </c>
      <c r="G63" s="269">
        <v>66477</v>
      </c>
      <c r="H63" s="269"/>
      <c r="I63" s="269">
        <v>16938</v>
      </c>
      <c r="J63" s="272">
        <v>636</v>
      </c>
      <c r="K63" s="268">
        <v>18034</v>
      </c>
      <c r="L63" s="268">
        <v>18575</v>
      </c>
      <c r="M63" s="268">
        <v>4175</v>
      </c>
      <c r="N63" s="268"/>
      <c r="O63" s="268"/>
      <c r="P63" s="269">
        <v>56807</v>
      </c>
      <c r="Q63" s="269">
        <v>51347</v>
      </c>
      <c r="R63" s="269">
        <v>88725</v>
      </c>
      <c r="S63" s="269">
        <v>55953</v>
      </c>
      <c r="T63" s="269">
        <v>354</v>
      </c>
      <c r="U63" s="269">
        <v>835</v>
      </c>
      <c r="V63" s="269"/>
      <c r="W63" s="269">
        <v>1801995</v>
      </c>
      <c r="AE63" s="252"/>
      <c r="AF63" s="252" t="s">
        <v>124</v>
      </c>
      <c r="AG63" s="252">
        <v>787</v>
      </c>
      <c r="AH63" s="252">
        <v>0</v>
      </c>
      <c r="AI63" s="252">
        <v>85</v>
      </c>
      <c r="AJ63" s="252">
        <v>255</v>
      </c>
      <c r="AK63" s="252">
        <v>1128</v>
      </c>
      <c r="AL63" s="252">
        <v>1</v>
      </c>
      <c r="AM63" s="252" t="s">
        <v>83</v>
      </c>
      <c r="AN63" s="252">
        <v>0</v>
      </c>
      <c r="AO63" s="252">
        <v>0</v>
      </c>
      <c r="AP63" s="252">
        <v>1</v>
      </c>
      <c r="AQ63" s="252">
        <v>1129</v>
      </c>
    </row>
    <row r="64" spans="1:43" ht="18">
      <c r="A64" s="269" t="s">
        <v>98</v>
      </c>
      <c r="B64" s="269">
        <v>2893208</v>
      </c>
      <c r="C64" s="269">
        <v>81552</v>
      </c>
      <c r="D64" s="269">
        <v>4474</v>
      </c>
      <c r="E64" s="269">
        <v>22385</v>
      </c>
      <c r="F64" s="269"/>
      <c r="G64" s="269">
        <v>16332</v>
      </c>
      <c r="H64" s="269"/>
      <c r="I64" s="269">
        <v>3028</v>
      </c>
      <c r="J64" s="272">
        <v>10014</v>
      </c>
      <c r="K64" s="268">
        <v>88442</v>
      </c>
      <c r="L64" s="268">
        <v>33685</v>
      </c>
      <c r="M64" s="268">
        <v>5911</v>
      </c>
      <c r="N64" s="268">
        <v>24503</v>
      </c>
      <c r="O64" s="268"/>
      <c r="P64" s="269">
        <v>217120</v>
      </c>
      <c r="Q64" s="269">
        <v>151352</v>
      </c>
      <c r="R64" s="269">
        <v>194301</v>
      </c>
      <c r="S64" s="269">
        <v>327937</v>
      </c>
      <c r="T64" s="269"/>
      <c r="U64" s="269"/>
      <c r="V64" s="269"/>
      <c r="W64" s="269">
        <v>4074244</v>
      </c>
      <c r="AE64" s="252"/>
      <c r="AF64" s="252" t="s">
        <v>136</v>
      </c>
      <c r="AG64" s="252">
        <v>3164</v>
      </c>
      <c r="AH64" s="252">
        <v>2</v>
      </c>
      <c r="AI64" s="252">
        <v>129</v>
      </c>
      <c r="AJ64" s="252">
        <v>904</v>
      </c>
      <c r="AK64" s="252">
        <v>4200</v>
      </c>
      <c r="AL64" s="252">
        <v>150</v>
      </c>
      <c r="AM64" s="252">
        <v>17</v>
      </c>
      <c r="AN64" s="252">
        <v>20</v>
      </c>
      <c r="AO64" s="252">
        <v>66</v>
      </c>
      <c r="AP64" s="252">
        <v>252</v>
      </c>
      <c r="AQ64" s="252">
        <v>4452</v>
      </c>
    </row>
    <row r="65" spans="1:43" ht="18">
      <c r="A65" s="269" t="s">
        <v>101</v>
      </c>
      <c r="B65" s="269">
        <v>3484096</v>
      </c>
      <c r="C65" s="269">
        <v>87889</v>
      </c>
      <c r="D65" s="269">
        <v>5910</v>
      </c>
      <c r="E65" s="269">
        <v>71232</v>
      </c>
      <c r="F65" s="269">
        <v>2199</v>
      </c>
      <c r="G65" s="269">
        <v>86545</v>
      </c>
      <c r="H65" s="269">
        <v>23293</v>
      </c>
      <c r="I65" s="269">
        <v>86833</v>
      </c>
      <c r="J65" s="272">
        <v>25752</v>
      </c>
      <c r="K65" s="268">
        <v>59697</v>
      </c>
      <c r="L65" s="268">
        <v>134</v>
      </c>
      <c r="M65" s="268">
        <v>95611</v>
      </c>
      <c r="N65" s="268"/>
      <c r="O65" s="268"/>
      <c r="P65" s="269">
        <v>312141</v>
      </c>
      <c r="Q65" s="269">
        <v>121349</v>
      </c>
      <c r="R65" s="269">
        <v>142677</v>
      </c>
      <c r="S65" s="269">
        <v>685609</v>
      </c>
      <c r="T65" s="269">
        <v>3173</v>
      </c>
      <c r="U65" s="269">
        <v>3902</v>
      </c>
      <c r="V65" s="269"/>
      <c r="W65" s="269">
        <v>5298042</v>
      </c>
      <c r="AE65" s="252"/>
      <c r="AF65" s="252" t="s">
        <v>87</v>
      </c>
      <c r="AG65" s="252">
        <v>6619</v>
      </c>
      <c r="AH65" s="252">
        <v>3</v>
      </c>
      <c r="AI65" s="252">
        <v>501</v>
      </c>
      <c r="AJ65" s="252">
        <v>2313</v>
      </c>
      <c r="AK65" s="252">
        <v>9435</v>
      </c>
      <c r="AL65" s="252">
        <v>174</v>
      </c>
      <c r="AM65" s="252">
        <v>21</v>
      </c>
      <c r="AN65" s="252">
        <v>23</v>
      </c>
      <c r="AO65" s="252">
        <v>126</v>
      </c>
      <c r="AP65" s="252">
        <v>343</v>
      </c>
      <c r="AQ65" s="252">
        <v>9779</v>
      </c>
    </row>
    <row r="66" spans="1:43" ht="18">
      <c r="A66" s="269" t="s">
        <v>103</v>
      </c>
      <c r="B66" s="269">
        <v>2206012</v>
      </c>
      <c r="C66" s="269">
        <v>53874</v>
      </c>
      <c r="D66" s="269">
        <v>508</v>
      </c>
      <c r="E66" s="269">
        <v>15799</v>
      </c>
      <c r="F66" s="269"/>
      <c r="G66" s="269">
        <v>43826</v>
      </c>
      <c r="H66" s="269">
        <v>50</v>
      </c>
      <c r="I66" s="269">
        <v>11879</v>
      </c>
      <c r="J66" s="272">
        <v>11231</v>
      </c>
      <c r="K66" s="268">
        <v>104958</v>
      </c>
      <c r="L66" s="268">
        <v>4119</v>
      </c>
      <c r="M66" s="268">
        <v>21361</v>
      </c>
      <c r="N66" s="268"/>
      <c r="O66" s="268"/>
      <c r="P66" s="269">
        <v>133980</v>
      </c>
      <c r="Q66" s="269">
        <v>46977</v>
      </c>
      <c r="R66" s="269">
        <v>6738</v>
      </c>
      <c r="S66" s="269">
        <v>308660</v>
      </c>
      <c r="T66" s="269">
        <v>992</v>
      </c>
      <c r="U66" s="269">
        <v>16316</v>
      </c>
      <c r="V66" s="269"/>
      <c r="W66" s="269">
        <v>2987280</v>
      </c>
      <c r="AE66" s="252" t="s">
        <v>187</v>
      </c>
      <c r="AF66" s="252"/>
      <c r="AG66" s="252">
        <v>43819</v>
      </c>
      <c r="AH66" s="252">
        <v>33</v>
      </c>
      <c r="AI66" s="252">
        <v>1827</v>
      </c>
      <c r="AJ66" s="252">
        <v>17394</v>
      </c>
      <c r="AK66" s="252">
        <v>63073</v>
      </c>
      <c r="AL66" s="252">
        <v>949</v>
      </c>
      <c r="AM66" s="252">
        <v>249</v>
      </c>
      <c r="AN66" s="252">
        <v>252</v>
      </c>
      <c r="AO66" s="252">
        <v>2775</v>
      </c>
      <c r="AP66" s="252">
        <v>4226</v>
      </c>
      <c r="AQ66" s="252">
        <v>67299</v>
      </c>
    </row>
    <row r="67" spans="1:43" ht="18">
      <c r="A67" s="269" t="s">
        <v>114</v>
      </c>
      <c r="B67" s="269">
        <v>424915</v>
      </c>
      <c r="C67" s="269">
        <v>338009</v>
      </c>
      <c r="D67" s="269"/>
      <c r="E67" s="269">
        <v>13602</v>
      </c>
      <c r="F67" s="269"/>
      <c r="G67" s="269">
        <v>51892</v>
      </c>
      <c r="H67" s="269"/>
      <c r="I67" s="269"/>
      <c r="J67" s="272">
        <v>1542</v>
      </c>
      <c r="K67" s="268">
        <v>4476</v>
      </c>
      <c r="L67" s="268">
        <v>68738</v>
      </c>
      <c r="M67" s="268">
        <v>33442</v>
      </c>
      <c r="N67" s="268"/>
      <c r="O67" s="268"/>
      <c r="P67" s="269">
        <v>103135</v>
      </c>
      <c r="Q67" s="269">
        <v>818962</v>
      </c>
      <c r="R67" s="269">
        <v>64822</v>
      </c>
      <c r="S67" s="269">
        <v>109687</v>
      </c>
      <c r="T67" s="269">
        <v>11182</v>
      </c>
      <c r="U67" s="269">
        <v>15078</v>
      </c>
      <c r="V67" s="269"/>
      <c r="W67" s="269">
        <v>2059482</v>
      </c>
      <c r="AE67" s="6" t="s">
        <v>188</v>
      </c>
      <c r="AL67" s="6" t="s">
        <v>189</v>
      </c>
    </row>
    <row r="68" spans="1:43" ht="18">
      <c r="A68" s="269" t="s">
        <v>124</v>
      </c>
      <c r="B68" s="269">
        <v>681208</v>
      </c>
      <c r="C68" s="269">
        <v>59337</v>
      </c>
      <c r="D68" s="269"/>
      <c r="E68" s="269">
        <v>30964</v>
      </c>
      <c r="F68" s="269"/>
      <c r="G68" s="269">
        <v>42636</v>
      </c>
      <c r="H68" s="269"/>
      <c r="I68" s="269"/>
      <c r="J68" s="272">
        <v>1062</v>
      </c>
      <c r="K68" s="268"/>
      <c r="L68" s="268"/>
      <c r="M68" s="268">
        <v>11428</v>
      </c>
      <c r="N68" s="268"/>
      <c r="O68" s="268"/>
      <c r="P68" s="269">
        <v>148983</v>
      </c>
      <c r="Q68" s="269">
        <v>8527</v>
      </c>
      <c r="R68" s="269">
        <v>7777</v>
      </c>
      <c r="S68" s="269">
        <v>98929</v>
      </c>
      <c r="T68" s="269">
        <v>20678</v>
      </c>
      <c r="U68" s="269">
        <v>16462</v>
      </c>
      <c r="V68" s="269"/>
      <c r="W68" s="269">
        <v>1127991</v>
      </c>
      <c r="AE68" s="6" t="s">
        <v>190</v>
      </c>
    </row>
    <row r="69" spans="1:43" ht="18">
      <c r="A69" s="269" t="s">
        <v>122</v>
      </c>
      <c r="B69" s="269">
        <v>1969870</v>
      </c>
      <c r="C69" s="269">
        <v>201431</v>
      </c>
      <c r="D69" s="269"/>
      <c r="E69" s="269">
        <v>413662</v>
      </c>
      <c r="F69" s="269"/>
      <c r="G69" s="269">
        <v>37781</v>
      </c>
      <c r="H69" s="269">
        <v>5641</v>
      </c>
      <c r="I69" s="269">
        <v>9711</v>
      </c>
      <c r="J69" s="272">
        <v>20272</v>
      </c>
      <c r="K69" s="268">
        <v>31914</v>
      </c>
      <c r="L69" s="268">
        <v>405460</v>
      </c>
      <c r="M69" s="268">
        <v>80215</v>
      </c>
      <c r="N69" s="268"/>
      <c r="O69" s="268"/>
      <c r="P69" s="269">
        <v>361525</v>
      </c>
      <c r="Q69" s="269">
        <v>12200</v>
      </c>
      <c r="R69" s="269">
        <v>275753</v>
      </c>
      <c r="S69" s="269">
        <v>300155</v>
      </c>
      <c r="T69" s="269">
        <v>1659</v>
      </c>
      <c r="U69" s="269">
        <v>72713</v>
      </c>
      <c r="V69" s="269"/>
      <c r="W69" s="269">
        <v>4199962</v>
      </c>
      <c r="AH69" s="6" t="s">
        <v>73</v>
      </c>
      <c r="AI69" s="6">
        <f>SUM(AH66,AJ66)</f>
        <v>17427</v>
      </c>
    </row>
    <row r="70" spans="1:43" ht="18">
      <c r="A70" s="269" t="s">
        <v>116</v>
      </c>
      <c r="B70" s="269">
        <v>1349258</v>
      </c>
      <c r="C70" s="269">
        <v>308260</v>
      </c>
      <c r="D70" s="269">
        <v>447</v>
      </c>
      <c r="E70" s="269">
        <v>21950</v>
      </c>
      <c r="F70" s="269"/>
      <c r="G70" s="269">
        <v>76430</v>
      </c>
      <c r="H70" s="269"/>
      <c r="I70" s="269">
        <v>10144</v>
      </c>
      <c r="J70" s="272">
        <v>14630</v>
      </c>
      <c r="K70" s="268">
        <v>30009</v>
      </c>
      <c r="L70" s="268">
        <v>84627</v>
      </c>
      <c r="M70" s="268">
        <v>5056</v>
      </c>
      <c r="N70" s="268"/>
      <c r="O70" s="268"/>
      <c r="P70" s="269">
        <v>94832</v>
      </c>
      <c r="Q70" s="269">
        <v>10842</v>
      </c>
      <c r="R70" s="269">
        <v>122589</v>
      </c>
      <c r="S70" s="269">
        <v>263002</v>
      </c>
      <c r="T70" s="269">
        <v>3235</v>
      </c>
      <c r="U70" s="269">
        <v>112887</v>
      </c>
      <c r="V70" s="269"/>
      <c r="W70" s="269">
        <v>2508198</v>
      </c>
    </row>
    <row r="71" spans="1:43" ht="18">
      <c r="A71" s="269" t="s">
        <v>164</v>
      </c>
      <c r="B71" s="269">
        <v>37830473</v>
      </c>
      <c r="C71" s="269">
        <v>2574228</v>
      </c>
      <c r="D71" s="269">
        <v>115742</v>
      </c>
      <c r="E71" s="269">
        <v>2473733</v>
      </c>
      <c r="F71" s="269">
        <v>15634</v>
      </c>
      <c r="G71" s="269">
        <v>929258</v>
      </c>
      <c r="H71" s="269">
        <v>37925</v>
      </c>
      <c r="I71" s="269">
        <v>563341</v>
      </c>
      <c r="J71" s="272">
        <v>289209</v>
      </c>
      <c r="K71" s="268">
        <v>1252152</v>
      </c>
      <c r="L71" s="268">
        <v>1035165</v>
      </c>
      <c r="M71" s="268">
        <v>491900</v>
      </c>
      <c r="N71" s="268">
        <v>24529</v>
      </c>
      <c r="O71" s="268">
        <v>124479</v>
      </c>
      <c r="P71" s="269">
        <v>3911338</v>
      </c>
      <c r="Q71" s="269">
        <v>1767718</v>
      </c>
      <c r="R71" s="269">
        <v>3424939</v>
      </c>
      <c r="S71" s="269">
        <v>5418960</v>
      </c>
      <c r="T71" s="269">
        <v>303620</v>
      </c>
      <c r="U71" s="269">
        <v>488665</v>
      </c>
      <c r="V71" s="269">
        <v>11</v>
      </c>
      <c r="W71" s="269">
        <v>63073019</v>
      </c>
    </row>
  </sheetData>
  <mergeCells count="12">
    <mergeCell ref="H17:J18"/>
    <mergeCell ref="A29:W29"/>
    <mergeCell ref="A51:W51"/>
    <mergeCell ref="A20:F20"/>
    <mergeCell ref="A4:C4"/>
    <mergeCell ref="A5:C5"/>
    <mergeCell ref="A6:C6"/>
    <mergeCell ref="A7:B10"/>
    <mergeCell ref="A11:B15"/>
    <mergeCell ref="A16:B19"/>
    <mergeCell ref="H9:I9"/>
    <mergeCell ref="J9:K9"/>
  </mergeCells>
  <phoneticPr fontId="3"/>
  <printOptions horizontalCentered="1"/>
  <pageMargins left="0.98425196850393704" right="0.98425196850393704" top="0.78740157480314965" bottom="0.78740157480314965" header="0.31496062992125984" footer="0.31496062992125984"/>
  <pageSetup paperSize="9" orientation="portrait" r:id="rId1"/>
  <headerFooter>
    <oddFooter>&amp;Cー　&amp;A　－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202F0-0F9D-4F8F-8BA2-18F3252FA221}">
  <sheetPr>
    <tabColor rgb="FFFFC000"/>
  </sheetPr>
  <dimension ref="A1:AF58"/>
  <sheetViews>
    <sheetView view="pageBreakPreview" zoomScaleNormal="100" zoomScaleSheetLayoutView="100" workbookViewId="0">
      <selection activeCell="L16" sqref="L16"/>
    </sheetView>
  </sheetViews>
  <sheetFormatPr defaultColWidth="9" defaultRowHeight="13.15"/>
  <cols>
    <col min="1" max="1" width="4.25" style="6" customWidth="1"/>
    <col min="2" max="2" width="10.375" style="6" customWidth="1"/>
    <col min="3" max="3" width="10.625" style="6" customWidth="1"/>
    <col min="4" max="5" width="5.625" style="6" customWidth="1"/>
    <col min="6" max="6" width="10.625" style="6" customWidth="1"/>
    <col min="7" max="9" width="5.625" style="6" customWidth="1"/>
    <col min="10" max="10" width="5.5" style="6" customWidth="1"/>
    <col min="11" max="11" width="10.625" style="6" customWidth="1"/>
    <col min="12" max="12" width="9" style="6"/>
    <col min="13" max="14" width="9.5" style="6" bestFit="1" customWidth="1"/>
    <col min="15" max="15" width="9" style="6"/>
    <col min="16" max="16" width="16.375" style="6" customWidth="1"/>
    <col min="17" max="22" width="9" style="6"/>
    <col min="23" max="27" width="0" style="6" hidden="1" customWidth="1"/>
    <col min="28" max="16384" width="9" style="6"/>
  </cols>
  <sheetData>
    <row r="1" spans="1:28" ht="16.149999999999999">
      <c r="A1" s="10" t="s">
        <v>191</v>
      </c>
    </row>
    <row r="2" spans="1:28" ht="13.9" thickBot="1">
      <c r="A2" s="360" t="s">
        <v>192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</row>
    <row r="3" spans="1:28" ht="18" customHeight="1">
      <c r="A3" s="383"/>
      <c r="B3" s="384"/>
      <c r="C3" s="337" t="s">
        <v>193</v>
      </c>
      <c r="D3" s="337"/>
      <c r="E3" s="337"/>
      <c r="F3" s="337" t="s">
        <v>194</v>
      </c>
      <c r="G3" s="337"/>
      <c r="H3" s="337"/>
      <c r="I3" s="337" t="s">
        <v>195</v>
      </c>
      <c r="J3" s="337"/>
      <c r="K3" s="361"/>
      <c r="N3" s="6" t="s">
        <v>196</v>
      </c>
      <c r="Q3" s="6" t="s">
        <v>197</v>
      </c>
      <c r="V3" s="6" t="s">
        <v>196</v>
      </c>
    </row>
    <row r="4" spans="1:28" ht="18" customHeight="1">
      <c r="A4" s="385"/>
      <c r="B4" s="386"/>
      <c r="C4" s="237" t="s">
        <v>168</v>
      </c>
      <c r="D4" s="340" t="s">
        <v>198</v>
      </c>
      <c r="E4" s="340"/>
      <c r="F4" s="237" t="s">
        <v>168</v>
      </c>
      <c r="G4" s="340" t="s">
        <v>198</v>
      </c>
      <c r="H4" s="340"/>
      <c r="I4" s="340" t="s">
        <v>168</v>
      </c>
      <c r="J4" s="340"/>
      <c r="K4" s="20" t="s">
        <v>198</v>
      </c>
      <c r="P4" s="6" t="s">
        <v>168</v>
      </c>
    </row>
    <row r="5" spans="1:28" ht="18" customHeight="1">
      <c r="A5" s="366" t="s">
        <v>105</v>
      </c>
      <c r="B5" s="21" t="s">
        <v>199</v>
      </c>
      <c r="C5" s="215">
        <v>102582.77999998881</v>
      </c>
      <c r="D5" s="371">
        <v>40679.326000000001</v>
      </c>
      <c r="E5" s="372"/>
      <c r="F5" s="216" t="s">
        <v>200</v>
      </c>
      <c r="G5" s="379" t="s">
        <v>200</v>
      </c>
      <c r="H5" s="380">
        <v>0</v>
      </c>
      <c r="I5" s="371">
        <f>C5</f>
        <v>102582.77999998881</v>
      </c>
      <c r="J5" s="372"/>
      <c r="K5" s="217">
        <f>D5</f>
        <v>40679.326000000001</v>
      </c>
      <c r="N5" s="6" t="s">
        <v>201</v>
      </c>
      <c r="O5" s="6" t="s">
        <v>202</v>
      </c>
      <c r="P5" s="6" t="s">
        <v>203</v>
      </c>
      <c r="Q5" s="6" t="s">
        <v>204</v>
      </c>
      <c r="R5" s="6" t="s">
        <v>74</v>
      </c>
      <c r="S5" s="6" t="s">
        <v>75</v>
      </c>
      <c r="T5" s="6" t="s">
        <v>205</v>
      </c>
      <c r="V5" s="6" t="s">
        <v>197</v>
      </c>
    </row>
    <row r="6" spans="1:28" ht="18" customHeight="1">
      <c r="A6" s="367"/>
      <c r="B6" s="239" t="s">
        <v>206</v>
      </c>
      <c r="C6" s="218">
        <v>6633.6</v>
      </c>
      <c r="D6" s="369">
        <v>1293.877</v>
      </c>
      <c r="E6" s="370">
        <v>0</v>
      </c>
      <c r="F6" s="219" t="s">
        <v>207</v>
      </c>
      <c r="G6" s="381" t="s">
        <v>207</v>
      </c>
      <c r="H6" s="382">
        <v>0</v>
      </c>
      <c r="I6" s="369">
        <f>C6</f>
        <v>6633.6</v>
      </c>
      <c r="J6" s="370"/>
      <c r="K6" s="220">
        <f>D6</f>
        <v>1293.877</v>
      </c>
      <c r="N6" s="252" t="s">
        <v>208</v>
      </c>
      <c r="O6" s="252">
        <v>102582.77999998881</v>
      </c>
      <c r="P6" s="252"/>
      <c r="Q6" s="252"/>
      <c r="R6" s="252"/>
      <c r="S6" s="252"/>
      <c r="T6" s="252">
        <v>102582.77999998881</v>
      </c>
      <c r="V6" s="6" t="s">
        <v>209</v>
      </c>
    </row>
    <row r="7" spans="1:28" ht="18" customHeight="1">
      <c r="A7" s="367"/>
      <c r="B7" s="239" t="s">
        <v>210</v>
      </c>
      <c r="C7" s="218">
        <v>6905.7200000004468</v>
      </c>
      <c r="D7" s="369">
        <v>1627.0809999999999</v>
      </c>
      <c r="E7" s="370">
        <v>6963.51</v>
      </c>
      <c r="F7" s="218">
        <v>7011.4800000005016</v>
      </c>
      <c r="G7" s="369">
        <v>1750.7449999999999</v>
      </c>
      <c r="H7" s="370"/>
      <c r="I7" s="369">
        <f t="shared" ref="I7:I9" si="0">C7+F7</f>
        <v>13917.200000000948</v>
      </c>
      <c r="J7" s="370"/>
      <c r="K7" s="220">
        <f>D7+G7</f>
        <v>3377.826</v>
      </c>
      <c r="M7" s="8"/>
      <c r="N7" s="252" t="s">
        <v>211</v>
      </c>
      <c r="O7" s="252">
        <v>6633.1000000004005</v>
      </c>
      <c r="P7" s="252"/>
      <c r="Q7" s="252"/>
      <c r="R7" s="252"/>
      <c r="S7" s="252"/>
      <c r="T7" s="252">
        <v>6633.1000000004005</v>
      </c>
      <c r="V7" s="252" t="s">
        <v>201</v>
      </c>
      <c r="W7" s="252" t="s">
        <v>202</v>
      </c>
      <c r="X7" s="252" t="s">
        <v>203</v>
      </c>
      <c r="Y7" s="252" t="s">
        <v>204</v>
      </c>
      <c r="Z7" s="252" t="s">
        <v>74</v>
      </c>
      <c r="AA7" s="252" t="s">
        <v>75</v>
      </c>
      <c r="AB7" s="252" t="s">
        <v>205</v>
      </c>
    </row>
    <row r="8" spans="1:28" ht="18" customHeight="1">
      <c r="A8" s="367"/>
      <c r="B8" s="239" t="s">
        <v>212</v>
      </c>
      <c r="C8" s="218">
        <v>934.68999999997561</v>
      </c>
      <c r="D8" s="369">
        <v>215.554</v>
      </c>
      <c r="E8" s="370">
        <v>293.47000000000003</v>
      </c>
      <c r="F8" s="218">
        <v>298.16999999999985</v>
      </c>
      <c r="G8" s="369">
        <v>69.884</v>
      </c>
      <c r="H8" s="370"/>
      <c r="I8" s="369">
        <f t="shared" si="0"/>
        <v>1232.8599999999756</v>
      </c>
      <c r="J8" s="370"/>
      <c r="K8" s="220">
        <f>D8+G8</f>
        <v>285.43799999999999</v>
      </c>
      <c r="M8" s="8"/>
      <c r="N8" s="252" t="s">
        <v>213</v>
      </c>
      <c r="O8" s="252">
        <v>6905.7200000004468</v>
      </c>
      <c r="P8" s="252">
        <v>7011.4800000005016</v>
      </c>
      <c r="Q8" s="252"/>
      <c r="R8" s="252"/>
      <c r="S8" s="252"/>
      <c r="T8" s="252">
        <v>13917.200000000948</v>
      </c>
      <c r="V8" s="252" t="s">
        <v>208</v>
      </c>
      <c r="W8" s="252">
        <v>40679.326000000001</v>
      </c>
      <c r="X8" s="252"/>
      <c r="Y8" s="252"/>
      <c r="Z8" s="252"/>
      <c r="AA8" s="252"/>
      <c r="AB8" s="252">
        <v>40679.326000000001</v>
      </c>
    </row>
    <row r="9" spans="1:28" ht="18" customHeight="1">
      <c r="A9" s="367"/>
      <c r="B9" s="240" t="s">
        <v>102</v>
      </c>
      <c r="C9" s="221">
        <v>18.64</v>
      </c>
      <c r="D9" s="369">
        <v>3.4889999999999999</v>
      </c>
      <c r="E9" s="370">
        <v>24.43</v>
      </c>
      <c r="F9" s="221">
        <v>25.199999999999996</v>
      </c>
      <c r="G9" s="373">
        <v>6.4960000000000004</v>
      </c>
      <c r="H9" s="374"/>
      <c r="I9" s="373">
        <f t="shared" si="0"/>
        <v>43.839999999999996</v>
      </c>
      <c r="J9" s="374"/>
      <c r="K9" s="222">
        <f>D9+G9</f>
        <v>9.9849999999999994</v>
      </c>
      <c r="M9" s="8"/>
      <c r="N9" s="252" t="s">
        <v>214</v>
      </c>
      <c r="O9" s="252">
        <v>934.68999999997561</v>
      </c>
      <c r="P9" s="252">
        <v>298.16999999999985</v>
      </c>
      <c r="Q9" s="252"/>
      <c r="R9" s="252"/>
      <c r="S9" s="252"/>
      <c r="T9" s="252">
        <v>1232.8599999999756</v>
      </c>
      <c r="V9" s="252" t="s">
        <v>211</v>
      </c>
      <c r="W9" s="252">
        <v>1293.877</v>
      </c>
      <c r="X9" s="252"/>
      <c r="Y9" s="252"/>
      <c r="Z9" s="252"/>
      <c r="AA9" s="252"/>
      <c r="AB9" s="252">
        <v>1293.877</v>
      </c>
    </row>
    <row r="10" spans="1:28" ht="18" customHeight="1">
      <c r="A10" s="368"/>
      <c r="B10" s="237" t="s">
        <v>215</v>
      </c>
      <c r="C10" s="223">
        <f>SUM(C5:C9)</f>
        <v>117075.42999998924</v>
      </c>
      <c r="D10" s="375">
        <f>SUM(D5:D9)</f>
        <v>43819.326999999997</v>
      </c>
      <c r="E10" s="376">
        <v>5.6000000000000001E-2</v>
      </c>
      <c r="F10" s="223">
        <f>SUM(F5:F9)</f>
        <v>7334.8500000005015</v>
      </c>
      <c r="G10" s="375">
        <f>SUM(G5:G9)</f>
        <v>1827.125</v>
      </c>
      <c r="H10" s="376">
        <v>5.6000000000000001E-2</v>
      </c>
      <c r="I10" s="375">
        <f>C10+F10</f>
        <v>124410.27999998974</v>
      </c>
      <c r="J10" s="376">
        <v>0</v>
      </c>
      <c r="K10" s="224">
        <f>D10+G10</f>
        <v>45646.451999999997</v>
      </c>
      <c r="N10" s="252" t="s">
        <v>216</v>
      </c>
      <c r="O10" s="252">
        <v>18.639999999999993</v>
      </c>
      <c r="P10" s="252">
        <v>25.199999999999996</v>
      </c>
      <c r="Q10" s="252"/>
      <c r="R10" s="252"/>
      <c r="S10" s="252"/>
      <c r="T10" s="252">
        <v>43.839999999999989</v>
      </c>
      <c r="V10" s="252" t="s">
        <v>213</v>
      </c>
      <c r="W10" s="252">
        <v>1627.0809999999999</v>
      </c>
      <c r="X10" s="252">
        <v>1750.7449999999999</v>
      </c>
      <c r="Y10" s="252"/>
      <c r="Z10" s="252"/>
      <c r="AA10" s="252"/>
      <c r="AB10" s="252">
        <v>3377.826</v>
      </c>
    </row>
    <row r="11" spans="1:28" ht="18" customHeight="1">
      <c r="A11" s="366" t="s">
        <v>109</v>
      </c>
      <c r="B11" s="21" t="s">
        <v>217</v>
      </c>
      <c r="C11" s="215">
        <v>24.3</v>
      </c>
      <c r="D11" s="371">
        <v>2.383</v>
      </c>
      <c r="E11" s="372">
        <v>3.65</v>
      </c>
      <c r="F11" s="215">
        <v>3.6499999999999995</v>
      </c>
      <c r="G11" s="371">
        <v>0.373</v>
      </c>
      <c r="H11" s="372"/>
      <c r="I11" s="371">
        <f>C11+F11</f>
        <v>27.95</v>
      </c>
      <c r="J11" s="372"/>
      <c r="K11" s="217">
        <f>D11+G11</f>
        <v>2.7560000000000002</v>
      </c>
      <c r="N11" s="252" t="s">
        <v>218</v>
      </c>
      <c r="O11" s="252">
        <v>608.81999999999368</v>
      </c>
      <c r="P11" s="252">
        <v>135386.51000000234</v>
      </c>
      <c r="Q11" s="252"/>
      <c r="R11" s="252"/>
      <c r="S11" s="252"/>
      <c r="T11" s="252">
        <v>135995.33000000234</v>
      </c>
      <c r="V11" s="252" t="s">
        <v>214</v>
      </c>
      <c r="W11" s="252">
        <v>215.554</v>
      </c>
      <c r="X11" s="252">
        <v>69.884</v>
      </c>
      <c r="Y11" s="252"/>
      <c r="Z11" s="252"/>
      <c r="AA11" s="252"/>
      <c r="AB11" s="252">
        <v>285.43799999999999</v>
      </c>
    </row>
    <row r="12" spans="1:28" ht="18" customHeight="1">
      <c r="A12" s="367"/>
      <c r="B12" s="239" t="s">
        <v>219</v>
      </c>
      <c r="C12" s="218">
        <v>14.25</v>
      </c>
      <c r="D12" s="369">
        <v>0.33600000000000002</v>
      </c>
      <c r="E12" s="370">
        <v>133.22999999999999</v>
      </c>
      <c r="F12" s="218">
        <v>133.22999999999996</v>
      </c>
      <c r="G12" s="369">
        <v>21.196999999999999</v>
      </c>
      <c r="H12" s="370"/>
      <c r="I12" s="369">
        <f t="shared" ref="I12:I14" si="1">C12+F12</f>
        <v>147.47999999999996</v>
      </c>
      <c r="J12" s="370"/>
      <c r="K12" s="220">
        <f t="shared" ref="K12:K14" si="2">D12+G12</f>
        <v>21.532999999999998</v>
      </c>
      <c r="N12" s="252" t="s">
        <v>220</v>
      </c>
      <c r="O12" s="252">
        <v>24.29999999999999</v>
      </c>
      <c r="P12" s="252">
        <v>3.6499999999999995</v>
      </c>
      <c r="Q12" s="252"/>
      <c r="R12" s="252"/>
      <c r="S12" s="252"/>
      <c r="T12" s="252">
        <v>27.949999999999989</v>
      </c>
      <c r="V12" s="252" t="s">
        <v>216</v>
      </c>
      <c r="W12" s="252">
        <v>3.4889999999999999</v>
      </c>
      <c r="X12" s="252">
        <v>6.4960000000000004</v>
      </c>
      <c r="Y12" s="252"/>
      <c r="Z12" s="252"/>
      <c r="AA12" s="252"/>
      <c r="AB12" s="252">
        <v>9.9849999999999994</v>
      </c>
    </row>
    <row r="13" spans="1:28" ht="18" customHeight="1">
      <c r="A13" s="367"/>
      <c r="B13" s="239" t="s">
        <v>221</v>
      </c>
      <c r="C13" s="218">
        <v>7.61</v>
      </c>
      <c r="D13" s="369">
        <v>0.187</v>
      </c>
      <c r="E13" s="370">
        <v>5576.73</v>
      </c>
      <c r="F13" s="218">
        <v>5576.7300000000059</v>
      </c>
      <c r="G13" s="369">
        <v>838.077</v>
      </c>
      <c r="H13" s="370"/>
      <c r="I13" s="369">
        <f t="shared" si="1"/>
        <v>5584.3400000000056</v>
      </c>
      <c r="J13" s="370"/>
      <c r="K13" s="220">
        <f t="shared" si="2"/>
        <v>838.26400000000001</v>
      </c>
      <c r="N13" s="252" t="s">
        <v>222</v>
      </c>
      <c r="O13" s="252">
        <v>14.770000000000001</v>
      </c>
      <c r="P13" s="252">
        <v>133.22999999999996</v>
      </c>
      <c r="Q13" s="252"/>
      <c r="R13" s="252"/>
      <c r="S13" s="252"/>
      <c r="T13" s="252">
        <v>147.99999999999997</v>
      </c>
      <c r="V13" s="252" t="s">
        <v>218</v>
      </c>
      <c r="W13" s="252">
        <v>29.558</v>
      </c>
      <c r="X13" s="252">
        <v>16534.374</v>
      </c>
      <c r="Y13" s="252"/>
      <c r="Z13" s="252"/>
      <c r="AA13" s="252"/>
      <c r="AB13" s="252">
        <v>16563.932000000001</v>
      </c>
    </row>
    <row r="14" spans="1:28" ht="18" customHeight="1">
      <c r="A14" s="367"/>
      <c r="B14" s="240" t="s">
        <v>102</v>
      </c>
      <c r="C14" s="221">
        <v>608.81999999999368</v>
      </c>
      <c r="D14" s="373">
        <v>28.571000000000002</v>
      </c>
      <c r="E14" s="374">
        <v>135415.37</v>
      </c>
      <c r="F14" s="221">
        <v>135386.51000000234</v>
      </c>
      <c r="G14" s="373">
        <v>16534.374</v>
      </c>
      <c r="H14" s="374"/>
      <c r="I14" s="373">
        <f t="shared" si="1"/>
        <v>135995.33000000234</v>
      </c>
      <c r="J14" s="374"/>
      <c r="K14" s="222">
        <f t="shared" si="2"/>
        <v>16562.945</v>
      </c>
      <c r="N14" s="252" t="s">
        <v>223</v>
      </c>
      <c r="O14" s="252">
        <v>7.8999999999999986</v>
      </c>
      <c r="P14" s="252">
        <v>5576.7300000000059</v>
      </c>
      <c r="Q14" s="252"/>
      <c r="R14" s="252"/>
      <c r="S14" s="252"/>
      <c r="T14" s="252">
        <v>5584.6300000000056</v>
      </c>
      <c r="V14" s="252" t="s">
        <v>220</v>
      </c>
      <c r="W14" s="252">
        <v>2.4119999999999999</v>
      </c>
      <c r="X14" s="252">
        <v>0.373</v>
      </c>
      <c r="Y14" s="252"/>
      <c r="Z14" s="252"/>
      <c r="AA14" s="252"/>
      <c r="AB14" s="252">
        <v>2.7850000000000001</v>
      </c>
    </row>
    <row r="15" spans="1:28" ht="18" customHeight="1">
      <c r="A15" s="368"/>
      <c r="B15" s="237" t="s">
        <v>215</v>
      </c>
      <c r="C15" s="223">
        <f>SUM(C11:C14)</f>
        <v>654.97999999999365</v>
      </c>
      <c r="D15" s="375">
        <f>SUM(D11:D14)</f>
        <v>31.477</v>
      </c>
      <c r="E15" s="376">
        <v>148411.46</v>
      </c>
      <c r="F15" s="223">
        <f>SUM(F11:F14)</f>
        <v>141100.12000000235</v>
      </c>
      <c r="G15" s="375">
        <f>SUM(G11:H14)</f>
        <v>17394.021000000001</v>
      </c>
      <c r="H15" s="376">
        <v>0.20400000000000001</v>
      </c>
      <c r="I15" s="375">
        <f>SUM(I11:J14)</f>
        <v>141755.10000000236</v>
      </c>
      <c r="J15" s="376">
        <v>0</v>
      </c>
      <c r="K15" s="224">
        <f>SUM(K11:K14)</f>
        <v>17425.498</v>
      </c>
      <c r="N15" s="252" t="s">
        <v>224</v>
      </c>
      <c r="O15" s="252"/>
      <c r="P15" s="252"/>
      <c r="Q15" s="252">
        <v>1389.8899999998762</v>
      </c>
      <c r="R15" s="252">
        <v>110.45000000000041</v>
      </c>
      <c r="S15" s="252">
        <v>5168.7200000004832</v>
      </c>
      <c r="T15" s="252">
        <v>6669.0600000003597</v>
      </c>
      <c r="V15" s="252" t="s">
        <v>222</v>
      </c>
      <c r="W15" s="252">
        <v>0.36699999999999999</v>
      </c>
      <c r="X15" s="252">
        <v>21.196999999999999</v>
      </c>
      <c r="Y15" s="252"/>
      <c r="Z15" s="252"/>
      <c r="AA15" s="252"/>
      <c r="AB15" s="252">
        <v>21.564</v>
      </c>
    </row>
    <row r="16" spans="1:28" ht="18" customHeight="1" thickBot="1">
      <c r="A16" s="377" t="s">
        <v>225</v>
      </c>
      <c r="B16" s="378"/>
      <c r="C16" s="225">
        <f>C10+C15</f>
        <v>117730.40999998924</v>
      </c>
      <c r="D16" s="362">
        <f>D10+D15</f>
        <v>43850.803999999996</v>
      </c>
      <c r="E16" s="363"/>
      <c r="F16" s="225">
        <f>F10+F15</f>
        <v>148434.97000000285</v>
      </c>
      <c r="G16" s="362">
        <f>G10+G15</f>
        <v>19221.146000000001</v>
      </c>
      <c r="H16" s="363"/>
      <c r="I16" s="364">
        <f t="shared" ref="I16:J16" si="3">I10+I15</f>
        <v>266165.37999999209</v>
      </c>
      <c r="J16" s="365">
        <f t="shared" si="3"/>
        <v>0</v>
      </c>
      <c r="K16" s="274">
        <f>K10+K15</f>
        <v>63071.95</v>
      </c>
      <c r="N16" s="252" t="s">
        <v>205</v>
      </c>
      <c r="O16" s="252">
        <v>117730.71999998963</v>
      </c>
      <c r="P16" s="252">
        <v>148434.97000000285</v>
      </c>
      <c r="Q16" s="252">
        <v>1389.8899999998762</v>
      </c>
      <c r="R16" s="252">
        <v>110.45000000000041</v>
      </c>
      <c r="S16" s="252">
        <v>5168.7200000004832</v>
      </c>
      <c r="T16" s="252">
        <v>272834.74999999284</v>
      </c>
      <c r="V16" s="252" t="s">
        <v>223</v>
      </c>
      <c r="W16" s="252">
        <v>0.20899999999999999</v>
      </c>
      <c r="X16" s="252">
        <v>838.077</v>
      </c>
      <c r="Y16" s="252"/>
      <c r="Z16" s="252"/>
      <c r="AA16" s="252"/>
      <c r="AB16" s="252">
        <v>838.28599999999994</v>
      </c>
    </row>
    <row r="17" spans="1:32" ht="15" customHeight="1">
      <c r="A17" s="326" t="s">
        <v>118</v>
      </c>
      <c r="B17" s="326"/>
      <c r="C17" s="326"/>
      <c r="D17" s="326"/>
      <c r="E17" s="326"/>
      <c r="F17" s="326"/>
      <c r="G17" s="326"/>
      <c r="H17" s="326"/>
      <c r="I17" s="326"/>
      <c r="J17" s="326"/>
      <c r="K17" s="326"/>
      <c r="M17" s="9"/>
      <c r="N17" s="6" t="s">
        <v>226</v>
      </c>
      <c r="P17" s="6">
        <f>SUM(O16,P16)</f>
        <v>266165.68999999249</v>
      </c>
      <c r="V17" s="252" t="s">
        <v>224</v>
      </c>
      <c r="W17" s="252">
        <v>0</v>
      </c>
      <c r="X17" s="252">
        <v>0</v>
      </c>
      <c r="Y17" s="252"/>
      <c r="Z17" s="252"/>
      <c r="AA17" s="252"/>
      <c r="AB17" s="252">
        <v>0</v>
      </c>
    </row>
    <row r="18" spans="1:32">
      <c r="A18" s="18" t="s">
        <v>120</v>
      </c>
      <c r="B18" s="18" t="s">
        <v>227</v>
      </c>
      <c r="C18" s="18"/>
      <c r="D18" s="18"/>
      <c r="E18" s="18"/>
      <c r="F18" s="18"/>
      <c r="G18" s="18"/>
      <c r="H18" s="18"/>
      <c r="I18" s="18"/>
      <c r="J18" s="18"/>
      <c r="K18" s="18"/>
      <c r="V18" s="252" t="s">
        <v>205</v>
      </c>
      <c r="W18" s="252">
        <v>43851.873</v>
      </c>
      <c r="X18" s="252">
        <v>19221.146000000001</v>
      </c>
      <c r="Y18" s="252"/>
      <c r="Z18" s="252"/>
      <c r="AA18" s="252"/>
      <c r="AB18" s="252">
        <v>63073.019</v>
      </c>
    </row>
    <row r="19" spans="1:32">
      <c r="A19" s="18"/>
      <c r="B19" s="18" t="s">
        <v>228</v>
      </c>
      <c r="C19" s="18"/>
      <c r="D19" s="18"/>
      <c r="E19" s="18"/>
      <c r="F19" s="18"/>
      <c r="G19" s="18"/>
      <c r="H19" s="18"/>
      <c r="I19" s="18"/>
      <c r="J19" s="18"/>
      <c r="K19" s="18"/>
      <c r="V19" s="252"/>
      <c r="W19" s="252"/>
      <c r="X19" s="252"/>
      <c r="Y19" s="252"/>
      <c r="Z19" s="252"/>
      <c r="AA19" s="252"/>
      <c r="AB19" s="252">
        <v>0</v>
      </c>
    </row>
    <row r="20" spans="1:32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V20" s="6" t="s">
        <v>229</v>
      </c>
      <c r="X20" s="6">
        <f>SUM(W18,X18)</f>
        <v>63073.019</v>
      </c>
      <c r="Y20" s="6">
        <f>SUM(Y18,Z18)</f>
        <v>0</v>
      </c>
    </row>
    <row r="21" spans="1:32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</row>
    <row r="22" spans="1:32" ht="18" customHeight="1">
      <c r="A22" s="10" t="s">
        <v>230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</row>
    <row r="23" spans="1:32" ht="5.0999999999999996" customHeight="1" thickBot="1">
      <c r="A23" s="360"/>
      <c r="B23" s="360"/>
      <c r="C23" s="360"/>
      <c r="D23" s="360"/>
      <c r="E23" s="360"/>
      <c r="F23" s="360"/>
      <c r="G23" s="360"/>
      <c r="H23" s="360"/>
      <c r="I23" s="360"/>
      <c r="J23" s="360"/>
      <c r="K23" s="360"/>
    </row>
    <row r="24" spans="1:32" ht="18" customHeight="1">
      <c r="A24" s="335" t="s">
        <v>231</v>
      </c>
      <c r="B24" s="337"/>
      <c r="C24" s="337" t="s">
        <v>232</v>
      </c>
      <c r="D24" s="337"/>
      <c r="E24" s="337" t="s">
        <v>233</v>
      </c>
      <c r="F24" s="337"/>
      <c r="G24" s="337" t="s">
        <v>234</v>
      </c>
      <c r="H24" s="337"/>
      <c r="I24" s="337"/>
      <c r="J24" s="337" t="s">
        <v>235</v>
      </c>
      <c r="K24" s="361"/>
      <c r="U24" s="6" t="s">
        <v>236</v>
      </c>
    </row>
    <row r="25" spans="1:32" ht="18" customHeight="1">
      <c r="A25" s="358" t="s">
        <v>237</v>
      </c>
      <c r="B25" s="359"/>
      <c r="C25" s="587">
        <v>53641</v>
      </c>
      <c r="D25" s="587"/>
      <c r="E25" s="588">
        <v>31943.21</v>
      </c>
      <c r="F25" s="589"/>
      <c r="G25" s="590">
        <f>E25/C25*100</f>
        <v>59.549989746649011</v>
      </c>
      <c r="H25" s="590"/>
      <c r="I25" s="590"/>
      <c r="J25" s="588">
        <v>9498.6460000000006</v>
      </c>
      <c r="K25" s="591"/>
      <c r="P25" s="273"/>
      <c r="AC25" s="6" t="s">
        <v>238</v>
      </c>
    </row>
    <row r="26" spans="1:32" ht="18" customHeight="1">
      <c r="A26" s="358" t="s">
        <v>239</v>
      </c>
      <c r="B26" s="359"/>
      <c r="C26" s="587">
        <v>25141</v>
      </c>
      <c r="D26" s="587"/>
      <c r="E26" s="592">
        <v>19899.71</v>
      </c>
      <c r="F26" s="593"/>
      <c r="G26" s="590">
        <f t="shared" ref="G26:G42" si="4">E26/C26*100</f>
        <v>79.15242034923034</v>
      </c>
      <c r="H26" s="590"/>
      <c r="I26" s="590"/>
      <c r="J26" s="592">
        <v>3237.8740000000003</v>
      </c>
      <c r="K26" s="594"/>
      <c r="P26" s="273"/>
      <c r="U26" s="252" t="s">
        <v>240</v>
      </c>
      <c r="V26" s="252"/>
      <c r="W26" s="252" t="s">
        <v>241</v>
      </c>
      <c r="X26" s="252" t="s">
        <v>242</v>
      </c>
      <c r="Y26" s="252"/>
      <c r="Z26" s="252"/>
      <c r="AA26" s="252" t="s">
        <v>243</v>
      </c>
      <c r="AB26" s="252" t="s">
        <v>244</v>
      </c>
      <c r="AC26" s="252"/>
      <c r="AD26" s="252"/>
    </row>
    <row r="27" spans="1:32" ht="18" customHeight="1">
      <c r="A27" s="358" t="s">
        <v>245</v>
      </c>
      <c r="B27" s="359"/>
      <c r="C27" s="587">
        <v>23311</v>
      </c>
      <c r="D27" s="587"/>
      <c r="E27" s="592">
        <v>19030.38</v>
      </c>
      <c r="F27" s="593"/>
      <c r="G27" s="590">
        <f t="shared" si="4"/>
        <v>81.636909613487191</v>
      </c>
      <c r="H27" s="590"/>
      <c r="I27" s="590"/>
      <c r="J27" s="592">
        <v>4198.1589999999997</v>
      </c>
      <c r="K27" s="594"/>
      <c r="P27" s="273"/>
      <c r="U27" s="252"/>
      <c r="V27" s="252"/>
      <c r="W27" s="252"/>
      <c r="X27" s="252" t="s">
        <v>246</v>
      </c>
      <c r="Y27" s="252"/>
      <c r="Z27" s="252"/>
      <c r="AA27" s="252"/>
      <c r="AB27" s="252" t="s">
        <v>246</v>
      </c>
      <c r="AC27" s="252"/>
      <c r="AD27" s="252"/>
    </row>
    <row r="28" spans="1:32" ht="18" customHeight="1">
      <c r="A28" s="358" t="s">
        <v>247</v>
      </c>
      <c r="B28" s="359"/>
      <c r="C28" s="587">
        <v>87243</v>
      </c>
      <c r="D28" s="587"/>
      <c r="E28" s="592">
        <v>75824.779999998049</v>
      </c>
      <c r="F28" s="593"/>
      <c r="G28" s="590">
        <f t="shared" si="4"/>
        <v>86.912164872824235</v>
      </c>
      <c r="H28" s="590"/>
      <c r="I28" s="590"/>
      <c r="J28" s="592">
        <v>12459.449999999999</v>
      </c>
      <c r="K28" s="594"/>
      <c r="P28" s="273"/>
      <c r="U28" s="252"/>
      <c r="V28" s="252"/>
      <c r="W28" s="252"/>
      <c r="X28" s="252"/>
      <c r="Y28" s="252" t="s">
        <v>48</v>
      </c>
      <c r="Z28" s="252" t="s">
        <v>248</v>
      </c>
      <c r="AA28" s="252"/>
      <c r="AB28" s="252"/>
      <c r="AC28" s="252" t="s">
        <v>48</v>
      </c>
      <c r="AD28" s="252" t="s">
        <v>248</v>
      </c>
    </row>
    <row r="29" spans="1:32" ht="18" customHeight="1">
      <c r="A29" s="354" t="s">
        <v>249</v>
      </c>
      <c r="B29" s="355"/>
      <c r="C29" s="595">
        <v>25388</v>
      </c>
      <c r="D29" s="595"/>
      <c r="E29" s="592">
        <v>20180.560000000798</v>
      </c>
      <c r="F29" s="593"/>
      <c r="G29" s="596">
        <f t="shared" si="4"/>
        <v>79.488577280608155</v>
      </c>
      <c r="H29" s="596"/>
      <c r="I29" s="596"/>
      <c r="J29" s="592">
        <v>4555.18</v>
      </c>
      <c r="K29" s="594"/>
      <c r="P29" s="273"/>
      <c r="U29" s="252" t="s">
        <v>250</v>
      </c>
      <c r="V29" s="252"/>
      <c r="W29" s="252">
        <v>37797561</v>
      </c>
      <c r="X29" s="252">
        <v>25048199.059999999</v>
      </c>
      <c r="Y29" s="252">
        <v>7658727.7300000004</v>
      </c>
      <c r="Z29" s="252">
        <v>17389471.329999998</v>
      </c>
      <c r="AA29" s="252">
        <v>66.3</v>
      </c>
      <c r="AB29" s="252">
        <v>5241502</v>
      </c>
      <c r="AC29" s="252">
        <v>1225927</v>
      </c>
      <c r="AD29" s="252">
        <v>4015575</v>
      </c>
    </row>
    <row r="30" spans="1:32" ht="18" customHeight="1">
      <c r="A30" s="358" t="s">
        <v>251</v>
      </c>
      <c r="B30" s="359"/>
      <c r="C30" s="587">
        <v>8459</v>
      </c>
      <c r="D30" s="587"/>
      <c r="E30" s="588">
        <v>3147.51</v>
      </c>
      <c r="F30" s="589"/>
      <c r="G30" s="590">
        <f t="shared" si="4"/>
        <v>37.20900815699256</v>
      </c>
      <c r="H30" s="590"/>
      <c r="I30" s="590"/>
      <c r="J30" s="588">
        <v>1023.1750000000001</v>
      </c>
      <c r="K30" s="591"/>
      <c r="P30" s="273"/>
      <c r="U30" s="252" t="s">
        <v>252</v>
      </c>
      <c r="V30" s="252"/>
      <c r="W30" s="252">
        <v>419052</v>
      </c>
      <c r="X30" s="252">
        <v>312141.72000000509</v>
      </c>
      <c r="Y30" s="252">
        <v>39306.97</v>
      </c>
      <c r="Z30" s="252">
        <v>272834.75000000506</v>
      </c>
      <c r="AA30" s="252">
        <v>74.5</v>
      </c>
      <c r="AB30" s="252">
        <v>67298.559999999998</v>
      </c>
      <c r="AC30" s="252">
        <v>4225.5410000000002</v>
      </c>
      <c r="AD30" s="252">
        <v>63073.019</v>
      </c>
      <c r="AE30" s="6">
        <f>SUM(AB31:AB32,AB34:AB35,AB37:AB38,AB40:AB44,AB46:AB48,AB50:AB52)</f>
        <v>67298.559999999998</v>
      </c>
      <c r="AF30" s="6" t="s">
        <v>253</v>
      </c>
    </row>
    <row r="31" spans="1:32" ht="18" customHeight="1">
      <c r="A31" s="358" t="s">
        <v>254</v>
      </c>
      <c r="B31" s="359"/>
      <c r="C31" s="587">
        <v>11698</v>
      </c>
      <c r="D31" s="587"/>
      <c r="E31" s="592">
        <v>4441.13</v>
      </c>
      <c r="F31" s="593"/>
      <c r="G31" s="590">
        <f t="shared" si="4"/>
        <v>37.964865789023769</v>
      </c>
      <c r="H31" s="590"/>
      <c r="I31" s="590"/>
      <c r="J31" s="592">
        <v>1198.9110000000001</v>
      </c>
      <c r="K31" s="594"/>
      <c r="P31" s="273"/>
      <c r="U31" s="252" t="s">
        <v>255</v>
      </c>
      <c r="V31" s="252" t="s">
        <v>64</v>
      </c>
      <c r="W31" s="252">
        <v>53641</v>
      </c>
      <c r="X31" s="252">
        <v>31943.209999997296</v>
      </c>
      <c r="Y31" s="252">
        <v>109.08</v>
      </c>
      <c r="Z31" s="252">
        <v>31834.129999997294</v>
      </c>
      <c r="AA31" s="252">
        <v>59.5</v>
      </c>
      <c r="AB31" s="252">
        <v>9498.6460000000006</v>
      </c>
      <c r="AC31" s="252">
        <v>20.199000000000002</v>
      </c>
      <c r="AD31" s="252">
        <v>9478.4470000000001</v>
      </c>
      <c r="AE31" s="6">
        <f>SUM(AC31:AC32,AC34:AC35,AC37:AC38,AC40:AC41,AC42:AC43,AC44,AC46:AC48,AC50:AC52)</f>
        <v>4225.5410000000011</v>
      </c>
      <c r="AF31" s="6" t="s">
        <v>256</v>
      </c>
    </row>
    <row r="32" spans="1:32" ht="18" customHeight="1">
      <c r="A32" s="358" t="s">
        <v>257</v>
      </c>
      <c r="B32" s="359"/>
      <c r="C32" s="587">
        <v>23070</v>
      </c>
      <c r="D32" s="587"/>
      <c r="E32" s="592">
        <v>14185.62</v>
      </c>
      <c r="F32" s="593"/>
      <c r="G32" s="590">
        <f t="shared" si="4"/>
        <v>61.489466840052017</v>
      </c>
      <c r="H32" s="590"/>
      <c r="I32" s="590"/>
      <c r="J32" s="592">
        <v>3922.7550000000001</v>
      </c>
      <c r="K32" s="594"/>
      <c r="P32" s="273"/>
      <c r="U32" s="252"/>
      <c r="V32" s="252" t="s">
        <v>71</v>
      </c>
      <c r="W32" s="252">
        <v>9443</v>
      </c>
      <c r="X32" s="252">
        <v>6865.210000000312</v>
      </c>
      <c r="Y32" s="252">
        <v>41.63</v>
      </c>
      <c r="Z32" s="252">
        <v>6823.5800000003119</v>
      </c>
      <c r="AA32" s="252">
        <v>72.7</v>
      </c>
      <c r="AB32" s="252">
        <v>1810.6779999999999</v>
      </c>
      <c r="AC32" s="252">
        <v>8.6829999999999998</v>
      </c>
      <c r="AD32" s="252">
        <v>1801.9949999999999</v>
      </c>
      <c r="AE32" s="6">
        <f>SUM(AD31:AD32,AD34:AD35,AD37:AD38,AD40:AD44,AD46:AD48,AD50:AD51,AD52)</f>
        <v>63073.018999999993</v>
      </c>
      <c r="AF32" s="6" t="s">
        <v>258</v>
      </c>
    </row>
    <row r="33" spans="1:30" ht="18" customHeight="1">
      <c r="A33" s="358" t="s">
        <v>259</v>
      </c>
      <c r="B33" s="359"/>
      <c r="C33" s="587">
        <v>20967</v>
      </c>
      <c r="D33" s="587"/>
      <c r="E33" s="592">
        <v>7361.97</v>
      </c>
      <c r="F33" s="593"/>
      <c r="G33" s="590">
        <f t="shared" si="4"/>
        <v>35.112176277006725</v>
      </c>
      <c r="H33" s="590"/>
      <c r="I33" s="590"/>
      <c r="J33" s="592">
        <v>1888.519</v>
      </c>
      <c r="K33" s="594"/>
      <c r="P33" s="273"/>
      <c r="U33" s="252"/>
      <c r="V33" s="252" t="s">
        <v>260</v>
      </c>
      <c r="W33" s="252">
        <v>63084</v>
      </c>
      <c r="X33" s="252">
        <v>38808.419999997612</v>
      </c>
      <c r="Y33" s="252">
        <v>150.71</v>
      </c>
      <c r="Z33" s="252">
        <v>38657.709999997605</v>
      </c>
      <c r="AA33" s="252">
        <v>61.5</v>
      </c>
      <c r="AB33" s="252">
        <v>11309.324000000001</v>
      </c>
      <c r="AC33" s="252">
        <v>28.882000000000001</v>
      </c>
      <c r="AD33" s="252">
        <v>11280.441999999999</v>
      </c>
    </row>
    <row r="34" spans="1:30" ht="18" customHeight="1">
      <c r="A34" s="354" t="s">
        <v>261</v>
      </c>
      <c r="B34" s="355"/>
      <c r="C34" s="595">
        <v>9443</v>
      </c>
      <c r="D34" s="595"/>
      <c r="E34" s="597">
        <v>6865.21</v>
      </c>
      <c r="F34" s="598"/>
      <c r="G34" s="596">
        <f t="shared" si="4"/>
        <v>72.701577888382928</v>
      </c>
      <c r="H34" s="596"/>
      <c r="I34" s="596"/>
      <c r="J34" s="592">
        <v>1810.6779999999999</v>
      </c>
      <c r="K34" s="594"/>
      <c r="P34" s="273"/>
      <c r="U34" s="252" t="s">
        <v>262</v>
      </c>
      <c r="V34" s="252" t="s">
        <v>263</v>
      </c>
      <c r="W34" s="252">
        <v>11698</v>
      </c>
      <c r="X34" s="252">
        <v>4441.1300000000501</v>
      </c>
      <c r="Y34" s="252">
        <v>44.33</v>
      </c>
      <c r="Z34" s="252">
        <v>4396.8000000000502</v>
      </c>
      <c r="AA34" s="252">
        <v>38</v>
      </c>
      <c r="AB34" s="252">
        <v>1198.9110000000001</v>
      </c>
      <c r="AC34" s="252">
        <v>3.4049999999999998</v>
      </c>
      <c r="AD34" s="252">
        <v>1195.5060000000001</v>
      </c>
    </row>
    <row r="35" spans="1:30" ht="18" customHeight="1">
      <c r="A35" s="358" t="s">
        <v>264</v>
      </c>
      <c r="B35" s="359"/>
      <c r="C35" s="587">
        <v>19465</v>
      </c>
      <c r="D35" s="587"/>
      <c r="E35" s="588">
        <v>17846.929999999975</v>
      </c>
      <c r="F35" s="589"/>
      <c r="G35" s="590">
        <f t="shared" si="4"/>
        <v>91.687284870279868</v>
      </c>
      <c r="H35" s="590"/>
      <c r="I35" s="590"/>
      <c r="J35" s="588">
        <v>4309.9539999999997</v>
      </c>
      <c r="K35" s="591"/>
      <c r="P35" s="273"/>
      <c r="U35" s="252"/>
      <c r="V35" s="252" t="s">
        <v>265</v>
      </c>
      <c r="W35" s="252">
        <v>20967</v>
      </c>
      <c r="X35" s="252">
        <v>7361.9700000004614</v>
      </c>
      <c r="Y35" s="252">
        <v>46.34</v>
      </c>
      <c r="Z35" s="252">
        <v>7315.6300000004612</v>
      </c>
      <c r="AA35" s="252">
        <v>35.1</v>
      </c>
      <c r="AB35" s="252">
        <v>1888.519</v>
      </c>
      <c r="AC35" s="252">
        <v>3.004</v>
      </c>
      <c r="AD35" s="252">
        <v>1885.5150000000001</v>
      </c>
    </row>
    <row r="36" spans="1:30" ht="18" customHeight="1">
      <c r="A36" s="358" t="s">
        <v>266</v>
      </c>
      <c r="B36" s="359"/>
      <c r="C36" s="587">
        <v>34369</v>
      </c>
      <c r="D36" s="587"/>
      <c r="E36" s="592">
        <v>31453.72</v>
      </c>
      <c r="F36" s="593"/>
      <c r="G36" s="590">
        <f t="shared" si="4"/>
        <v>91.51770490849313</v>
      </c>
      <c r="H36" s="590"/>
      <c r="I36" s="590"/>
      <c r="J36" s="592">
        <v>5989.1280000000006</v>
      </c>
      <c r="K36" s="594"/>
      <c r="P36" s="273"/>
      <c r="U36" s="252"/>
      <c r="V36" s="252" t="s">
        <v>260</v>
      </c>
      <c r="W36" s="252">
        <v>32665</v>
      </c>
      <c r="X36" s="252">
        <v>11803.100000000511</v>
      </c>
      <c r="Y36" s="252">
        <v>90.67</v>
      </c>
      <c r="Z36" s="252">
        <v>11712.430000000511</v>
      </c>
      <c r="AA36" s="252">
        <v>36.1</v>
      </c>
      <c r="AB36" s="252">
        <v>3087.4300000000003</v>
      </c>
      <c r="AC36" s="252">
        <v>6.4089999999999998</v>
      </c>
      <c r="AD36" s="252">
        <v>3081.0210000000002</v>
      </c>
    </row>
    <row r="37" spans="1:30" ht="18" customHeight="1">
      <c r="A37" s="358" t="s">
        <v>267</v>
      </c>
      <c r="B37" s="359"/>
      <c r="C37" s="587">
        <v>15315</v>
      </c>
      <c r="D37" s="587"/>
      <c r="E37" s="592">
        <v>11385.1</v>
      </c>
      <c r="F37" s="593"/>
      <c r="G37" s="590">
        <f t="shared" si="4"/>
        <v>74.339536402220048</v>
      </c>
      <c r="H37" s="590"/>
      <c r="I37" s="590"/>
      <c r="J37" s="592">
        <v>2989.5910000000003</v>
      </c>
      <c r="K37" s="594"/>
      <c r="P37" s="273"/>
      <c r="U37" s="252" t="s">
        <v>268</v>
      </c>
      <c r="V37" s="252" t="s">
        <v>85</v>
      </c>
      <c r="W37" s="252">
        <v>87243</v>
      </c>
      <c r="X37" s="252">
        <v>75824.779999998049</v>
      </c>
      <c r="Y37" s="252">
        <v>20664.12</v>
      </c>
      <c r="Z37" s="252">
        <v>55160.659999998046</v>
      </c>
      <c r="AA37" s="252">
        <v>86.9</v>
      </c>
      <c r="AB37" s="252">
        <v>12459.449999999999</v>
      </c>
      <c r="AC37" s="252">
        <v>1997.059</v>
      </c>
      <c r="AD37" s="252">
        <v>10462.391</v>
      </c>
    </row>
    <row r="38" spans="1:30" ht="18" customHeight="1">
      <c r="A38" s="358" t="s">
        <v>269</v>
      </c>
      <c r="B38" s="359"/>
      <c r="C38" s="587">
        <v>15235</v>
      </c>
      <c r="D38" s="587"/>
      <c r="E38" s="592">
        <v>12575.46</v>
      </c>
      <c r="F38" s="593"/>
      <c r="G38" s="590">
        <f t="shared" si="4"/>
        <v>82.543222842139812</v>
      </c>
      <c r="H38" s="590"/>
      <c r="I38" s="590"/>
      <c r="J38" s="592">
        <v>2060.4110000000001</v>
      </c>
      <c r="K38" s="594"/>
      <c r="P38" s="273"/>
      <c r="U38" s="252"/>
      <c r="V38" s="252" t="s">
        <v>89</v>
      </c>
      <c r="W38" s="252">
        <v>25388</v>
      </c>
      <c r="X38" s="252">
        <v>20180.560000000798</v>
      </c>
      <c r="Y38" s="252">
        <v>2002.41</v>
      </c>
      <c r="Z38" s="252">
        <v>18178.150000000798</v>
      </c>
      <c r="AA38" s="252">
        <v>79.5</v>
      </c>
      <c r="AB38" s="252">
        <v>4555.18</v>
      </c>
      <c r="AC38" s="252">
        <v>189.95500000000001</v>
      </c>
      <c r="AD38" s="252">
        <v>4365.2250000000004</v>
      </c>
    </row>
    <row r="39" spans="1:30" ht="18" customHeight="1">
      <c r="A39" s="354" t="s">
        <v>270</v>
      </c>
      <c r="B39" s="355"/>
      <c r="C39" s="595">
        <v>7240.0000000000009</v>
      </c>
      <c r="D39" s="595"/>
      <c r="E39" s="592">
        <v>5336.6800000003468</v>
      </c>
      <c r="F39" s="593"/>
      <c r="G39" s="596">
        <f t="shared" si="4"/>
        <v>73.71104972376169</v>
      </c>
      <c r="H39" s="596"/>
      <c r="I39" s="596"/>
      <c r="J39" s="592">
        <v>1128.8109999999999</v>
      </c>
      <c r="K39" s="594"/>
      <c r="P39" s="273"/>
      <c r="U39" s="252"/>
      <c r="V39" s="252" t="s">
        <v>260</v>
      </c>
      <c r="W39" s="252">
        <v>112631</v>
      </c>
      <c r="X39" s="252">
        <v>96005.339999998847</v>
      </c>
      <c r="Y39" s="252">
        <v>22666.53</v>
      </c>
      <c r="Z39" s="252">
        <v>73338.809999998848</v>
      </c>
      <c r="AA39" s="252">
        <v>85.2</v>
      </c>
      <c r="AB39" s="252">
        <v>17014.629999999997</v>
      </c>
      <c r="AC39" s="252">
        <v>2187.0140000000001</v>
      </c>
      <c r="AD39" s="252">
        <v>14827.616</v>
      </c>
    </row>
    <row r="40" spans="1:30" ht="18" customHeight="1">
      <c r="A40" s="358" t="s">
        <v>271</v>
      </c>
      <c r="B40" s="359"/>
      <c r="C40" s="587">
        <v>21219</v>
      </c>
      <c r="D40" s="587"/>
      <c r="E40" s="588">
        <v>18703.660000000335</v>
      </c>
      <c r="F40" s="589"/>
      <c r="G40" s="590">
        <f t="shared" si="4"/>
        <v>88.145812715021137</v>
      </c>
      <c r="H40" s="590"/>
      <c r="I40" s="590"/>
      <c r="J40" s="588">
        <v>4451.7910000000002</v>
      </c>
      <c r="K40" s="591"/>
      <c r="P40" s="273"/>
      <c r="U40" s="252" t="s">
        <v>272</v>
      </c>
      <c r="V40" s="252" t="s">
        <v>273</v>
      </c>
      <c r="W40" s="252">
        <v>23070</v>
      </c>
      <c r="X40" s="252">
        <v>14185.62000000326</v>
      </c>
      <c r="Y40" s="252">
        <v>54.83</v>
      </c>
      <c r="Z40" s="252">
        <v>14130.790000003261</v>
      </c>
      <c r="AA40" s="252">
        <v>61.5</v>
      </c>
      <c r="AB40" s="252">
        <v>3922.7550000000001</v>
      </c>
      <c r="AC40" s="252">
        <v>13.862</v>
      </c>
      <c r="AD40" s="252">
        <v>3908.893</v>
      </c>
    </row>
    <row r="41" spans="1:30" ht="18" customHeight="1">
      <c r="A41" s="354" t="s">
        <v>274</v>
      </c>
      <c r="B41" s="355"/>
      <c r="C41" s="595">
        <v>17849</v>
      </c>
      <c r="D41" s="595"/>
      <c r="E41" s="597">
        <v>11960.18</v>
      </c>
      <c r="F41" s="598"/>
      <c r="G41" s="596">
        <f t="shared" si="4"/>
        <v>67.007563448932714</v>
      </c>
      <c r="H41" s="596"/>
      <c r="I41" s="596"/>
      <c r="J41" s="592">
        <v>2575.527</v>
      </c>
      <c r="K41" s="594"/>
      <c r="P41" s="273"/>
      <c r="U41" s="252"/>
      <c r="V41" s="252" t="s">
        <v>96</v>
      </c>
      <c r="W41" s="252">
        <v>8459</v>
      </c>
      <c r="X41" s="252">
        <v>3148.4200000002106</v>
      </c>
      <c r="Y41" s="252">
        <v>16.96</v>
      </c>
      <c r="Z41" s="252">
        <v>3131.4600000002106</v>
      </c>
      <c r="AA41" s="252">
        <v>37.200000000000003</v>
      </c>
      <c r="AB41" s="252">
        <v>1023.1750000000001</v>
      </c>
      <c r="AC41" s="252">
        <v>3.6</v>
      </c>
      <c r="AD41" s="252">
        <v>1019.575</v>
      </c>
    </row>
    <row r="42" spans="1:30" ht="18" customHeight="1" thickBot="1">
      <c r="A42" s="356" t="s">
        <v>275</v>
      </c>
      <c r="B42" s="357"/>
      <c r="C42" s="599">
        <v>419052</v>
      </c>
      <c r="D42" s="599"/>
      <c r="E42" s="600">
        <v>312141.80999999947</v>
      </c>
      <c r="F42" s="601"/>
      <c r="G42" s="602">
        <f t="shared" si="4"/>
        <v>74.48760774319166</v>
      </c>
      <c r="H42" s="602"/>
      <c r="I42" s="602"/>
      <c r="J42" s="600">
        <f>SUM(J25:J41)</f>
        <v>67298.559999999998</v>
      </c>
      <c r="K42" s="603"/>
      <c r="P42" s="273"/>
      <c r="U42" s="252"/>
      <c r="V42" s="252" t="s">
        <v>98</v>
      </c>
      <c r="W42" s="252">
        <v>19465</v>
      </c>
      <c r="X42" s="252">
        <v>17846.929999999975</v>
      </c>
      <c r="Y42" s="252">
        <v>2264.56</v>
      </c>
      <c r="Z42" s="252">
        <v>15582.369999999974</v>
      </c>
      <c r="AA42" s="252">
        <v>91.7</v>
      </c>
      <c r="AB42" s="252">
        <v>4309.9539999999997</v>
      </c>
      <c r="AC42" s="252">
        <v>235.71</v>
      </c>
      <c r="AD42" s="252">
        <v>4074.2440000000001</v>
      </c>
    </row>
    <row r="43" spans="1:30" ht="15" customHeight="1">
      <c r="A43" s="326" t="s">
        <v>118</v>
      </c>
      <c r="B43" s="326"/>
      <c r="C43" s="326"/>
      <c r="D43" s="326"/>
      <c r="E43" s="326"/>
      <c r="F43" s="326"/>
      <c r="G43" s="326"/>
      <c r="H43" s="326"/>
      <c r="I43" s="326"/>
      <c r="J43" s="326"/>
      <c r="K43" s="326"/>
      <c r="P43" s="273"/>
      <c r="U43" s="252"/>
      <c r="V43" s="252" t="s">
        <v>276</v>
      </c>
      <c r="W43" s="252">
        <v>34369</v>
      </c>
      <c r="X43" s="252">
        <v>31452.640000001349</v>
      </c>
      <c r="Y43" s="252">
        <v>6530.63</v>
      </c>
      <c r="Z43" s="252">
        <v>24922.010000001348</v>
      </c>
      <c r="AA43" s="252">
        <v>91.5</v>
      </c>
      <c r="AB43" s="252">
        <v>5989.1280000000006</v>
      </c>
      <c r="AC43" s="252">
        <v>691.08600000000001</v>
      </c>
      <c r="AD43" s="252">
        <v>5298.0420000000004</v>
      </c>
    </row>
    <row r="44" spans="1:30">
      <c r="A44" s="18" t="s">
        <v>120</v>
      </c>
      <c r="B44" s="18" t="s">
        <v>277</v>
      </c>
      <c r="C44" s="18"/>
      <c r="D44" s="18"/>
      <c r="E44" s="18"/>
      <c r="F44" s="18"/>
      <c r="G44" s="18"/>
      <c r="H44" s="18"/>
      <c r="I44" s="18"/>
      <c r="J44" s="18"/>
      <c r="K44" s="18"/>
      <c r="P44" s="273"/>
      <c r="U44" s="252"/>
      <c r="V44" s="252" t="s">
        <v>103</v>
      </c>
      <c r="W44" s="252">
        <v>15315</v>
      </c>
      <c r="X44" s="252">
        <v>11385.100000002078</v>
      </c>
      <c r="Y44" s="252">
        <v>16.89</v>
      </c>
      <c r="Z44" s="252">
        <v>11368.210000002078</v>
      </c>
      <c r="AA44" s="252">
        <v>74.3</v>
      </c>
      <c r="AB44" s="252">
        <v>2989.5910000000003</v>
      </c>
      <c r="AC44" s="252">
        <v>2.3109999999999999</v>
      </c>
      <c r="AD44" s="252">
        <v>2987.28</v>
      </c>
    </row>
    <row r="45" spans="1:30">
      <c r="A45" s="18"/>
      <c r="B45" s="18" t="s">
        <v>228</v>
      </c>
      <c r="C45" s="18"/>
      <c r="D45" s="18"/>
      <c r="E45" s="18"/>
      <c r="F45" s="18"/>
      <c r="G45" s="18"/>
      <c r="H45" s="18"/>
      <c r="I45" s="18"/>
      <c r="J45" s="18"/>
      <c r="K45" s="18"/>
      <c r="P45" s="273"/>
      <c r="U45" s="252"/>
      <c r="V45" s="252" t="s">
        <v>260</v>
      </c>
      <c r="W45" s="252">
        <v>100678</v>
      </c>
      <c r="X45" s="252">
        <v>78018.710000006875</v>
      </c>
      <c r="Y45" s="252">
        <v>8883.869999999999</v>
      </c>
      <c r="Z45" s="252">
        <v>69134.840000006865</v>
      </c>
      <c r="AA45" s="252">
        <v>77.5</v>
      </c>
      <c r="AB45" s="252">
        <v>18234.602999999999</v>
      </c>
      <c r="AC45" s="252">
        <v>946.56900000000007</v>
      </c>
      <c r="AD45" s="252">
        <v>17288.034</v>
      </c>
    </row>
    <row r="46" spans="1:30">
      <c r="P46" s="273"/>
      <c r="U46" s="252" t="s">
        <v>278</v>
      </c>
      <c r="V46" s="252" t="s">
        <v>112</v>
      </c>
      <c r="W46" s="252">
        <v>25141</v>
      </c>
      <c r="X46" s="252">
        <v>19899.710000000086</v>
      </c>
      <c r="Y46" s="252">
        <v>4794.99</v>
      </c>
      <c r="Z46" s="252">
        <v>15104.720000000085</v>
      </c>
      <c r="AA46" s="252">
        <v>79.2</v>
      </c>
      <c r="AB46" s="252">
        <v>3237.8740000000003</v>
      </c>
      <c r="AC46" s="252">
        <v>644.94000000000005</v>
      </c>
      <c r="AD46" s="252">
        <v>2592.9340000000002</v>
      </c>
    </row>
    <row r="47" spans="1:30">
      <c r="P47" s="273"/>
      <c r="U47" s="252"/>
      <c r="V47" s="252" t="s">
        <v>114</v>
      </c>
      <c r="W47" s="252">
        <v>15235</v>
      </c>
      <c r="X47" s="252">
        <v>12575.460000000247</v>
      </c>
      <c r="Y47" s="252">
        <v>6.6</v>
      </c>
      <c r="Z47" s="252">
        <v>12568.860000000246</v>
      </c>
      <c r="AA47" s="252">
        <v>82.5</v>
      </c>
      <c r="AB47" s="252">
        <v>2060.4110000000001</v>
      </c>
      <c r="AC47" s="252">
        <v>0.92900000000000005</v>
      </c>
      <c r="AD47" s="252">
        <v>2059.482</v>
      </c>
    </row>
    <row r="48" spans="1:30">
      <c r="P48" s="273"/>
      <c r="U48" s="252"/>
      <c r="V48" s="252" t="s">
        <v>279</v>
      </c>
      <c r="W48" s="252">
        <v>17849</v>
      </c>
      <c r="X48" s="252">
        <v>11960.260000000624</v>
      </c>
      <c r="Y48" s="252">
        <v>562.39</v>
      </c>
      <c r="Z48" s="252">
        <v>11397.870000000625</v>
      </c>
      <c r="AA48" s="252">
        <v>67</v>
      </c>
      <c r="AB48" s="252">
        <v>2575.527</v>
      </c>
      <c r="AC48" s="252">
        <v>67.328999999999994</v>
      </c>
      <c r="AD48" s="252">
        <v>2508.1979999999999</v>
      </c>
    </row>
    <row r="49" spans="11:30">
      <c r="P49" s="273"/>
      <c r="U49" s="252"/>
      <c r="V49" s="252" t="s">
        <v>260</v>
      </c>
      <c r="W49" s="252">
        <v>58225</v>
      </c>
      <c r="X49" s="252">
        <v>44435.430000000953</v>
      </c>
      <c r="Y49" s="252">
        <v>5363.9800000000005</v>
      </c>
      <c r="Z49" s="252">
        <v>39071.450000000958</v>
      </c>
      <c r="AA49" s="252">
        <v>76.3</v>
      </c>
      <c r="AB49" s="252">
        <v>7873.8119999999999</v>
      </c>
      <c r="AC49" s="252">
        <v>713.19799999999998</v>
      </c>
      <c r="AD49" s="252">
        <v>7160.6139999999996</v>
      </c>
    </row>
    <row r="50" spans="11:30">
      <c r="K50" s="275"/>
      <c r="U50" s="252" t="s">
        <v>280</v>
      </c>
      <c r="V50" s="252" t="s">
        <v>119</v>
      </c>
      <c r="W50" s="252">
        <v>23311</v>
      </c>
      <c r="X50" s="252">
        <v>19030.379999999612</v>
      </c>
      <c r="Y50" s="252">
        <v>705.7</v>
      </c>
      <c r="Z50" s="252">
        <v>18324.679999999611</v>
      </c>
      <c r="AA50" s="252">
        <v>81.599999999999994</v>
      </c>
      <c r="AB50" s="252">
        <v>4198.1589999999997</v>
      </c>
      <c r="AC50" s="252">
        <v>90.82</v>
      </c>
      <c r="AD50" s="252">
        <v>4107.3389999999999</v>
      </c>
    </row>
    <row r="51" spans="11:30">
      <c r="U51" s="252"/>
      <c r="V51" s="252" t="s">
        <v>124</v>
      </c>
      <c r="W51" s="252">
        <v>7240</v>
      </c>
      <c r="X51" s="252">
        <v>5336.6800000003468</v>
      </c>
      <c r="Y51" s="252">
        <v>7.7</v>
      </c>
      <c r="Z51" s="252">
        <v>5328.980000000347</v>
      </c>
      <c r="AA51" s="252">
        <v>73.7</v>
      </c>
      <c r="AB51" s="252">
        <v>1128.8109999999999</v>
      </c>
      <c r="AC51" s="252">
        <v>0.82</v>
      </c>
      <c r="AD51" s="252">
        <v>1127.991</v>
      </c>
    </row>
    <row r="52" spans="11:30">
      <c r="U52" s="252"/>
      <c r="V52" s="252" t="s">
        <v>122</v>
      </c>
      <c r="W52" s="252">
        <v>21219</v>
      </c>
      <c r="X52" s="252">
        <v>18703.660000000335</v>
      </c>
      <c r="Y52" s="252">
        <v>1437.81</v>
      </c>
      <c r="Z52" s="252">
        <v>17265.850000000333</v>
      </c>
      <c r="AA52" s="252">
        <v>88.1</v>
      </c>
      <c r="AB52" s="252">
        <v>4451.7910000000002</v>
      </c>
      <c r="AC52" s="252">
        <v>251.82900000000001</v>
      </c>
      <c r="AD52" s="252">
        <v>4199.9620000000004</v>
      </c>
    </row>
    <row r="53" spans="11:30">
      <c r="U53" s="252"/>
      <c r="V53" s="252" t="s">
        <v>260</v>
      </c>
      <c r="W53" s="252">
        <v>51770</v>
      </c>
      <c r="X53" s="252">
        <v>43070.720000000292</v>
      </c>
      <c r="Y53" s="252">
        <v>2151.21</v>
      </c>
      <c r="Z53" s="252">
        <v>40919.510000000293</v>
      </c>
      <c r="AA53" s="252">
        <v>83.2</v>
      </c>
      <c r="AB53" s="252">
        <v>9778.7609999999986</v>
      </c>
      <c r="AC53" s="252">
        <v>343.46899999999999</v>
      </c>
      <c r="AD53" s="252">
        <v>9435.2920000000013</v>
      </c>
    </row>
    <row r="55" spans="11:30">
      <c r="U55" s="6" t="s">
        <v>281</v>
      </c>
    </row>
    <row r="56" spans="11:30">
      <c r="U56" s="6" t="s">
        <v>282</v>
      </c>
    </row>
    <row r="57" spans="11:30">
      <c r="U57" s="6" t="s">
        <v>283</v>
      </c>
    </row>
    <row r="58" spans="11:30">
      <c r="U58" s="6" t="s">
        <v>284</v>
      </c>
    </row>
  </sheetData>
  <mergeCells count="145">
    <mergeCell ref="A2:K2"/>
    <mergeCell ref="A3:B4"/>
    <mergeCell ref="C3:E3"/>
    <mergeCell ref="F3:H3"/>
    <mergeCell ref="I3:K3"/>
    <mergeCell ref="D4:E4"/>
    <mergeCell ref="G4:H4"/>
    <mergeCell ref="I4:J4"/>
    <mergeCell ref="I6:J6"/>
    <mergeCell ref="D9:E9"/>
    <mergeCell ref="G9:H9"/>
    <mergeCell ref="I9:J9"/>
    <mergeCell ref="A5:A10"/>
    <mergeCell ref="D5:E5"/>
    <mergeCell ref="G5:H5"/>
    <mergeCell ref="I5:J5"/>
    <mergeCell ref="D6:E6"/>
    <mergeCell ref="G6:H6"/>
    <mergeCell ref="D7:E7"/>
    <mergeCell ref="G7:H7"/>
    <mergeCell ref="I7:J7"/>
    <mergeCell ref="D10:E10"/>
    <mergeCell ref="G10:H10"/>
    <mergeCell ref="I10:J10"/>
    <mergeCell ref="D8:E8"/>
    <mergeCell ref="G8:H8"/>
    <mergeCell ref="I8:J8"/>
    <mergeCell ref="D16:E16"/>
    <mergeCell ref="G16:H16"/>
    <mergeCell ref="I16:J16"/>
    <mergeCell ref="A11:A15"/>
    <mergeCell ref="D13:E13"/>
    <mergeCell ref="G13:H13"/>
    <mergeCell ref="D11:E11"/>
    <mergeCell ref="G11:H11"/>
    <mergeCell ref="I11:J11"/>
    <mergeCell ref="D12:E12"/>
    <mergeCell ref="G12:H12"/>
    <mergeCell ref="I12:J12"/>
    <mergeCell ref="I13:J13"/>
    <mergeCell ref="D14:E14"/>
    <mergeCell ref="G14:H14"/>
    <mergeCell ref="I14:J14"/>
    <mergeCell ref="D15:E15"/>
    <mergeCell ref="G15:H15"/>
    <mergeCell ref="I15:J15"/>
    <mergeCell ref="A16:B16"/>
    <mergeCell ref="A25:B25"/>
    <mergeCell ref="C25:D25"/>
    <mergeCell ref="E25:F25"/>
    <mergeCell ref="G25:I25"/>
    <mergeCell ref="J25:K25"/>
    <mergeCell ref="A26:B26"/>
    <mergeCell ref="A17:K17"/>
    <mergeCell ref="A23:K23"/>
    <mergeCell ref="A24:B24"/>
    <mergeCell ref="C24:D24"/>
    <mergeCell ref="E24:F24"/>
    <mergeCell ref="G24:I24"/>
    <mergeCell ref="J24:K24"/>
    <mergeCell ref="C26:D26"/>
    <mergeCell ref="E26:F26"/>
    <mergeCell ref="G26:I26"/>
    <mergeCell ref="J26:K26"/>
    <mergeCell ref="A27:B27"/>
    <mergeCell ref="C27:D27"/>
    <mergeCell ref="E27:F27"/>
    <mergeCell ref="G27:I27"/>
    <mergeCell ref="J27:K27"/>
    <mergeCell ref="A28:B28"/>
    <mergeCell ref="C28:D28"/>
    <mergeCell ref="E28:F28"/>
    <mergeCell ref="G28:I28"/>
    <mergeCell ref="J28:K28"/>
    <mergeCell ref="A29:B29"/>
    <mergeCell ref="C29:D29"/>
    <mergeCell ref="E29:F29"/>
    <mergeCell ref="G29:I29"/>
    <mergeCell ref="J29:K29"/>
    <mergeCell ref="A30:B30"/>
    <mergeCell ref="C30:D30"/>
    <mergeCell ref="E30:F30"/>
    <mergeCell ref="G30:I30"/>
    <mergeCell ref="J30:K30"/>
    <mergeCell ref="A31:B31"/>
    <mergeCell ref="C31:D31"/>
    <mergeCell ref="E31:F31"/>
    <mergeCell ref="G31:I31"/>
    <mergeCell ref="J31:K31"/>
    <mergeCell ref="A32:B32"/>
    <mergeCell ref="C32:D32"/>
    <mergeCell ref="E32:F32"/>
    <mergeCell ref="G32:I32"/>
    <mergeCell ref="J32:K32"/>
    <mergeCell ref="A33:B33"/>
    <mergeCell ref="C33:D33"/>
    <mergeCell ref="E33:F33"/>
    <mergeCell ref="G33:I33"/>
    <mergeCell ref="J33:K33"/>
    <mergeCell ref="A34:B34"/>
    <mergeCell ref="C34:D34"/>
    <mergeCell ref="E34:F34"/>
    <mergeCell ref="G34:I34"/>
    <mergeCell ref="J34:K34"/>
    <mergeCell ref="A35:B35"/>
    <mergeCell ref="C35:D35"/>
    <mergeCell ref="E35:F35"/>
    <mergeCell ref="G35:I35"/>
    <mergeCell ref="J35:K35"/>
    <mergeCell ref="A36:B36"/>
    <mergeCell ref="C36:D36"/>
    <mergeCell ref="E36:F36"/>
    <mergeCell ref="G36:I36"/>
    <mergeCell ref="J36:K36"/>
    <mergeCell ref="A37:B37"/>
    <mergeCell ref="C37:D37"/>
    <mergeCell ref="E37:F37"/>
    <mergeCell ref="G37:I37"/>
    <mergeCell ref="J37:K37"/>
    <mergeCell ref="A38:B38"/>
    <mergeCell ref="C38:D38"/>
    <mergeCell ref="E38:F38"/>
    <mergeCell ref="G38:I38"/>
    <mergeCell ref="J38:K38"/>
    <mergeCell ref="A39:B39"/>
    <mergeCell ref="C39:D39"/>
    <mergeCell ref="E39:F39"/>
    <mergeCell ref="G39:I39"/>
    <mergeCell ref="J39:K39"/>
    <mergeCell ref="A40:B40"/>
    <mergeCell ref="C40:D40"/>
    <mergeCell ref="E40:F40"/>
    <mergeCell ref="G40:I40"/>
    <mergeCell ref="J40:K40"/>
    <mergeCell ref="A43:K43"/>
    <mergeCell ref="A41:B41"/>
    <mergeCell ref="C41:D41"/>
    <mergeCell ref="E41:F41"/>
    <mergeCell ref="G41:I41"/>
    <mergeCell ref="J41:K41"/>
    <mergeCell ref="A42:B42"/>
    <mergeCell ref="C42:D42"/>
    <mergeCell ref="E42:F42"/>
    <mergeCell ref="G42:I42"/>
    <mergeCell ref="J42:K42"/>
  </mergeCells>
  <phoneticPr fontId="3"/>
  <printOptions horizontalCentered="1"/>
  <pageMargins left="0.98425196850393704" right="0.78740157480314965" top="0.78740157480314965" bottom="0.78740157480314965" header="0.31496062992125984" footer="0.31496062992125984"/>
  <pageSetup paperSize="9" scale="93" orientation="portrait" r:id="rId1"/>
  <headerFooter>
    <oddFooter>&amp;Cー　&amp;A　－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AECFF-FA7C-41F8-B323-A2B9763B22C2}">
  <sheetPr>
    <tabColor rgb="FFFFC000"/>
  </sheetPr>
  <dimension ref="A1:L30"/>
  <sheetViews>
    <sheetView view="pageBreakPreview" zoomScaleNormal="100" zoomScaleSheetLayoutView="100" workbookViewId="0">
      <pane ySplit="6" topLeftCell="A12" activePane="bottomLeft" state="frozen"/>
      <selection pane="bottomLeft" activeCell="D5" sqref="D5:E5"/>
      <selection activeCell="G12" sqref="G12"/>
    </sheetView>
  </sheetViews>
  <sheetFormatPr defaultColWidth="9" defaultRowHeight="13.15"/>
  <cols>
    <col min="1" max="1" width="7.875" style="6" customWidth="1"/>
    <col min="2" max="11" width="6.875" style="6" customWidth="1"/>
    <col min="12" max="16384" width="9" style="6"/>
  </cols>
  <sheetData>
    <row r="1" spans="1:12" ht="16.149999999999999">
      <c r="A1" s="10" t="s">
        <v>285</v>
      </c>
    </row>
    <row r="3" spans="1:12" ht="13.9" thickBot="1">
      <c r="B3" s="123"/>
      <c r="C3" s="123"/>
      <c r="D3" s="123"/>
      <c r="E3" s="123"/>
      <c r="F3" s="123"/>
      <c r="G3" s="123"/>
      <c r="H3" s="123"/>
      <c r="I3" s="123"/>
      <c r="J3" s="123"/>
      <c r="K3" s="241" t="s">
        <v>286</v>
      </c>
    </row>
    <row r="4" spans="1:12" ht="27.95" customHeight="1">
      <c r="A4" s="387"/>
      <c r="B4" s="390" t="s">
        <v>195</v>
      </c>
      <c r="C4" s="390"/>
      <c r="D4" s="337" t="s">
        <v>193</v>
      </c>
      <c r="E4" s="337"/>
      <c r="F4" s="337"/>
      <c r="G4" s="337"/>
      <c r="H4" s="337" t="s">
        <v>194</v>
      </c>
      <c r="I4" s="337"/>
      <c r="J4" s="337"/>
      <c r="K4" s="361"/>
      <c r="L4" s="167"/>
    </row>
    <row r="5" spans="1:12" ht="27.95" customHeight="1">
      <c r="A5" s="388"/>
      <c r="B5" s="391"/>
      <c r="C5" s="391"/>
      <c r="D5" s="355" t="s">
        <v>287</v>
      </c>
      <c r="E5" s="355"/>
      <c r="F5" s="355" t="s">
        <v>288</v>
      </c>
      <c r="G5" s="355"/>
      <c r="H5" s="355" t="s">
        <v>287</v>
      </c>
      <c r="I5" s="355"/>
      <c r="J5" s="355" t="s">
        <v>288</v>
      </c>
      <c r="K5" s="392"/>
      <c r="L5" s="167"/>
    </row>
    <row r="6" spans="1:12" ht="27.95" customHeight="1">
      <c r="A6" s="389"/>
      <c r="B6" s="124" t="s">
        <v>287</v>
      </c>
      <c r="C6" s="125" t="s">
        <v>288</v>
      </c>
      <c r="D6" s="124" t="s">
        <v>105</v>
      </c>
      <c r="E6" s="125" t="s">
        <v>109</v>
      </c>
      <c r="F6" s="124" t="s">
        <v>105</v>
      </c>
      <c r="G6" s="125" t="s">
        <v>109</v>
      </c>
      <c r="H6" s="124" t="s">
        <v>105</v>
      </c>
      <c r="I6" s="125" t="s">
        <v>109</v>
      </c>
      <c r="J6" s="124" t="s">
        <v>105</v>
      </c>
      <c r="K6" s="126" t="s">
        <v>109</v>
      </c>
      <c r="L6" s="167"/>
    </row>
    <row r="7" spans="1:12" ht="23.25" customHeight="1">
      <c r="A7" s="127">
        <v>45</v>
      </c>
      <c r="B7" s="128">
        <v>3106</v>
      </c>
      <c r="C7" s="129">
        <v>394</v>
      </c>
      <c r="D7" s="130">
        <v>420</v>
      </c>
      <c r="E7" s="131" t="s">
        <v>289</v>
      </c>
      <c r="F7" s="130">
        <v>201</v>
      </c>
      <c r="G7" s="131" t="s">
        <v>289</v>
      </c>
      <c r="H7" s="130">
        <v>574</v>
      </c>
      <c r="I7" s="132">
        <v>2122</v>
      </c>
      <c r="J7" s="130">
        <v>64</v>
      </c>
      <c r="K7" s="133">
        <v>129</v>
      </c>
      <c r="L7" s="134"/>
    </row>
    <row r="8" spans="1:12" ht="23.25" customHeight="1">
      <c r="A8" s="135">
        <v>50</v>
      </c>
      <c r="B8" s="136">
        <v>3468</v>
      </c>
      <c r="C8" s="137">
        <v>63</v>
      </c>
      <c r="D8" s="138">
        <v>192</v>
      </c>
      <c r="E8" s="139">
        <v>14</v>
      </c>
      <c r="F8" s="138">
        <v>38</v>
      </c>
      <c r="G8" s="139">
        <v>0</v>
      </c>
      <c r="H8" s="138">
        <v>12</v>
      </c>
      <c r="I8" s="139">
        <v>3250</v>
      </c>
      <c r="J8" s="138">
        <v>2</v>
      </c>
      <c r="K8" s="140">
        <v>23</v>
      </c>
      <c r="L8" s="134"/>
    </row>
    <row r="9" spans="1:12" ht="23.25" customHeight="1">
      <c r="A9" s="135">
        <v>55</v>
      </c>
      <c r="B9" s="136">
        <v>3601</v>
      </c>
      <c r="C9" s="137">
        <v>134</v>
      </c>
      <c r="D9" s="138">
        <v>118</v>
      </c>
      <c r="E9" s="139">
        <v>15</v>
      </c>
      <c r="F9" s="138">
        <v>84</v>
      </c>
      <c r="G9" s="139">
        <v>0</v>
      </c>
      <c r="H9" s="138">
        <v>19</v>
      </c>
      <c r="I9" s="139">
        <v>3449</v>
      </c>
      <c r="J9" s="138">
        <v>38</v>
      </c>
      <c r="K9" s="140">
        <v>12</v>
      </c>
      <c r="L9" s="134"/>
    </row>
    <row r="10" spans="1:12" ht="23.25" customHeight="1">
      <c r="A10" s="135">
        <v>60</v>
      </c>
      <c r="B10" s="136">
        <v>2791</v>
      </c>
      <c r="C10" s="137">
        <v>57</v>
      </c>
      <c r="D10" s="138">
        <v>159</v>
      </c>
      <c r="E10" s="139">
        <v>5</v>
      </c>
      <c r="F10" s="138">
        <v>17</v>
      </c>
      <c r="G10" s="141" t="s">
        <v>289</v>
      </c>
      <c r="H10" s="138">
        <v>16</v>
      </c>
      <c r="I10" s="139">
        <v>2458</v>
      </c>
      <c r="J10" s="138">
        <v>36</v>
      </c>
      <c r="K10" s="140">
        <v>4</v>
      </c>
      <c r="L10" s="134"/>
    </row>
    <row r="11" spans="1:12" ht="23.25" customHeight="1">
      <c r="A11" s="142">
        <v>2</v>
      </c>
      <c r="B11" s="143">
        <v>903</v>
      </c>
      <c r="C11" s="144">
        <v>167</v>
      </c>
      <c r="D11" s="145">
        <v>56</v>
      </c>
      <c r="E11" s="146" t="s">
        <v>289</v>
      </c>
      <c r="F11" s="145">
        <v>167</v>
      </c>
      <c r="G11" s="146" t="s">
        <v>289</v>
      </c>
      <c r="H11" s="145">
        <v>21</v>
      </c>
      <c r="I11" s="147">
        <v>826</v>
      </c>
      <c r="J11" s="148" t="s">
        <v>289</v>
      </c>
      <c r="K11" s="149" t="s">
        <v>289</v>
      </c>
      <c r="L11" s="150"/>
    </row>
    <row r="12" spans="1:12" ht="23.25" customHeight="1">
      <c r="A12" s="92">
        <v>7</v>
      </c>
      <c r="B12" s="151">
        <v>290</v>
      </c>
      <c r="C12" s="152">
        <v>207</v>
      </c>
      <c r="D12" s="153">
        <v>30</v>
      </c>
      <c r="E12" s="154" t="s">
        <v>289</v>
      </c>
      <c r="F12" s="155" t="s">
        <v>289</v>
      </c>
      <c r="G12" s="156">
        <v>0</v>
      </c>
      <c r="H12" s="153">
        <v>40</v>
      </c>
      <c r="I12" s="156">
        <v>221</v>
      </c>
      <c r="J12" s="155" t="s">
        <v>289</v>
      </c>
      <c r="K12" s="157">
        <v>38</v>
      </c>
      <c r="L12" s="134"/>
    </row>
    <row r="13" spans="1:12" ht="23.25" customHeight="1">
      <c r="A13" s="135">
        <v>12</v>
      </c>
      <c r="B13" s="136">
        <v>168</v>
      </c>
      <c r="C13" s="137">
        <v>43</v>
      </c>
      <c r="D13" s="138">
        <v>33</v>
      </c>
      <c r="E13" s="139">
        <v>2</v>
      </c>
      <c r="F13" s="138">
        <v>17</v>
      </c>
      <c r="G13" s="139">
        <v>0</v>
      </c>
      <c r="H13" s="138">
        <v>11</v>
      </c>
      <c r="I13" s="139">
        <v>123</v>
      </c>
      <c r="J13" s="138">
        <v>0</v>
      </c>
      <c r="K13" s="140">
        <v>26</v>
      </c>
      <c r="L13" s="134"/>
    </row>
    <row r="14" spans="1:12" ht="23.25" customHeight="1">
      <c r="A14" s="88">
        <v>17</v>
      </c>
      <c r="B14" s="158">
        <v>121</v>
      </c>
      <c r="C14" s="152">
        <v>40</v>
      </c>
      <c r="D14" s="153">
        <v>52</v>
      </c>
      <c r="E14" s="156">
        <v>0</v>
      </c>
      <c r="F14" s="153">
        <v>40</v>
      </c>
      <c r="G14" s="156">
        <v>0</v>
      </c>
      <c r="H14" s="153">
        <v>10</v>
      </c>
      <c r="I14" s="156">
        <v>59</v>
      </c>
      <c r="J14" s="153">
        <v>0</v>
      </c>
      <c r="K14" s="157">
        <v>0</v>
      </c>
      <c r="L14" s="134"/>
    </row>
    <row r="15" spans="1:12" ht="23.25" customHeight="1">
      <c r="A15" s="91">
        <v>18</v>
      </c>
      <c r="B15" s="159">
        <v>106</v>
      </c>
      <c r="C15" s="137">
        <v>70</v>
      </c>
      <c r="D15" s="138">
        <v>26</v>
      </c>
      <c r="E15" s="139">
        <v>0</v>
      </c>
      <c r="F15" s="138">
        <v>69</v>
      </c>
      <c r="G15" s="139">
        <v>0</v>
      </c>
      <c r="H15" s="138">
        <v>6</v>
      </c>
      <c r="I15" s="139">
        <v>74</v>
      </c>
      <c r="J15" s="138">
        <v>0</v>
      </c>
      <c r="K15" s="140">
        <v>1</v>
      </c>
      <c r="L15" s="134"/>
    </row>
    <row r="16" spans="1:12" ht="23.25" customHeight="1">
      <c r="A16" s="142">
        <v>19</v>
      </c>
      <c r="B16" s="160">
        <v>79</v>
      </c>
      <c r="C16" s="144">
        <v>66</v>
      </c>
      <c r="D16" s="145">
        <v>26</v>
      </c>
      <c r="E16" s="147">
        <v>3</v>
      </c>
      <c r="F16" s="145">
        <v>66</v>
      </c>
      <c r="G16" s="147">
        <v>0</v>
      </c>
      <c r="H16" s="145">
        <v>9</v>
      </c>
      <c r="I16" s="147">
        <v>40</v>
      </c>
      <c r="J16" s="145">
        <v>0</v>
      </c>
      <c r="K16" s="161">
        <v>0</v>
      </c>
      <c r="L16" s="134"/>
    </row>
    <row r="17" spans="1:12" ht="23.25" customHeight="1">
      <c r="A17" s="162">
        <v>20</v>
      </c>
      <c r="B17" s="163">
        <v>70</v>
      </c>
      <c r="C17" s="129">
        <v>71</v>
      </c>
      <c r="D17" s="130">
        <v>34</v>
      </c>
      <c r="E17" s="132">
        <v>1</v>
      </c>
      <c r="F17" s="130">
        <v>71</v>
      </c>
      <c r="G17" s="132">
        <v>0</v>
      </c>
      <c r="H17" s="130">
        <v>2</v>
      </c>
      <c r="I17" s="132">
        <v>32</v>
      </c>
      <c r="J17" s="130">
        <v>0</v>
      </c>
      <c r="K17" s="133">
        <v>0</v>
      </c>
      <c r="L17" s="134"/>
    </row>
    <row r="18" spans="1:12" ht="23.25" customHeight="1">
      <c r="A18" s="91">
        <v>21</v>
      </c>
      <c r="B18" s="159">
        <v>130</v>
      </c>
      <c r="C18" s="137">
        <v>110</v>
      </c>
      <c r="D18" s="138">
        <v>53</v>
      </c>
      <c r="E18" s="139">
        <v>1</v>
      </c>
      <c r="F18" s="138">
        <v>104</v>
      </c>
      <c r="G18" s="139">
        <v>0</v>
      </c>
      <c r="H18" s="138">
        <v>15</v>
      </c>
      <c r="I18" s="139">
        <v>61</v>
      </c>
      <c r="J18" s="138">
        <v>3</v>
      </c>
      <c r="K18" s="140">
        <v>4</v>
      </c>
      <c r="L18" s="134"/>
    </row>
    <row r="19" spans="1:12" ht="23.25" customHeight="1">
      <c r="A19" s="91">
        <v>22</v>
      </c>
      <c r="B19" s="159">
        <v>103</v>
      </c>
      <c r="C19" s="137">
        <v>32</v>
      </c>
      <c r="D19" s="138">
        <v>51</v>
      </c>
      <c r="E19" s="139">
        <v>14</v>
      </c>
      <c r="F19" s="138">
        <v>15</v>
      </c>
      <c r="G19" s="139">
        <v>5</v>
      </c>
      <c r="H19" s="138">
        <v>7</v>
      </c>
      <c r="I19" s="139">
        <v>31</v>
      </c>
      <c r="J19" s="138">
        <v>8</v>
      </c>
      <c r="K19" s="140">
        <v>3</v>
      </c>
      <c r="L19" s="134"/>
    </row>
    <row r="20" spans="1:12" ht="23.25" customHeight="1">
      <c r="A20" s="91">
        <v>23</v>
      </c>
      <c r="B20" s="159">
        <v>105</v>
      </c>
      <c r="C20" s="137">
        <v>17</v>
      </c>
      <c r="D20" s="138">
        <v>41</v>
      </c>
      <c r="E20" s="139">
        <v>1</v>
      </c>
      <c r="F20" s="138">
        <v>14</v>
      </c>
      <c r="G20" s="141" t="s">
        <v>289</v>
      </c>
      <c r="H20" s="138">
        <v>31</v>
      </c>
      <c r="I20" s="139">
        <v>32</v>
      </c>
      <c r="J20" s="138">
        <v>2</v>
      </c>
      <c r="K20" s="140">
        <v>1</v>
      </c>
      <c r="L20" s="134"/>
    </row>
    <row r="21" spans="1:12" ht="23.25" customHeight="1">
      <c r="A21" s="142">
        <v>24</v>
      </c>
      <c r="B21" s="160">
        <v>81</v>
      </c>
      <c r="C21" s="144">
        <v>28</v>
      </c>
      <c r="D21" s="145">
        <v>29</v>
      </c>
      <c r="E21" s="147">
        <v>12</v>
      </c>
      <c r="F21" s="145">
        <v>27</v>
      </c>
      <c r="G21" s="147">
        <v>0</v>
      </c>
      <c r="H21" s="145">
        <v>3</v>
      </c>
      <c r="I21" s="147">
        <v>37</v>
      </c>
      <c r="J21" s="145">
        <v>0</v>
      </c>
      <c r="K21" s="161">
        <v>1</v>
      </c>
      <c r="L21" s="134"/>
    </row>
    <row r="22" spans="1:12" ht="23.25" customHeight="1">
      <c r="A22" s="88">
        <v>25</v>
      </c>
      <c r="B22" s="158">
        <v>122</v>
      </c>
      <c r="C22" s="152">
        <v>9</v>
      </c>
      <c r="D22" s="153">
        <v>61</v>
      </c>
      <c r="E22" s="156">
        <v>3</v>
      </c>
      <c r="F22" s="153">
        <v>5</v>
      </c>
      <c r="G22" s="154" t="s">
        <v>289</v>
      </c>
      <c r="H22" s="153">
        <v>4</v>
      </c>
      <c r="I22" s="156">
        <v>54</v>
      </c>
      <c r="J22" s="153">
        <v>2</v>
      </c>
      <c r="K22" s="157">
        <v>2</v>
      </c>
      <c r="L22" s="134"/>
    </row>
    <row r="23" spans="1:12" ht="23.25" customHeight="1">
      <c r="A23" s="135">
        <v>26</v>
      </c>
      <c r="B23" s="159">
        <v>122</v>
      </c>
      <c r="C23" s="137">
        <v>10</v>
      </c>
      <c r="D23" s="138">
        <v>61</v>
      </c>
      <c r="E23" s="139">
        <v>8</v>
      </c>
      <c r="F23" s="138">
        <v>5</v>
      </c>
      <c r="G23" s="141">
        <v>1</v>
      </c>
      <c r="H23" s="138">
        <v>6</v>
      </c>
      <c r="I23" s="139">
        <v>47</v>
      </c>
      <c r="J23" s="138">
        <v>2</v>
      </c>
      <c r="K23" s="140">
        <v>2</v>
      </c>
      <c r="L23" s="134"/>
    </row>
    <row r="24" spans="1:12" ht="23.25" customHeight="1">
      <c r="A24" s="88">
        <v>27</v>
      </c>
      <c r="B24" s="159">
        <v>110</v>
      </c>
      <c r="C24" s="137">
        <v>111</v>
      </c>
      <c r="D24" s="138">
        <v>59</v>
      </c>
      <c r="E24" s="139">
        <v>1</v>
      </c>
      <c r="F24" s="138">
        <v>110</v>
      </c>
      <c r="G24" s="141" t="s">
        <v>289</v>
      </c>
      <c r="H24" s="138">
        <v>15</v>
      </c>
      <c r="I24" s="139">
        <v>35</v>
      </c>
      <c r="J24" s="164" t="s">
        <v>289</v>
      </c>
      <c r="K24" s="140">
        <v>1</v>
      </c>
      <c r="L24" s="134"/>
    </row>
    <row r="25" spans="1:12" ht="23.25" customHeight="1">
      <c r="A25" s="91">
        <v>28</v>
      </c>
      <c r="B25" s="159">
        <v>104</v>
      </c>
      <c r="C25" s="137">
        <v>31</v>
      </c>
      <c r="D25" s="138">
        <v>57</v>
      </c>
      <c r="E25" s="139">
        <v>2</v>
      </c>
      <c r="F25" s="138">
        <v>30</v>
      </c>
      <c r="G25" s="141">
        <v>1</v>
      </c>
      <c r="H25" s="138">
        <v>9</v>
      </c>
      <c r="I25" s="139">
        <v>36</v>
      </c>
      <c r="J25" s="164" t="s">
        <v>289</v>
      </c>
      <c r="K25" s="140">
        <v>0</v>
      </c>
      <c r="L25" s="134"/>
    </row>
    <row r="26" spans="1:12" ht="23.25" customHeight="1">
      <c r="A26" s="135">
        <v>29</v>
      </c>
      <c r="B26" s="159">
        <v>141</v>
      </c>
      <c r="C26" s="278">
        <v>4</v>
      </c>
      <c r="D26" s="164">
        <v>90</v>
      </c>
      <c r="E26" s="141">
        <v>4</v>
      </c>
      <c r="F26" s="164">
        <v>4</v>
      </c>
      <c r="G26" s="141" t="s">
        <v>289</v>
      </c>
      <c r="H26" s="164">
        <v>16</v>
      </c>
      <c r="I26" s="141">
        <v>32</v>
      </c>
      <c r="J26" s="164" t="s">
        <v>289</v>
      </c>
      <c r="K26" s="279" t="s">
        <v>289</v>
      </c>
      <c r="L26" s="150"/>
    </row>
    <row r="27" spans="1:12" ht="23.25" customHeight="1">
      <c r="A27" s="180">
        <v>30</v>
      </c>
      <c r="B27" s="181">
        <v>151</v>
      </c>
      <c r="C27" s="182">
        <v>6</v>
      </c>
      <c r="D27" s="183">
        <v>92</v>
      </c>
      <c r="E27" s="184">
        <v>11</v>
      </c>
      <c r="F27" s="183">
        <v>6</v>
      </c>
      <c r="G27" s="184" t="s">
        <v>289</v>
      </c>
      <c r="H27" s="183">
        <v>16</v>
      </c>
      <c r="I27" s="184">
        <v>32</v>
      </c>
      <c r="J27" s="183">
        <v>0</v>
      </c>
      <c r="K27" s="185">
        <v>0</v>
      </c>
      <c r="L27" s="150"/>
    </row>
    <row r="28" spans="1:12" ht="23.25" customHeight="1">
      <c r="A28" s="169" t="s">
        <v>290</v>
      </c>
      <c r="B28" s="226">
        <f>D28+E28+H28+I28</f>
        <v>127.67</v>
      </c>
      <c r="C28" s="227">
        <f>F28+J28+G28+K28</f>
        <v>7.11</v>
      </c>
      <c r="D28" s="228">
        <v>77.33</v>
      </c>
      <c r="E28" s="229">
        <v>8.34</v>
      </c>
      <c r="F28" s="228">
        <v>2.2999999999999998</v>
      </c>
      <c r="G28" s="229">
        <v>3.72</v>
      </c>
      <c r="H28" s="228">
        <v>2.7</v>
      </c>
      <c r="I28" s="229">
        <v>39.299999999999997</v>
      </c>
      <c r="J28" s="228">
        <v>0.39</v>
      </c>
      <c r="K28" s="230">
        <v>0.7</v>
      </c>
      <c r="L28" s="150"/>
    </row>
    <row r="29" spans="1:12" ht="15" customHeight="1">
      <c r="B29" s="170"/>
      <c r="C29" s="170"/>
      <c r="D29" s="170"/>
      <c r="E29" s="170"/>
      <c r="F29" s="170"/>
      <c r="G29" s="170"/>
      <c r="H29" s="170"/>
      <c r="I29" s="170"/>
      <c r="J29" s="170"/>
      <c r="K29" s="242" t="s">
        <v>291</v>
      </c>
    </row>
    <row r="30" spans="1:12">
      <c r="A30" s="234" t="s">
        <v>120</v>
      </c>
      <c r="B30" s="18" t="s">
        <v>292</v>
      </c>
      <c r="C30" s="18"/>
      <c r="D30" s="18"/>
      <c r="E30" s="18"/>
      <c r="F30" s="18"/>
      <c r="G30" s="18"/>
      <c r="H30" s="18"/>
      <c r="I30" s="18"/>
      <c r="J30" s="18"/>
      <c r="K30" s="18"/>
    </row>
  </sheetData>
  <mergeCells count="8">
    <mergeCell ref="A4:A6"/>
    <mergeCell ref="B4:C5"/>
    <mergeCell ref="D4:G4"/>
    <mergeCell ref="H4:K4"/>
    <mergeCell ref="D5:E5"/>
    <mergeCell ref="F5:G5"/>
    <mergeCell ref="H5:I5"/>
    <mergeCell ref="J5:K5"/>
  </mergeCells>
  <phoneticPr fontId="3"/>
  <printOptions horizontalCentered="1"/>
  <pageMargins left="0.98425196850393704" right="0.78740157480314965" top="0.78740157480314965" bottom="0.78740157480314965" header="0.31496062992125984" footer="0.31496062992125984"/>
  <pageSetup paperSize="9" scale="93" orientation="portrait" r:id="rId1"/>
  <headerFooter>
    <oddFooter>&amp;Cー　&amp;A　－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97C51-60B7-4827-AF12-77DC9227D4DF}">
  <sheetPr>
    <tabColor rgb="FFFFC000"/>
  </sheetPr>
  <dimension ref="A1:O30"/>
  <sheetViews>
    <sheetView showGridLines="0" view="pageBreakPreview" zoomScale="130" zoomScaleNormal="100" zoomScaleSheetLayoutView="130" workbookViewId="0">
      <selection activeCell="T25" sqref="T25"/>
    </sheetView>
  </sheetViews>
  <sheetFormatPr defaultColWidth="9" defaultRowHeight="18"/>
  <cols>
    <col min="1" max="1" width="5.625" style="1" customWidth="1"/>
    <col min="2" max="2" width="8.75" style="2" customWidth="1"/>
    <col min="3" max="3" width="8.75" style="1" customWidth="1"/>
    <col min="4" max="14" width="6.75" style="1" customWidth="1"/>
    <col min="15" max="24" width="9" style="1"/>
    <col min="25" max="25" width="4.125" style="1" customWidth="1"/>
    <col min="26" max="16384" width="9" style="1"/>
  </cols>
  <sheetData>
    <row r="1" spans="1:15" ht="18.600000000000001" thickBot="1">
      <c r="A1" s="399"/>
      <c r="B1" s="11" t="s">
        <v>293</v>
      </c>
      <c r="C1" s="10" t="s">
        <v>18</v>
      </c>
      <c r="D1" s="6"/>
      <c r="E1" s="6"/>
      <c r="M1" s="401" t="s">
        <v>294</v>
      </c>
      <c r="N1" s="401"/>
    </row>
    <row r="2" spans="1:15" ht="15" customHeight="1">
      <c r="A2" s="399"/>
      <c r="B2" s="402" t="s">
        <v>295</v>
      </c>
      <c r="C2" s="393" t="s">
        <v>296</v>
      </c>
      <c r="D2" s="393" t="s">
        <v>297</v>
      </c>
      <c r="E2" s="393" t="s">
        <v>298</v>
      </c>
      <c r="F2" s="393" t="s">
        <v>299</v>
      </c>
      <c r="G2" s="393" t="s">
        <v>300</v>
      </c>
      <c r="H2" s="393" t="s">
        <v>301</v>
      </c>
      <c r="I2" s="393" t="s">
        <v>302</v>
      </c>
      <c r="J2" s="393" t="s">
        <v>303</v>
      </c>
      <c r="K2" s="393" t="s">
        <v>304</v>
      </c>
      <c r="L2" s="393" t="s">
        <v>305</v>
      </c>
      <c r="M2" s="393" t="s">
        <v>306</v>
      </c>
      <c r="N2" s="396" t="s">
        <v>307</v>
      </c>
    </row>
    <row r="3" spans="1:15" ht="15" customHeight="1">
      <c r="A3" s="399"/>
      <c r="B3" s="403"/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7"/>
    </row>
    <row r="4" spans="1:15" ht="15" customHeight="1">
      <c r="A4" s="399"/>
      <c r="B4" s="404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8"/>
    </row>
    <row r="5" spans="1:15" ht="18.600000000000001" customHeight="1">
      <c r="A5" s="399"/>
      <c r="B5" s="283" t="s">
        <v>308</v>
      </c>
      <c r="C5" s="284">
        <v>34001</v>
      </c>
      <c r="D5" s="285">
        <v>1028</v>
      </c>
      <c r="E5" s="285">
        <v>492</v>
      </c>
      <c r="F5" s="285">
        <v>6236</v>
      </c>
      <c r="G5" s="285">
        <v>8197</v>
      </c>
      <c r="H5" s="285">
        <v>7023</v>
      </c>
      <c r="I5" s="285">
        <v>3191</v>
      </c>
      <c r="J5" s="285">
        <v>2854</v>
      </c>
      <c r="K5" s="285">
        <v>2151</v>
      </c>
      <c r="L5" s="285">
        <v>2054</v>
      </c>
      <c r="M5" s="285">
        <v>351</v>
      </c>
      <c r="N5" s="286">
        <v>424</v>
      </c>
      <c r="O5" s="5" t="s">
        <v>309</v>
      </c>
    </row>
    <row r="6" spans="1:15" ht="18.600000000000001" customHeight="1">
      <c r="A6" s="399"/>
      <c r="B6" s="287" t="s">
        <v>310</v>
      </c>
      <c r="C6" s="284">
        <v>181</v>
      </c>
      <c r="D6" s="285">
        <v>7</v>
      </c>
      <c r="E6" s="285">
        <v>1</v>
      </c>
      <c r="F6" s="285">
        <v>47</v>
      </c>
      <c r="G6" s="285">
        <v>38</v>
      </c>
      <c r="H6" s="285">
        <v>32</v>
      </c>
      <c r="I6" s="285">
        <v>14</v>
      </c>
      <c r="J6" s="285">
        <v>13</v>
      </c>
      <c r="K6" s="285">
        <v>12</v>
      </c>
      <c r="L6" s="285">
        <v>11</v>
      </c>
      <c r="M6" s="285">
        <v>4</v>
      </c>
      <c r="N6" s="286">
        <v>2</v>
      </c>
      <c r="O6" s="5"/>
    </row>
    <row r="7" spans="1:15" ht="18.600000000000001" customHeight="1">
      <c r="A7" s="399"/>
      <c r="B7" s="288" t="s">
        <v>311</v>
      </c>
      <c r="C7" s="284">
        <v>416</v>
      </c>
      <c r="D7" s="285">
        <v>9</v>
      </c>
      <c r="E7" s="285">
        <v>6</v>
      </c>
      <c r="F7" s="285">
        <v>96</v>
      </c>
      <c r="G7" s="285">
        <v>130</v>
      </c>
      <c r="H7" s="285">
        <v>87</v>
      </c>
      <c r="I7" s="285">
        <v>32</v>
      </c>
      <c r="J7" s="285">
        <v>25</v>
      </c>
      <c r="K7" s="285">
        <v>12</v>
      </c>
      <c r="L7" s="285">
        <v>12</v>
      </c>
      <c r="M7" s="285">
        <v>3</v>
      </c>
      <c r="N7" s="286">
        <v>4</v>
      </c>
      <c r="O7" s="5"/>
    </row>
    <row r="8" spans="1:15" ht="18.600000000000001" customHeight="1">
      <c r="A8" s="399"/>
      <c r="B8" s="288" t="s">
        <v>312</v>
      </c>
      <c r="C8" s="284">
        <v>356</v>
      </c>
      <c r="D8" s="285">
        <v>5</v>
      </c>
      <c r="E8" s="285">
        <v>2</v>
      </c>
      <c r="F8" s="285">
        <v>96</v>
      </c>
      <c r="G8" s="285">
        <v>97</v>
      </c>
      <c r="H8" s="285">
        <v>68</v>
      </c>
      <c r="I8" s="285">
        <v>24</v>
      </c>
      <c r="J8" s="285">
        <v>26</v>
      </c>
      <c r="K8" s="285">
        <v>12</v>
      </c>
      <c r="L8" s="285">
        <v>19</v>
      </c>
      <c r="M8" s="285">
        <v>2</v>
      </c>
      <c r="N8" s="286">
        <v>5</v>
      </c>
      <c r="O8" s="5"/>
    </row>
    <row r="9" spans="1:15" ht="18.600000000000001" customHeight="1">
      <c r="A9" s="399"/>
      <c r="B9" s="289" t="s">
        <v>64</v>
      </c>
      <c r="C9" s="290">
        <v>119</v>
      </c>
      <c r="D9" s="291">
        <v>1</v>
      </c>
      <c r="E9" s="291" t="s">
        <v>200</v>
      </c>
      <c r="F9" s="291">
        <v>37</v>
      </c>
      <c r="G9" s="291">
        <v>39</v>
      </c>
      <c r="H9" s="291">
        <v>28</v>
      </c>
      <c r="I9" s="291">
        <v>3</v>
      </c>
      <c r="J9" s="291">
        <v>5</v>
      </c>
      <c r="K9" s="291">
        <v>1</v>
      </c>
      <c r="L9" s="291">
        <v>1</v>
      </c>
      <c r="M9" s="291">
        <v>1</v>
      </c>
      <c r="N9" s="292">
        <v>3</v>
      </c>
    </row>
    <row r="10" spans="1:15" ht="18.600000000000001" customHeight="1">
      <c r="A10" s="399"/>
      <c r="B10" s="289" t="s">
        <v>112</v>
      </c>
      <c r="C10" s="290">
        <v>12</v>
      </c>
      <c r="D10" s="291">
        <v>1</v>
      </c>
      <c r="E10" s="291" t="s">
        <v>200</v>
      </c>
      <c r="F10" s="291">
        <v>3</v>
      </c>
      <c r="G10" s="291" t="s">
        <v>200</v>
      </c>
      <c r="H10" s="291">
        <v>5</v>
      </c>
      <c r="I10" s="291">
        <v>1</v>
      </c>
      <c r="J10" s="291" t="s">
        <v>200</v>
      </c>
      <c r="K10" s="291">
        <v>1</v>
      </c>
      <c r="L10" s="291">
        <v>1</v>
      </c>
      <c r="M10" s="291" t="s">
        <v>200</v>
      </c>
      <c r="N10" s="292" t="s">
        <v>200</v>
      </c>
    </row>
    <row r="11" spans="1:15" ht="18.600000000000001" customHeight="1">
      <c r="A11" s="399"/>
      <c r="B11" s="289" t="s">
        <v>119</v>
      </c>
      <c r="C11" s="290">
        <v>7</v>
      </c>
      <c r="D11" s="291" t="s">
        <v>200</v>
      </c>
      <c r="E11" s="291" t="s">
        <v>200</v>
      </c>
      <c r="F11" s="291">
        <v>4</v>
      </c>
      <c r="G11" s="291" t="s">
        <v>200</v>
      </c>
      <c r="H11" s="291" t="s">
        <v>200</v>
      </c>
      <c r="I11" s="291">
        <v>2</v>
      </c>
      <c r="J11" s="291">
        <v>1</v>
      </c>
      <c r="K11" s="291" t="s">
        <v>200</v>
      </c>
      <c r="L11" s="291" t="s">
        <v>200</v>
      </c>
      <c r="M11" s="291" t="s">
        <v>200</v>
      </c>
      <c r="N11" s="292" t="s">
        <v>200</v>
      </c>
    </row>
    <row r="12" spans="1:15" ht="18.600000000000001" customHeight="1">
      <c r="A12" s="399"/>
      <c r="B12" s="289" t="s">
        <v>85</v>
      </c>
      <c r="C12" s="290">
        <v>43</v>
      </c>
      <c r="D12" s="291" t="s">
        <v>200</v>
      </c>
      <c r="E12" s="291" t="s">
        <v>200</v>
      </c>
      <c r="F12" s="291">
        <v>11</v>
      </c>
      <c r="G12" s="291">
        <v>9</v>
      </c>
      <c r="H12" s="291">
        <v>6</v>
      </c>
      <c r="I12" s="291">
        <v>3</v>
      </c>
      <c r="J12" s="291">
        <v>6</v>
      </c>
      <c r="K12" s="291">
        <v>3</v>
      </c>
      <c r="L12" s="291">
        <v>5</v>
      </c>
      <c r="M12" s="291" t="s">
        <v>200</v>
      </c>
      <c r="N12" s="292" t="s">
        <v>200</v>
      </c>
    </row>
    <row r="13" spans="1:15" ht="18.600000000000001" customHeight="1">
      <c r="A13" s="399"/>
      <c r="B13" s="293" t="s">
        <v>89</v>
      </c>
      <c r="C13" s="294">
        <v>14</v>
      </c>
      <c r="D13" s="291">
        <v>1</v>
      </c>
      <c r="E13" s="291" t="s">
        <v>200</v>
      </c>
      <c r="F13" s="291">
        <v>3</v>
      </c>
      <c r="G13" s="291">
        <v>4</v>
      </c>
      <c r="H13" s="291">
        <v>1</v>
      </c>
      <c r="I13" s="291" t="s">
        <v>200</v>
      </c>
      <c r="J13" s="291">
        <v>1</v>
      </c>
      <c r="K13" s="291">
        <v>3</v>
      </c>
      <c r="L13" s="291" t="s">
        <v>200</v>
      </c>
      <c r="M13" s="291" t="s">
        <v>200</v>
      </c>
      <c r="N13" s="292">
        <v>1</v>
      </c>
    </row>
    <row r="14" spans="1:15" ht="18.600000000000001" customHeight="1">
      <c r="A14" s="399"/>
      <c r="B14" s="289" t="s">
        <v>96</v>
      </c>
      <c r="C14" s="290">
        <v>3</v>
      </c>
      <c r="D14" s="291" t="s">
        <v>313</v>
      </c>
      <c r="E14" s="291" t="s">
        <v>313</v>
      </c>
      <c r="F14" s="291" t="s">
        <v>313</v>
      </c>
      <c r="G14" s="291" t="s">
        <v>313</v>
      </c>
      <c r="H14" s="291" t="s">
        <v>313</v>
      </c>
      <c r="I14" s="291" t="s">
        <v>313</v>
      </c>
      <c r="J14" s="291" t="s">
        <v>313</v>
      </c>
      <c r="K14" s="291" t="s">
        <v>313</v>
      </c>
      <c r="L14" s="291" t="s">
        <v>313</v>
      </c>
      <c r="M14" s="291" t="s">
        <v>313</v>
      </c>
      <c r="N14" s="292" t="s">
        <v>313</v>
      </c>
    </row>
    <row r="15" spans="1:15" ht="18.600000000000001" customHeight="1">
      <c r="A15" s="399"/>
      <c r="B15" s="289" t="s">
        <v>78</v>
      </c>
      <c r="C15" s="290">
        <v>7</v>
      </c>
      <c r="D15" s="291" t="s">
        <v>200</v>
      </c>
      <c r="E15" s="291">
        <v>1</v>
      </c>
      <c r="F15" s="291">
        <v>2</v>
      </c>
      <c r="G15" s="291">
        <v>1</v>
      </c>
      <c r="H15" s="291">
        <v>1</v>
      </c>
      <c r="I15" s="291" t="s">
        <v>200</v>
      </c>
      <c r="J15" s="291" t="s">
        <v>200</v>
      </c>
      <c r="K15" s="291" t="s">
        <v>200</v>
      </c>
      <c r="L15" s="291">
        <v>2</v>
      </c>
      <c r="M15" s="291" t="s">
        <v>200</v>
      </c>
      <c r="N15" s="292" t="s">
        <v>200</v>
      </c>
    </row>
    <row r="16" spans="1:15" ht="18.600000000000001" customHeight="1">
      <c r="A16" s="399"/>
      <c r="B16" s="289" t="s">
        <v>93</v>
      </c>
      <c r="C16" s="290">
        <v>23</v>
      </c>
      <c r="D16" s="291" t="s">
        <v>200</v>
      </c>
      <c r="E16" s="291">
        <v>1</v>
      </c>
      <c r="F16" s="291">
        <v>12</v>
      </c>
      <c r="G16" s="291">
        <v>7</v>
      </c>
      <c r="H16" s="291">
        <v>1</v>
      </c>
      <c r="I16" s="291">
        <v>1</v>
      </c>
      <c r="J16" s="291">
        <v>1</v>
      </c>
      <c r="K16" s="291" t="s">
        <v>200</v>
      </c>
      <c r="L16" s="291" t="s">
        <v>200</v>
      </c>
      <c r="M16" s="291" t="s">
        <v>200</v>
      </c>
      <c r="N16" s="292" t="s">
        <v>200</v>
      </c>
    </row>
    <row r="17" spans="1:14" ht="18.600000000000001" customHeight="1">
      <c r="A17" s="399"/>
      <c r="B17" s="289" t="s">
        <v>82</v>
      </c>
      <c r="C17" s="290">
        <v>35</v>
      </c>
      <c r="D17" s="291">
        <v>1</v>
      </c>
      <c r="E17" s="291" t="s">
        <v>200</v>
      </c>
      <c r="F17" s="291">
        <v>6</v>
      </c>
      <c r="G17" s="291">
        <v>8</v>
      </c>
      <c r="H17" s="291">
        <v>8</v>
      </c>
      <c r="I17" s="291">
        <v>4</v>
      </c>
      <c r="J17" s="291">
        <v>6</v>
      </c>
      <c r="K17" s="291" t="s">
        <v>200</v>
      </c>
      <c r="L17" s="291">
        <v>1</v>
      </c>
      <c r="M17" s="291" t="s">
        <v>200</v>
      </c>
      <c r="N17" s="292">
        <v>1</v>
      </c>
    </row>
    <row r="18" spans="1:14" ht="18.600000000000001" customHeight="1">
      <c r="A18" s="399"/>
      <c r="B18" s="293" t="s">
        <v>71</v>
      </c>
      <c r="C18" s="294">
        <v>3</v>
      </c>
      <c r="D18" s="291" t="s">
        <v>200</v>
      </c>
      <c r="E18" s="291" t="s">
        <v>200</v>
      </c>
      <c r="F18" s="291">
        <v>3</v>
      </c>
      <c r="G18" s="291" t="s">
        <v>200</v>
      </c>
      <c r="H18" s="291" t="s">
        <v>200</v>
      </c>
      <c r="I18" s="291" t="s">
        <v>200</v>
      </c>
      <c r="J18" s="291" t="s">
        <v>200</v>
      </c>
      <c r="K18" s="291" t="s">
        <v>200</v>
      </c>
      <c r="L18" s="291" t="s">
        <v>200</v>
      </c>
      <c r="M18" s="291" t="s">
        <v>200</v>
      </c>
      <c r="N18" s="292" t="s">
        <v>200</v>
      </c>
    </row>
    <row r="19" spans="1:14" ht="18.600000000000001" customHeight="1">
      <c r="A19" s="399"/>
      <c r="B19" s="289" t="s">
        <v>98</v>
      </c>
      <c r="C19" s="290">
        <v>11</v>
      </c>
      <c r="D19" s="291" t="s">
        <v>200</v>
      </c>
      <c r="E19" s="291" t="s">
        <v>200</v>
      </c>
      <c r="F19" s="291">
        <v>1</v>
      </c>
      <c r="G19" s="291">
        <v>2</v>
      </c>
      <c r="H19" s="291">
        <v>2</v>
      </c>
      <c r="I19" s="291">
        <v>4</v>
      </c>
      <c r="J19" s="291" t="s">
        <v>200</v>
      </c>
      <c r="K19" s="291">
        <v>1</v>
      </c>
      <c r="L19" s="291">
        <v>1</v>
      </c>
      <c r="M19" s="291" t="s">
        <v>200</v>
      </c>
      <c r="N19" s="292" t="s">
        <v>200</v>
      </c>
    </row>
    <row r="20" spans="1:14" ht="18.600000000000001" customHeight="1">
      <c r="A20" s="399"/>
      <c r="B20" s="289" t="s">
        <v>101</v>
      </c>
      <c r="C20" s="290">
        <v>17</v>
      </c>
      <c r="D20" s="291">
        <v>1</v>
      </c>
      <c r="E20" s="291" t="s">
        <v>200</v>
      </c>
      <c r="F20" s="291">
        <v>3</v>
      </c>
      <c r="G20" s="291">
        <v>5</v>
      </c>
      <c r="H20" s="291">
        <v>3</v>
      </c>
      <c r="I20" s="291" t="s">
        <v>200</v>
      </c>
      <c r="J20" s="291">
        <v>2</v>
      </c>
      <c r="K20" s="291">
        <v>1</v>
      </c>
      <c r="L20" s="291">
        <v>1</v>
      </c>
      <c r="M20" s="291">
        <v>1</v>
      </c>
      <c r="N20" s="292" t="s">
        <v>200</v>
      </c>
    </row>
    <row r="21" spans="1:14" ht="18.600000000000001" customHeight="1">
      <c r="A21" s="399"/>
      <c r="B21" s="289" t="s">
        <v>103</v>
      </c>
      <c r="C21" s="290">
        <v>24</v>
      </c>
      <c r="D21" s="291" t="s">
        <v>200</v>
      </c>
      <c r="E21" s="291" t="s">
        <v>200</v>
      </c>
      <c r="F21" s="291">
        <v>4</v>
      </c>
      <c r="G21" s="291">
        <v>6</v>
      </c>
      <c r="H21" s="291">
        <v>9</v>
      </c>
      <c r="I21" s="291">
        <v>4</v>
      </c>
      <c r="J21" s="291" t="s">
        <v>200</v>
      </c>
      <c r="K21" s="291">
        <v>1</v>
      </c>
      <c r="L21" s="291" t="s">
        <v>200</v>
      </c>
      <c r="M21" s="291" t="s">
        <v>200</v>
      </c>
      <c r="N21" s="292" t="s">
        <v>200</v>
      </c>
    </row>
    <row r="22" spans="1:14" ht="18.600000000000001" customHeight="1">
      <c r="A22" s="399"/>
      <c r="B22" s="289" t="s">
        <v>114</v>
      </c>
      <c r="C22" s="290">
        <v>3</v>
      </c>
      <c r="D22" s="291" t="s">
        <v>200</v>
      </c>
      <c r="E22" s="291" t="s">
        <v>200</v>
      </c>
      <c r="F22" s="291">
        <v>1</v>
      </c>
      <c r="G22" s="291">
        <v>2</v>
      </c>
      <c r="H22" s="291" t="s">
        <v>200</v>
      </c>
      <c r="I22" s="291" t="s">
        <v>200</v>
      </c>
      <c r="J22" s="291" t="s">
        <v>200</v>
      </c>
      <c r="K22" s="291" t="s">
        <v>200</v>
      </c>
      <c r="L22" s="291" t="s">
        <v>200</v>
      </c>
      <c r="M22" s="291" t="s">
        <v>200</v>
      </c>
      <c r="N22" s="292" t="s">
        <v>200</v>
      </c>
    </row>
    <row r="23" spans="1:14" ht="18.600000000000001" customHeight="1">
      <c r="A23" s="399"/>
      <c r="B23" s="293" t="s">
        <v>124</v>
      </c>
      <c r="C23" s="294">
        <v>1</v>
      </c>
      <c r="D23" s="291" t="s">
        <v>313</v>
      </c>
      <c r="E23" s="291" t="s">
        <v>313</v>
      </c>
      <c r="F23" s="291" t="s">
        <v>313</v>
      </c>
      <c r="G23" s="291" t="s">
        <v>313</v>
      </c>
      <c r="H23" s="291" t="s">
        <v>313</v>
      </c>
      <c r="I23" s="291" t="s">
        <v>313</v>
      </c>
      <c r="J23" s="291" t="s">
        <v>313</v>
      </c>
      <c r="K23" s="291" t="s">
        <v>313</v>
      </c>
      <c r="L23" s="291" t="s">
        <v>313</v>
      </c>
      <c r="M23" s="291" t="s">
        <v>313</v>
      </c>
      <c r="N23" s="292" t="s">
        <v>313</v>
      </c>
    </row>
    <row r="24" spans="1:14" ht="18.600000000000001" customHeight="1">
      <c r="A24" s="399"/>
      <c r="B24" s="289" t="s">
        <v>122</v>
      </c>
      <c r="C24" s="290">
        <v>29</v>
      </c>
      <c r="D24" s="291" t="s">
        <v>200</v>
      </c>
      <c r="E24" s="291" t="s">
        <v>200</v>
      </c>
      <c r="F24" s="291">
        <v>4</v>
      </c>
      <c r="G24" s="291">
        <v>13</v>
      </c>
      <c r="H24" s="291">
        <v>2</v>
      </c>
      <c r="I24" s="291">
        <v>2</v>
      </c>
      <c r="J24" s="291">
        <v>3</v>
      </c>
      <c r="K24" s="291">
        <v>1</v>
      </c>
      <c r="L24" s="291">
        <v>4</v>
      </c>
      <c r="M24" s="291" t="s">
        <v>200</v>
      </c>
      <c r="N24" s="292" t="s">
        <v>200</v>
      </c>
    </row>
    <row r="25" spans="1:14" ht="18.600000000000001" customHeight="1" thickBot="1">
      <c r="A25" s="399"/>
      <c r="B25" s="295" t="s">
        <v>116</v>
      </c>
      <c r="C25" s="296">
        <v>5</v>
      </c>
      <c r="D25" s="297" t="s">
        <v>200</v>
      </c>
      <c r="E25" s="297" t="s">
        <v>200</v>
      </c>
      <c r="F25" s="297" t="s">
        <v>200</v>
      </c>
      <c r="G25" s="297">
        <v>1</v>
      </c>
      <c r="H25" s="297">
        <v>1</v>
      </c>
      <c r="I25" s="297" t="s">
        <v>200</v>
      </c>
      <c r="J25" s="297">
        <v>1</v>
      </c>
      <c r="K25" s="297" t="s">
        <v>200</v>
      </c>
      <c r="L25" s="297">
        <v>2</v>
      </c>
      <c r="M25" s="297" t="s">
        <v>200</v>
      </c>
      <c r="N25" s="298" t="s">
        <v>200</v>
      </c>
    </row>
    <row r="26" spans="1:14" ht="18.600000000000001" customHeight="1">
      <c r="A26" s="399"/>
      <c r="B26" s="299"/>
      <c r="C26" s="300"/>
      <c r="D26" s="300"/>
      <c r="E26" s="300"/>
      <c r="F26" s="300"/>
      <c r="G26" s="300"/>
      <c r="H26" s="300"/>
      <c r="I26" s="300"/>
      <c r="J26" s="300"/>
      <c r="K26" s="300"/>
      <c r="L26" s="300"/>
      <c r="M26" s="405" t="s">
        <v>314</v>
      </c>
      <c r="N26" s="406"/>
    </row>
    <row r="27" spans="1:14">
      <c r="A27" s="4"/>
      <c r="M27" s="400"/>
      <c r="N27" s="400"/>
    </row>
    <row r="28" spans="1:14">
      <c r="A28" s="4"/>
    </row>
    <row r="29" spans="1:14">
      <c r="A29" s="4"/>
    </row>
    <row r="30" spans="1:14">
      <c r="C30" s="3">
        <f>+SUM(C9:C25)</f>
        <v>356</v>
      </c>
    </row>
  </sheetData>
  <mergeCells count="17">
    <mergeCell ref="L2:L4"/>
    <mergeCell ref="M2:M4"/>
    <mergeCell ref="N2:N4"/>
    <mergeCell ref="A1:A26"/>
    <mergeCell ref="M27:N27"/>
    <mergeCell ref="M1:N1"/>
    <mergeCell ref="B2:B4"/>
    <mergeCell ref="C2:C4"/>
    <mergeCell ref="D2:D4"/>
    <mergeCell ref="E2:E4"/>
    <mergeCell ref="F2:F4"/>
    <mergeCell ref="G2:G4"/>
    <mergeCell ref="H2:H4"/>
    <mergeCell ref="M26:N26"/>
    <mergeCell ref="I2:I4"/>
    <mergeCell ref="J2:J4"/>
    <mergeCell ref="K2:K4"/>
  </mergeCells>
  <phoneticPr fontId="3"/>
  <printOptions horizontalCentered="1"/>
  <pageMargins left="0.98425196850393704" right="0.78740157480314965" top="0.78740157480314965" bottom="0.78740157480314965" header="0.31496062992125984" footer="0.31496062992125984"/>
  <pageSetup paperSize="9" scale="83" orientation="portrait" r:id="rId1"/>
  <headerFooter>
    <oddFooter>&amp;Cー　&amp;A　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551AC-ABF0-49D9-8E5D-E680F20C4987}">
  <sheetPr>
    <tabColor rgb="FFFFC000"/>
  </sheetPr>
  <dimension ref="A1:AJ79"/>
  <sheetViews>
    <sheetView view="pageBreakPreview" zoomScaleNormal="100" zoomScaleSheetLayoutView="100" workbookViewId="0">
      <selection activeCell="AE51" sqref="AE51"/>
    </sheetView>
  </sheetViews>
  <sheetFormatPr defaultColWidth="9" defaultRowHeight="13.15"/>
  <cols>
    <col min="1" max="1" width="7.125" style="6" customWidth="1"/>
    <col min="2" max="2" width="3.5" style="167" customWidth="1"/>
    <col min="3" max="32" width="2.375" style="6" customWidth="1"/>
    <col min="33" max="34" width="2.625" style="6" customWidth="1"/>
    <col min="35" max="16384" width="9" style="6"/>
  </cols>
  <sheetData>
    <row r="1" spans="1:36" ht="16.149999999999999">
      <c r="A1" s="7" t="s">
        <v>21</v>
      </c>
      <c r="L1" s="469"/>
      <c r="M1" s="469"/>
      <c r="N1" s="469"/>
      <c r="O1" s="469"/>
    </row>
    <row r="2" spans="1:36" ht="20.100000000000001" customHeight="1" thickBot="1">
      <c r="A2" s="10" t="s">
        <v>315</v>
      </c>
      <c r="AF2" s="66" t="s">
        <v>316</v>
      </c>
    </row>
    <row r="3" spans="1:36" ht="12" customHeight="1">
      <c r="A3" s="444" t="s">
        <v>317</v>
      </c>
      <c r="B3" s="604"/>
      <c r="C3" s="462" t="s">
        <v>318</v>
      </c>
      <c r="D3" s="445"/>
      <c r="E3" s="445"/>
      <c r="F3" s="445" t="s">
        <v>319</v>
      </c>
      <c r="G3" s="445"/>
      <c r="H3" s="445"/>
      <c r="I3" s="445"/>
      <c r="J3" s="445"/>
      <c r="K3" s="445"/>
      <c r="L3" s="445"/>
      <c r="M3" s="445"/>
      <c r="N3" s="445"/>
      <c r="O3" s="445"/>
      <c r="P3" s="445"/>
      <c r="Q3" s="445"/>
      <c r="R3" s="445"/>
      <c r="S3" s="445"/>
      <c r="T3" s="445"/>
      <c r="U3" s="445" t="s">
        <v>320</v>
      </c>
      <c r="V3" s="445"/>
      <c r="W3" s="445"/>
      <c r="X3" s="445"/>
      <c r="Y3" s="445"/>
      <c r="Z3" s="445"/>
      <c r="AA3" s="445"/>
      <c r="AB3" s="445"/>
      <c r="AC3" s="445"/>
      <c r="AD3" s="445"/>
      <c r="AE3" s="445"/>
      <c r="AF3" s="446"/>
      <c r="AI3" s="6" t="s">
        <v>321</v>
      </c>
    </row>
    <row r="4" spans="1:36" ht="12" customHeight="1">
      <c r="A4" s="605"/>
      <c r="B4" s="606"/>
      <c r="C4" s="447"/>
      <c r="D4" s="447"/>
      <c r="E4" s="447"/>
      <c r="F4" s="447" t="s">
        <v>195</v>
      </c>
      <c r="G4" s="447"/>
      <c r="H4" s="447"/>
      <c r="I4" s="470" t="s">
        <v>322</v>
      </c>
      <c r="J4" s="607"/>
      <c r="K4" s="607"/>
      <c r="L4" s="447" t="s">
        <v>323</v>
      </c>
      <c r="M4" s="447"/>
      <c r="N4" s="447"/>
      <c r="O4" s="447" t="s">
        <v>206</v>
      </c>
      <c r="P4" s="447"/>
      <c r="Q4" s="447"/>
      <c r="R4" s="447" t="s">
        <v>102</v>
      </c>
      <c r="S4" s="447"/>
      <c r="T4" s="447"/>
      <c r="U4" s="447" t="s">
        <v>195</v>
      </c>
      <c r="V4" s="447"/>
      <c r="W4" s="447"/>
      <c r="X4" s="447" t="s">
        <v>324</v>
      </c>
      <c r="Y4" s="447"/>
      <c r="Z4" s="447"/>
      <c r="AA4" s="447" t="s">
        <v>325</v>
      </c>
      <c r="AB4" s="447"/>
      <c r="AC4" s="447"/>
      <c r="AD4" s="447" t="s">
        <v>102</v>
      </c>
      <c r="AE4" s="447"/>
      <c r="AF4" s="452"/>
    </row>
    <row r="5" spans="1:36" ht="12" customHeight="1">
      <c r="A5" s="605"/>
      <c r="B5" s="606"/>
      <c r="C5" s="447"/>
      <c r="D5" s="447"/>
      <c r="E5" s="447"/>
      <c r="F5" s="447"/>
      <c r="G5" s="447"/>
      <c r="H5" s="447"/>
      <c r="I5" s="607"/>
      <c r="J5" s="607"/>
      <c r="K5" s="607"/>
      <c r="L5" s="447"/>
      <c r="M5" s="447"/>
      <c r="N5" s="447"/>
      <c r="O5" s="447"/>
      <c r="P5" s="447"/>
      <c r="Q5" s="447"/>
      <c r="R5" s="447"/>
      <c r="S5" s="447"/>
      <c r="T5" s="447"/>
      <c r="U5" s="447"/>
      <c r="V5" s="447"/>
      <c r="W5" s="447"/>
      <c r="X5" s="447"/>
      <c r="Y5" s="447"/>
      <c r="Z5" s="447"/>
      <c r="AA5" s="447"/>
      <c r="AB5" s="447"/>
      <c r="AC5" s="447"/>
      <c r="AD5" s="447"/>
      <c r="AE5" s="447"/>
      <c r="AF5" s="452"/>
    </row>
    <row r="6" spans="1:36" ht="11.25" customHeight="1">
      <c r="A6" s="437" t="s">
        <v>326</v>
      </c>
      <c r="B6" s="89">
        <v>28</v>
      </c>
      <c r="C6" s="438">
        <v>20660</v>
      </c>
      <c r="D6" s="439"/>
      <c r="E6" s="440"/>
      <c r="F6" s="438">
        <v>18470</v>
      </c>
      <c r="G6" s="439"/>
      <c r="H6" s="440"/>
      <c r="I6" s="438">
        <v>678</v>
      </c>
      <c r="J6" s="439"/>
      <c r="K6" s="440"/>
      <c r="L6" s="438">
        <v>11848</v>
      </c>
      <c r="M6" s="439"/>
      <c r="N6" s="440"/>
      <c r="O6" s="438">
        <v>2460</v>
      </c>
      <c r="P6" s="439"/>
      <c r="Q6" s="440"/>
      <c r="R6" s="438">
        <v>3478</v>
      </c>
      <c r="S6" s="439"/>
      <c r="T6" s="440"/>
      <c r="U6" s="438">
        <v>2188</v>
      </c>
      <c r="V6" s="439"/>
      <c r="W6" s="440"/>
      <c r="X6" s="438" t="s">
        <v>200</v>
      </c>
      <c r="Y6" s="439"/>
      <c r="Z6" s="440"/>
      <c r="AA6" s="438" t="s">
        <v>200</v>
      </c>
      <c r="AB6" s="439"/>
      <c r="AC6" s="440"/>
      <c r="AD6" s="438" t="s">
        <v>200</v>
      </c>
      <c r="AE6" s="439"/>
      <c r="AF6" s="441"/>
    </row>
    <row r="7" spans="1:36" ht="11.25" customHeight="1">
      <c r="A7" s="437"/>
      <c r="B7" s="89">
        <v>29</v>
      </c>
      <c r="C7" s="424">
        <v>21279</v>
      </c>
      <c r="D7" s="424"/>
      <c r="E7" s="424"/>
      <c r="F7" s="424">
        <v>19129</v>
      </c>
      <c r="G7" s="424"/>
      <c r="H7" s="424"/>
      <c r="I7" s="424">
        <v>641</v>
      </c>
      <c r="J7" s="424"/>
      <c r="K7" s="424"/>
      <c r="L7" s="424">
        <v>12147</v>
      </c>
      <c r="M7" s="424"/>
      <c r="N7" s="424"/>
      <c r="O7" s="424">
        <v>2762</v>
      </c>
      <c r="P7" s="424"/>
      <c r="Q7" s="424"/>
      <c r="R7" s="424">
        <v>3578</v>
      </c>
      <c r="S7" s="424"/>
      <c r="T7" s="424"/>
      <c r="U7" s="424">
        <v>2153</v>
      </c>
      <c r="V7" s="424"/>
      <c r="W7" s="424"/>
      <c r="X7" s="407" t="s">
        <v>200</v>
      </c>
      <c r="Y7" s="408"/>
      <c r="Z7" s="409"/>
      <c r="AA7" s="407" t="s">
        <v>200</v>
      </c>
      <c r="AB7" s="408"/>
      <c r="AC7" s="409"/>
      <c r="AD7" s="407" t="s">
        <v>200</v>
      </c>
      <c r="AE7" s="408"/>
      <c r="AF7" s="410"/>
    </row>
    <row r="8" spans="1:36" ht="11.25" customHeight="1">
      <c r="A8" s="437"/>
      <c r="B8" s="171">
        <v>30</v>
      </c>
      <c r="C8" s="430">
        <v>21640</v>
      </c>
      <c r="D8" s="430"/>
      <c r="E8" s="430"/>
      <c r="F8" s="430">
        <v>19462</v>
      </c>
      <c r="G8" s="430"/>
      <c r="H8" s="430"/>
      <c r="I8" s="430">
        <v>628</v>
      </c>
      <c r="J8" s="430"/>
      <c r="K8" s="430"/>
      <c r="L8" s="430">
        <v>12532</v>
      </c>
      <c r="M8" s="430"/>
      <c r="N8" s="430"/>
      <c r="O8" s="430">
        <v>2771</v>
      </c>
      <c r="P8" s="430"/>
      <c r="Q8" s="430"/>
      <c r="R8" s="430">
        <v>3531</v>
      </c>
      <c r="S8" s="430"/>
      <c r="T8" s="430"/>
      <c r="U8" s="430">
        <v>2178</v>
      </c>
      <c r="V8" s="430"/>
      <c r="W8" s="430"/>
      <c r="X8" s="465" t="s">
        <v>200</v>
      </c>
      <c r="Y8" s="466"/>
      <c r="Z8" s="468"/>
      <c r="AA8" s="465" t="s">
        <v>200</v>
      </c>
      <c r="AB8" s="466"/>
      <c r="AC8" s="468"/>
      <c r="AD8" s="465" t="s">
        <v>200</v>
      </c>
      <c r="AE8" s="466"/>
      <c r="AF8" s="467"/>
    </row>
    <row r="9" spans="1:36" ht="11.25" customHeight="1">
      <c r="A9" s="437" t="s">
        <v>275</v>
      </c>
      <c r="B9" s="89">
        <v>40</v>
      </c>
      <c r="C9" s="424">
        <v>444</v>
      </c>
      <c r="D9" s="424"/>
      <c r="E9" s="424"/>
      <c r="F9" s="424">
        <v>320</v>
      </c>
      <c r="G9" s="424"/>
      <c r="H9" s="424"/>
      <c r="I9" s="424">
        <v>93</v>
      </c>
      <c r="J9" s="424"/>
      <c r="K9" s="424"/>
      <c r="L9" s="424">
        <v>215</v>
      </c>
      <c r="M9" s="424"/>
      <c r="N9" s="424"/>
      <c r="O9" s="424">
        <v>12</v>
      </c>
      <c r="P9" s="424"/>
      <c r="Q9" s="424"/>
      <c r="R9" s="424">
        <v>0</v>
      </c>
      <c r="S9" s="424"/>
      <c r="T9" s="424"/>
      <c r="U9" s="424">
        <v>124</v>
      </c>
      <c r="V9" s="424"/>
      <c r="W9" s="424"/>
      <c r="X9" s="424">
        <v>5</v>
      </c>
      <c r="Y9" s="424"/>
      <c r="Z9" s="424"/>
      <c r="AA9" s="424">
        <v>38</v>
      </c>
      <c r="AB9" s="424"/>
      <c r="AC9" s="424"/>
      <c r="AD9" s="424">
        <v>81</v>
      </c>
      <c r="AE9" s="424"/>
      <c r="AF9" s="434"/>
    </row>
    <row r="10" spans="1:36" ht="11.25" customHeight="1">
      <c r="A10" s="437"/>
      <c r="B10" s="89">
        <v>45</v>
      </c>
      <c r="C10" s="424">
        <v>394</v>
      </c>
      <c r="D10" s="424"/>
      <c r="E10" s="424"/>
      <c r="F10" s="424">
        <v>255</v>
      </c>
      <c r="G10" s="424"/>
      <c r="H10" s="424"/>
      <c r="I10" s="424">
        <v>58</v>
      </c>
      <c r="J10" s="424"/>
      <c r="K10" s="424"/>
      <c r="L10" s="424">
        <v>181</v>
      </c>
      <c r="M10" s="424"/>
      <c r="N10" s="424"/>
      <c r="O10" s="424">
        <v>13</v>
      </c>
      <c r="P10" s="424"/>
      <c r="Q10" s="424"/>
      <c r="R10" s="424">
        <v>3</v>
      </c>
      <c r="S10" s="424"/>
      <c r="T10" s="424"/>
      <c r="U10" s="424">
        <v>139</v>
      </c>
      <c r="V10" s="424"/>
      <c r="W10" s="424"/>
      <c r="X10" s="424">
        <v>4</v>
      </c>
      <c r="Y10" s="424"/>
      <c r="Z10" s="424"/>
      <c r="AA10" s="424">
        <v>28</v>
      </c>
      <c r="AB10" s="424"/>
      <c r="AC10" s="424"/>
      <c r="AD10" s="424">
        <v>107</v>
      </c>
      <c r="AE10" s="424"/>
      <c r="AF10" s="434"/>
    </row>
    <row r="11" spans="1:36" ht="11.25" customHeight="1">
      <c r="A11" s="437"/>
      <c r="B11" s="89">
        <v>50</v>
      </c>
      <c r="C11" s="424">
        <v>264</v>
      </c>
      <c r="D11" s="424"/>
      <c r="E11" s="424"/>
      <c r="F11" s="424">
        <v>158</v>
      </c>
      <c r="G11" s="424"/>
      <c r="H11" s="424"/>
      <c r="I11" s="424">
        <v>31</v>
      </c>
      <c r="J11" s="424"/>
      <c r="K11" s="424"/>
      <c r="L11" s="424">
        <v>113</v>
      </c>
      <c r="M11" s="424"/>
      <c r="N11" s="424"/>
      <c r="O11" s="424">
        <v>12</v>
      </c>
      <c r="P11" s="424"/>
      <c r="Q11" s="424"/>
      <c r="R11" s="424">
        <v>2</v>
      </c>
      <c r="S11" s="424"/>
      <c r="T11" s="424"/>
      <c r="U11" s="424">
        <v>106</v>
      </c>
      <c r="V11" s="424"/>
      <c r="W11" s="424"/>
      <c r="X11" s="424">
        <v>6</v>
      </c>
      <c r="Y11" s="424"/>
      <c r="Z11" s="424"/>
      <c r="AA11" s="424">
        <v>12</v>
      </c>
      <c r="AB11" s="424"/>
      <c r="AC11" s="424"/>
      <c r="AD11" s="424">
        <v>88</v>
      </c>
      <c r="AE11" s="424"/>
      <c r="AF11" s="434"/>
      <c r="AJ11" s="9"/>
    </row>
    <row r="12" spans="1:36" ht="11.25" customHeight="1">
      <c r="A12" s="437"/>
      <c r="B12" s="89">
        <v>55</v>
      </c>
      <c r="C12" s="424">
        <v>257</v>
      </c>
      <c r="D12" s="424"/>
      <c r="E12" s="424"/>
      <c r="F12" s="424">
        <v>160</v>
      </c>
      <c r="G12" s="424"/>
      <c r="H12" s="424"/>
      <c r="I12" s="424">
        <v>41</v>
      </c>
      <c r="J12" s="424"/>
      <c r="K12" s="424"/>
      <c r="L12" s="424">
        <v>105</v>
      </c>
      <c r="M12" s="424"/>
      <c r="N12" s="424"/>
      <c r="O12" s="424">
        <v>11</v>
      </c>
      <c r="P12" s="424"/>
      <c r="Q12" s="424"/>
      <c r="R12" s="424">
        <v>3</v>
      </c>
      <c r="S12" s="424"/>
      <c r="T12" s="424"/>
      <c r="U12" s="424">
        <v>97</v>
      </c>
      <c r="V12" s="424"/>
      <c r="W12" s="424"/>
      <c r="X12" s="424">
        <v>2</v>
      </c>
      <c r="Y12" s="424"/>
      <c r="Z12" s="424"/>
      <c r="AA12" s="424">
        <v>7</v>
      </c>
      <c r="AB12" s="424"/>
      <c r="AC12" s="424"/>
      <c r="AD12" s="424">
        <v>88</v>
      </c>
      <c r="AE12" s="424"/>
      <c r="AF12" s="434"/>
    </row>
    <row r="13" spans="1:36" ht="11.25" customHeight="1">
      <c r="A13" s="437"/>
      <c r="B13" s="89">
        <v>60</v>
      </c>
      <c r="C13" s="424">
        <v>243</v>
      </c>
      <c r="D13" s="424"/>
      <c r="E13" s="424"/>
      <c r="F13" s="424">
        <v>139</v>
      </c>
      <c r="G13" s="424"/>
      <c r="H13" s="424"/>
      <c r="I13" s="424">
        <v>36</v>
      </c>
      <c r="J13" s="424"/>
      <c r="K13" s="424"/>
      <c r="L13" s="424">
        <v>89</v>
      </c>
      <c r="M13" s="424"/>
      <c r="N13" s="424"/>
      <c r="O13" s="424">
        <v>10</v>
      </c>
      <c r="P13" s="424"/>
      <c r="Q13" s="424"/>
      <c r="R13" s="424">
        <v>4</v>
      </c>
      <c r="S13" s="424"/>
      <c r="T13" s="424"/>
      <c r="U13" s="424">
        <v>104</v>
      </c>
      <c r="V13" s="424"/>
      <c r="W13" s="424"/>
      <c r="X13" s="424">
        <v>4</v>
      </c>
      <c r="Y13" s="424"/>
      <c r="Z13" s="424"/>
      <c r="AA13" s="424">
        <v>6</v>
      </c>
      <c r="AB13" s="424"/>
      <c r="AC13" s="424"/>
      <c r="AD13" s="424">
        <v>94</v>
      </c>
      <c r="AE13" s="424"/>
      <c r="AF13" s="434"/>
    </row>
    <row r="14" spans="1:36" ht="11.25" customHeight="1">
      <c r="A14" s="437"/>
      <c r="B14" s="67">
        <v>2</v>
      </c>
      <c r="C14" s="427">
        <v>199</v>
      </c>
      <c r="D14" s="427"/>
      <c r="E14" s="427"/>
      <c r="F14" s="427">
        <v>124</v>
      </c>
      <c r="G14" s="427"/>
      <c r="H14" s="427"/>
      <c r="I14" s="427">
        <v>32</v>
      </c>
      <c r="J14" s="427"/>
      <c r="K14" s="427"/>
      <c r="L14" s="427">
        <v>83</v>
      </c>
      <c r="M14" s="427"/>
      <c r="N14" s="427"/>
      <c r="O14" s="427">
        <v>7</v>
      </c>
      <c r="P14" s="427"/>
      <c r="Q14" s="427"/>
      <c r="R14" s="427">
        <v>2</v>
      </c>
      <c r="S14" s="427"/>
      <c r="T14" s="427"/>
      <c r="U14" s="427">
        <v>75</v>
      </c>
      <c r="V14" s="427"/>
      <c r="W14" s="427"/>
      <c r="X14" s="427">
        <v>1</v>
      </c>
      <c r="Y14" s="427"/>
      <c r="Z14" s="427"/>
      <c r="AA14" s="427">
        <v>3</v>
      </c>
      <c r="AB14" s="427"/>
      <c r="AC14" s="427"/>
      <c r="AD14" s="427">
        <v>71</v>
      </c>
      <c r="AE14" s="427"/>
      <c r="AF14" s="428"/>
    </row>
    <row r="15" spans="1:36" ht="11.25" customHeight="1">
      <c r="A15" s="437"/>
      <c r="B15" s="89">
        <v>7</v>
      </c>
      <c r="C15" s="424">
        <v>151</v>
      </c>
      <c r="D15" s="424"/>
      <c r="E15" s="424"/>
      <c r="F15" s="424">
        <v>120</v>
      </c>
      <c r="G15" s="424"/>
      <c r="H15" s="424"/>
      <c r="I15" s="424">
        <v>26</v>
      </c>
      <c r="J15" s="424"/>
      <c r="K15" s="424"/>
      <c r="L15" s="424">
        <v>87</v>
      </c>
      <c r="M15" s="424"/>
      <c r="N15" s="424"/>
      <c r="O15" s="424">
        <v>5</v>
      </c>
      <c r="P15" s="424"/>
      <c r="Q15" s="424"/>
      <c r="R15" s="424">
        <v>2</v>
      </c>
      <c r="S15" s="424"/>
      <c r="T15" s="424"/>
      <c r="U15" s="424">
        <v>31</v>
      </c>
      <c r="V15" s="424"/>
      <c r="W15" s="424"/>
      <c r="X15" s="424">
        <v>1</v>
      </c>
      <c r="Y15" s="424"/>
      <c r="Z15" s="424"/>
      <c r="AA15" s="424">
        <v>2</v>
      </c>
      <c r="AB15" s="424"/>
      <c r="AC15" s="424"/>
      <c r="AD15" s="424">
        <v>28</v>
      </c>
      <c r="AE15" s="424"/>
      <c r="AF15" s="434"/>
    </row>
    <row r="16" spans="1:36" ht="11.25" customHeight="1">
      <c r="A16" s="437"/>
      <c r="B16" s="89">
        <v>12</v>
      </c>
      <c r="C16" s="424">
        <v>118</v>
      </c>
      <c r="D16" s="424"/>
      <c r="E16" s="424"/>
      <c r="F16" s="424">
        <v>105</v>
      </c>
      <c r="G16" s="424"/>
      <c r="H16" s="424"/>
      <c r="I16" s="424">
        <v>14</v>
      </c>
      <c r="J16" s="424"/>
      <c r="K16" s="424"/>
      <c r="L16" s="424">
        <v>84</v>
      </c>
      <c r="M16" s="424"/>
      <c r="N16" s="424"/>
      <c r="O16" s="424">
        <v>6</v>
      </c>
      <c r="P16" s="424"/>
      <c r="Q16" s="424"/>
      <c r="R16" s="424">
        <v>1</v>
      </c>
      <c r="S16" s="424"/>
      <c r="T16" s="424"/>
      <c r="U16" s="424">
        <v>13</v>
      </c>
      <c r="V16" s="424"/>
      <c r="W16" s="424"/>
      <c r="X16" s="424">
        <v>1</v>
      </c>
      <c r="Y16" s="424"/>
      <c r="Z16" s="424"/>
      <c r="AA16" s="424">
        <v>0</v>
      </c>
      <c r="AB16" s="424"/>
      <c r="AC16" s="424"/>
      <c r="AD16" s="424">
        <v>12</v>
      </c>
      <c r="AE16" s="424"/>
      <c r="AF16" s="434"/>
    </row>
    <row r="17" spans="1:32" ht="11.25" customHeight="1">
      <c r="A17" s="437"/>
      <c r="B17" s="89">
        <v>17</v>
      </c>
      <c r="C17" s="424">
        <v>90</v>
      </c>
      <c r="D17" s="424"/>
      <c r="E17" s="424"/>
      <c r="F17" s="424">
        <v>83</v>
      </c>
      <c r="G17" s="424"/>
      <c r="H17" s="424"/>
      <c r="I17" s="424">
        <v>8</v>
      </c>
      <c r="J17" s="424"/>
      <c r="K17" s="424"/>
      <c r="L17" s="424">
        <v>71</v>
      </c>
      <c r="M17" s="424"/>
      <c r="N17" s="424"/>
      <c r="O17" s="424">
        <v>3</v>
      </c>
      <c r="P17" s="424"/>
      <c r="Q17" s="424"/>
      <c r="R17" s="424">
        <v>1</v>
      </c>
      <c r="S17" s="424"/>
      <c r="T17" s="424"/>
      <c r="U17" s="424">
        <v>7</v>
      </c>
      <c r="V17" s="424"/>
      <c r="W17" s="424"/>
      <c r="X17" s="425" t="s">
        <v>207</v>
      </c>
      <c r="Y17" s="425"/>
      <c r="Z17" s="425"/>
      <c r="AA17" s="425" t="s">
        <v>207</v>
      </c>
      <c r="AB17" s="425"/>
      <c r="AC17" s="425"/>
      <c r="AD17" s="425" t="s">
        <v>207</v>
      </c>
      <c r="AE17" s="425"/>
      <c r="AF17" s="426"/>
    </row>
    <row r="18" spans="1:32" ht="11.25" customHeight="1">
      <c r="A18" s="437"/>
      <c r="B18" s="90">
        <v>22</v>
      </c>
      <c r="C18" s="442">
        <v>92</v>
      </c>
      <c r="D18" s="442"/>
      <c r="E18" s="442"/>
      <c r="F18" s="442">
        <v>87</v>
      </c>
      <c r="G18" s="442"/>
      <c r="H18" s="442"/>
      <c r="I18" s="442">
        <v>4</v>
      </c>
      <c r="J18" s="442"/>
      <c r="K18" s="442"/>
      <c r="L18" s="442">
        <v>79</v>
      </c>
      <c r="M18" s="442"/>
      <c r="N18" s="442"/>
      <c r="O18" s="442">
        <v>3</v>
      </c>
      <c r="P18" s="442"/>
      <c r="Q18" s="442"/>
      <c r="R18" s="442">
        <v>1</v>
      </c>
      <c r="S18" s="442"/>
      <c r="T18" s="442"/>
      <c r="U18" s="442">
        <v>5</v>
      </c>
      <c r="V18" s="442"/>
      <c r="W18" s="442"/>
      <c r="X18" s="442" t="s">
        <v>207</v>
      </c>
      <c r="Y18" s="442"/>
      <c r="Z18" s="442"/>
      <c r="AA18" s="442" t="s">
        <v>207</v>
      </c>
      <c r="AB18" s="442"/>
      <c r="AC18" s="442"/>
      <c r="AD18" s="442" t="s">
        <v>207</v>
      </c>
      <c r="AE18" s="442"/>
      <c r="AF18" s="443"/>
    </row>
    <row r="19" spans="1:32" ht="11.25" customHeight="1">
      <c r="A19" s="437"/>
      <c r="B19" s="89">
        <v>27</v>
      </c>
      <c r="C19" s="407">
        <v>168</v>
      </c>
      <c r="D19" s="408"/>
      <c r="E19" s="409"/>
      <c r="F19" s="407">
        <v>158</v>
      </c>
      <c r="G19" s="408"/>
      <c r="H19" s="409"/>
      <c r="I19" s="407">
        <v>0</v>
      </c>
      <c r="J19" s="408"/>
      <c r="K19" s="409"/>
      <c r="L19" s="407">
        <v>152</v>
      </c>
      <c r="M19" s="408"/>
      <c r="N19" s="409"/>
      <c r="O19" s="407">
        <v>4</v>
      </c>
      <c r="P19" s="408"/>
      <c r="Q19" s="409"/>
      <c r="R19" s="407">
        <v>2</v>
      </c>
      <c r="S19" s="408"/>
      <c r="T19" s="409"/>
      <c r="U19" s="407">
        <v>10</v>
      </c>
      <c r="V19" s="408"/>
      <c r="W19" s="409"/>
      <c r="X19" s="425" t="s">
        <v>207</v>
      </c>
      <c r="Y19" s="425"/>
      <c r="Z19" s="425"/>
      <c r="AA19" s="425" t="s">
        <v>207</v>
      </c>
      <c r="AB19" s="425"/>
      <c r="AC19" s="425"/>
      <c r="AD19" s="425" t="s">
        <v>207</v>
      </c>
      <c r="AE19" s="425"/>
      <c r="AF19" s="426"/>
    </row>
    <row r="20" spans="1:32" ht="11.25" customHeight="1">
      <c r="A20" s="421"/>
      <c r="B20" s="89">
        <v>28</v>
      </c>
      <c r="C20" s="424">
        <v>178</v>
      </c>
      <c r="D20" s="424"/>
      <c r="E20" s="424"/>
      <c r="F20" s="424">
        <v>174</v>
      </c>
      <c r="G20" s="424"/>
      <c r="H20" s="424"/>
      <c r="I20" s="424">
        <v>0</v>
      </c>
      <c r="J20" s="424"/>
      <c r="K20" s="424"/>
      <c r="L20" s="424">
        <v>168</v>
      </c>
      <c r="M20" s="424"/>
      <c r="N20" s="424"/>
      <c r="O20" s="424">
        <v>3</v>
      </c>
      <c r="P20" s="424"/>
      <c r="Q20" s="424"/>
      <c r="R20" s="424">
        <v>3</v>
      </c>
      <c r="S20" s="424"/>
      <c r="T20" s="424"/>
      <c r="U20" s="424">
        <v>4</v>
      </c>
      <c r="V20" s="424"/>
      <c r="W20" s="424"/>
      <c r="X20" s="425" t="s">
        <v>207</v>
      </c>
      <c r="Y20" s="425"/>
      <c r="Z20" s="425"/>
      <c r="AA20" s="425" t="s">
        <v>207</v>
      </c>
      <c r="AB20" s="425"/>
      <c r="AC20" s="425"/>
      <c r="AD20" s="425" t="s">
        <v>207</v>
      </c>
      <c r="AE20" s="425"/>
      <c r="AF20" s="426"/>
    </row>
    <row r="21" spans="1:32" ht="11.25" customHeight="1">
      <c r="A21" s="421"/>
      <c r="B21" s="89">
        <v>29</v>
      </c>
      <c r="C21" s="424">
        <v>175</v>
      </c>
      <c r="D21" s="424"/>
      <c r="E21" s="424"/>
      <c r="F21" s="424">
        <v>171</v>
      </c>
      <c r="G21" s="424"/>
      <c r="H21" s="424"/>
      <c r="I21" s="424">
        <v>1</v>
      </c>
      <c r="J21" s="424"/>
      <c r="K21" s="424"/>
      <c r="L21" s="424">
        <v>164</v>
      </c>
      <c r="M21" s="424"/>
      <c r="N21" s="424"/>
      <c r="O21" s="424">
        <v>6</v>
      </c>
      <c r="P21" s="424"/>
      <c r="Q21" s="424"/>
      <c r="R21" s="424">
        <v>0</v>
      </c>
      <c r="S21" s="424"/>
      <c r="T21" s="424"/>
      <c r="U21" s="424">
        <v>4</v>
      </c>
      <c r="V21" s="424"/>
      <c r="W21" s="424"/>
      <c r="X21" s="425" t="s">
        <v>207</v>
      </c>
      <c r="Y21" s="425"/>
      <c r="Z21" s="425"/>
      <c r="AA21" s="425" t="s">
        <v>207</v>
      </c>
      <c r="AB21" s="425"/>
      <c r="AC21" s="425"/>
      <c r="AD21" s="425" t="s">
        <v>207</v>
      </c>
      <c r="AE21" s="425"/>
      <c r="AF21" s="426"/>
    </row>
    <row r="22" spans="1:32" ht="11.25" customHeight="1">
      <c r="A22" s="421"/>
      <c r="B22" s="89">
        <v>30</v>
      </c>
      <c r="C22" s="424">
        <v>190</v>
      </c>
      <c r="D22" s="424"/>
      <c r="E22" s="424"/>
      <c r="F22" s="424">
        <v>186</v>
      </c>
      <c r="G22" s="424"/>
      <c r="H22" s="424"/>
      <c r="I22" s="424">
        <v>0</v>
      </c>
      <c r="J22" s="424"/>
      <c r="K22" s="424"/>
      <c r="L22" s="424">
        <v>181</v>
      </c>
      <c r="M22" s="424"/>
      <c r="N22" s="424"/>
      <c r="O22" s="424">
        <v>4</v>
      </c>
      <c r="P22" s="424"/>
      <c r="Q22" s="424"/>
      <c r="R22" s="424">
        <v>1</v>
      </c>
      <c r="S22" s="424"/>
      <c r="T22" s="424"/>
      <c r="U22" s="424">
        <v>4</v>
      </c>
      <c r="V22" s="424"/>
      <c r="W22" s="424"/>
      <c r="X22" s="425" t="s">
        <v>207</v>
      </c>
      <c r="Y22" s="425"/>
      <c r="Z22" s="425"/>
      <c r="AA22" s="425" t="s">
        <v>207</v>
      </c>
      <c r="AB22" s="425"/>
      <c r="AC22" s="425"/>
      <c r="AD22" s="425" t="s">
        <v>207</v>
      </c>
      <c r="AE22" s="425"/>
      <c r="AF22" s="426"/>
    </row>
    <row r="23" spans="1:32" ht="11.25" customHeight="1">
      <c r="A23" s="421"/>
      <c r="B23" s="89" t="s">
        <v>327</v>
      </c>
      <c r="C23" s="407">
        <v>208</v>
      </c>
      <c r="D23" s="408"/>
      <c r="E23" s="409"/>
      <c r="F23" s="407">
        <v>204</v>
      </c>
      <c r="G23" s="408"/>
      <c r="H23" s="409"/>
      <c r="I23" s="407">
        <v>1</v>
      </c>
      <c r="J23" s="408"/>
      <c r="K23" s="409"/>
      <c r="L23" s="407">
        <v>200</v>
      </c>
      <c r="M23" s="408"/>
      <c r="N23" s="409"/>
      <c r="O23" s="407">
        <v>3</v>
      </c>
      <c r="P23" s="408"/>
      <c r="Q23" s="409"/>
      <c r="R23" s="407">
        <v>0</v>
      </c>
      <c r="S23" s="408"/>
      <c r="T23" s="409"/>
      <c r="U23" s="407">
        <v>4</v>
      </c>
      <c r="V23" s="408"/>
      <c r="W23" s="409"/>
      <c r="X23" s="407" t="s">
        <v>200</v>
      </c>
      <c r="Y23" s="408"/>
      <c r="Z23" s="409"/>
      <c r="AA23" s="407" t="s">
        <v>200</v>
      </c>
      <c r="AB23" s="408"/>
      <c r="AC23" s="409"/>
      <c r="AD23" s="407" t="s">
        <v>200</v>
      </c>
      <c r="AE23" s="408"/>
      <c r="AF23" s="410"/>
    </row>
    <row r="24" spans="1:32" ht="11.25" customHeight="1">
      <c r="A24" s="421"/>
      <c r="B24" s="89" t="s">
        <v>328</v>
      </c>
      <c r="C24" s="407">
        <v>225</v>
      </c>
      <c r="D24" s="408"/>
      <c r="E24" s="409"/>
      <c r="F24" s="407">
        <v>220</v>
      </c>
      <c r="G24" s="408"/>
      <c r="H24" s="409"/>
      <c r="I24" s="407">
        <v>2</v>
      </c>
      <c r="J24" s="408"/>
      <c r="K24" s="409"/>
      <c r="L24" s="407">
        <v>216</v>
      </c>
      <c r="M24" s="408"/>
      <c r="N24" s="409"/>
      <c r="O24" s="407">
        <v>1</v>
      </c>
      <c r="P24" s="408"/>
      <c r="Q24" s="409"/>
      <c r="R24" s="407">
        <v>1</v>
      </c>
      <c r="S24" s="408"/>
      <c r="T24" s="409"/>
      <c r="U24" s="407">
        <v>5</v>
      </c>
      <c r="V24" s="408"/>
      <c r="W24" s="409"/>
      <c r="X24" s="407" t="s">
        <v>207</v>
      </c>
      <c r="Y24" s="408"/>
      <c r="Z24" s="409"/>
      <c r="AA24" s="407" t="s">
        <v>207</v>
      </c>
      <c r="AB24" s="408"/>
      <c r="AC24" s="409"/>
      <c r="AD24" s="407" t="s">
        <v>207</v>
      </c>
      <c r="AE24" s="408"/>
      <c r="AF24" s="410"/>
    </row>
    <row r="25" spans="1:32" ht="11.25" customHeight="1" thickBot="1">
      <c r="A25" s="459"/>
      <c r="B25" s="172" t="s">
        <v>329</v>
      </c>
      <c r="C25" s="415">
        <v>228</v>
      </c>
      <c r="D25" s="415"/>
      <c r="E25" s="415"/>
      <c r="F25" s="411">
        <v>226</v>
      </c>
      <c r="G25" s="412"/>
      <c r="H25" s="413"/>
      <c r="I25" s="415">
        <v>1</v>
      </c>
      <c r="J25" s="415"/>
      <c r="K25" s="415"/>
      <c r="L25" s="414">
        <v>220</v>
      </c>
      <c r="M25" s="415"/>
      <c r="N25" s="415"/>
      <c r="O25" s="414">
        <v>5</v>
      </c>
      <c r="P25" s="415"/>
      <c r="Q25" s="415"/>
      <c r="R25" s="414">
        <v>0</v>
      </c>
      <c r="S25" s="415"/>
      <c r="T25" s="415"/>
      <c r="U25" s="414">
        <v>2</v>
      </c>
      <c r="V25" s="415"/>
      <c r="W25" s="415"/>
      <c r="X25" s="414" t="s">
        <v>200</v>
      </c>
      <c r="Y25" s="415"/>
      <c r="Z25" s="415"/>
      <c r="AA25" s="414" t="s">
        <v>200</v>
      </c>
      <c r="AB25" s="415"/>
      <c r="AC25" s="415"/>
      <c r="AD25" s="414" t="s">
        <v>200</v>
      </c>
      <c r="AE25" s="415"/>
      <c r="AF25" s="464"/>
    </row>
    <row r="26" spans="1:32" ht="11.25" customHeight="1" thickTop="1">
      <c r="A26" s="68" t="s">
        <v>310</v>
      </c>
      <c r="B26" s="171" t="s">
        <v>329</v>
      </c>
      <c r="C26" s="430">
        <v>112</v>
      </c>
      <c r="D26" s="430"/>
      <c r="E26" s="430"/>
      <c r="F26" s="463">
        <v>96</v>
      </c>
      <c r="G26" s="463"/>
      <c r="H26" s="463"/>
      <c r="I26" s="430">
        <v>0</v>
      </c>
      <c r="J26" s="430"/>
      <c r="K26" s="430"/>
      <c r="L26" s="430">
        <v>90</v>
      </c>
      <c r="M26" s="430"/>
      <c r="N26" s="430"/>
      <c r="O26" s="430">
        <v>5</v>
      </c>
      <c r="P26" s="430"/>
      <c r="Q26" s="430"/>
      <c r="R26" s="449" t="s">
        <v>207</v>
      </c>
      <c r="S26" s="449"/>
      <c r="T26" s="449"/>
      <c r="U26" s="449">
        <v>16</v>
      </c>
      <c r="V26" s="449"/>
      <c r="W26" s="449"/>
      <c r="X26" s="449" t="s">
        <v>207</v>
      </c>
      <c r="Y26" s="449"/>
      <c r="Z26" s="449"/>
      <c r="AA26" s="449" t="s">
        <v>207</v>
      </c>
      <c r="AB26" s="449"/>
      <c r="AC26" s="449"/>
      <c r="AD26" s="449" t="s">
        <v>207</v>
      </c>
      <c r="AE26" s="449"/>
      <c r="AF26" s="461"/>
    </row>
    <row r="27" spans="1:32" ht="11.25" customHeight="1" thickBot="1">
      <c r="A27" s="69" t="s">
        <v>311</v>
      </c>
      <c r="B27" s="173" t="s">
        <v>329</v>
      </c>
      <c r="C27" s="432">
        <v>108</v>
      </c>
      <c r="D27" s="432"/>
      <c r="E27" s="432"/>
      <c r="F27" s="432">
        <v>98</v>
      </c>
      <c r="G27" s="432"/>
      <c r="H27" s="432"/>
      <c r="I27" s="432">
        <v>3</v>
      </c>
      <c r="J27" s="432"/>
      <c r="K27" s="432"/>
      <c r="L27" s="453">
        <v>85</v>
      </c>
      <c r="M27" s="453"/>
      <c r="N27" s="453"/>
      <c r="O27" s="432">
        <v>5</v>
      </c>
      <c r="P27" s="432"/>
      <c r="Q27" s="432"/>
      <c r="R27" s="432">
        <v>5</v>
      </c>
      <c r="S27" s="432"/>
      <c r="T27" s="432"/>
      <c r="U27" s="432">
        <v>10</v>
      </c>
      <c r="V27" s="432"/>
      <c r="W27" s="432"/>
      <c r="X27" s="453" t="s">
        <v>207</v>
      </c>
      <c r="Y27" s="453"/>
      <c r="Z27" s="453"/>
      <c r="AA27" s="453" t="s">
        <v>207</v>
      </c>
      <c r="AB27" s="453"/>
      <c r="AC27" s="453"/>
      <c r="AD27" s="453" t="s">
        <v>207</v>
      </c>
      <c r="AE27" s="453"/>
      <c r="AF27" s="457"/>
    </row>
    <row r="28" spans="1:32" ht="14.1" customHeight="1">
      <c r="A28" s="70"/>
      <c r="B28" s="70"/>
      <c r="C28" s="71"/>
      <c r="D28" s="71"/>
      <c r="E28" s="71"/>
      <c r="F28" s="71"/>
      <c r="G28" s="71"/>
      <c r="H28" s="71"/>
      <c r="I28" s="458" t="s">
        <v>330</v>
      </c>
      <c r="J28" s="458"/>
      <c r="K28" s="458"/>
      <c r="L28" s="458"/>
      <c r="M28" s="458"/>
      <c r="N28" s="458"/>
      <c r="O28" s="458"/>
      <c r="P28" s="458"/>
      <c r="Q28" s="458"/>
      <c r="R28" s="458"/>
      <c r="S28" s="458"/>
      <c r="T28" s="458"/>
      <c r="U28" s="458"/>
      <c r="V28" s="458"/>
      <c r="W28" s="458"/>
      <c r="X28" s="458"/>
      <c r="Y28" s="458"/>
      <c r="Z28" s="458"/>
      <c r="AA28" s="458"/>
      <c r="AB28" s="458"/>
      <c r="AC28" s="458"/>
      <c r="AD28" s="458"/>
      <c r="AE28" s="458"/>
      <c r="AF28" s="458"/>
    </row>
    <row r="29" spans="1:32" s="74" customFormat="1" ht="19.5" customHeight="1" thickBot="1">
      <c r="A29" s="72" t="s">
        <v>331</v>
      </c>
      <c r="B29" s="7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X29" s="64"/>
      <c r="Y29" s="64"/>
      <c r="Z29" s="65" t="s">
        <v>316</v>
      </c>
      <c r="AA29" s="64"/>
      <c r="AB29" s="64"/>
      <c r="AC29" s="64"/>
      <c r="AD29" s="64"/>
      <c r="AE29" s="64"/>
      <c r="AF29" s="64"/>
    </row>
    <row r="30" spans="1:32" ht="12" customHeight="1">
      <c r="A30" s="444" t="s">
        <v>332</v>
      </c>
      <c r="B30" s="604"/>
      <c r="C30" s="445" t="s">
        <v>77</v>
      </c>
      <c r="D30" s="445"/>
      <c r="E30" s="445"/>
      <c r="F30" s="445"/>
      <c r="G30" s="445" t="s">
        <v>333</v>
      </c>
      <c r="H30" s="445"/>
      <c r="I30" s="445"/>
      <c r="J30" s="445"/>
      <c r="K30" s="445" t="s">
        <v>334</v>
      </c>
      <c r="L30" s="445"/>
      <c r="M30" s="445"/>
      <c r="N30" s="445"/>
      <c r="O30" s="445" t="s">
        <v>335</v>
      </c>
      <c r="P30" s="445"/>
      <c r="Q30" s="445"/>
      <c r="R30" s="445"/>
      <c r="S30" s="462" t="s">
        <v>336</v>
      </c>
      <c r="T30" s="445"/>
      <c r="U30" s="445"/>
      <c r="V30" s="445"/>
      <c r="W30" s="445" t="s">
        <v>102</v>
      </c>
      <c r="X30" s="445"/>
      <c r="Y30" s="445"/>
      <c r="Z30" s="446"/>
      <c r="AA30" s="18"/>
      <c r="AB30" s="18"/>
      <c r="AC30" s="18"/>
      <c r="AD30" s="18"/>
      <c r="AE30" s="18"/>
      <c r="AF30" s="18"/>
    </row>
    <row r="31" spans="1:32" ht="12" customHeight="1">
      <c r="A31" s="605"/>
      <c r="B31" s="606"/>
      <c r="C31" s="447"/>
      <c r="D31" s="447"/>
      <c r="E31" s="447"/>
      <c r="F31" s="447"/>
      <c r="G31" s="447"/>
      <c r="H31" s="447"/>
      <c r="I31" s="447"/>
      <c r="J31" s="447"/>
      <c r="K31" s="447"/>
      <c r="L31" s="447"/>
      <c r="M31" s="447"/>
      <c r="N31" s="447"/>
      <c r="O31" s="447"/>
      <c r="P31" s="447"/>
      <c r="Q31" s="447"/>
      <c r="R31" s="447"/>
      <c r="S31" s="447"/>
      <c r="T31" s="447"/>
      <c r="U31" s="447"/>
      <c r="V31" s="447"/>
      <c r="W31" s="447"/>
      <c r="X31" s="447"/>
      <c r="Y31" s="447"/>
      <c r="Z31" s="452"/>
      <c r="AA31" s="18"/>
      <c r="AB31" s="18"/>
      <c r="AC31" s="18"/>
      <c r="AD31" s="18"/>
      <c r="AE31" s="18"/>
      <c r="AF31" s="18"/>
    </row>
    <row r="32" spans="1:32" ht="11.25" customHeight="1">
      <c r="A32" s="437" t="s">
        <v>326</v>
      </c>
      <c r="B32" s="89">
        <v>28</v>
      </c>
      <c r="C32" s="438">
        <v>20660</v>
      </c>
      <c r="D32" s="439"/>
      <c r="E32" s="439"/>
      <c r="F32" s="440"/>
      <c r="G32" s="438">
        <v>12182</v>
      </c>
      <c r="H32" s="439"/>
      <c r="I32" s="439"/>
      <c r="J32" s="440"/>
      <c r="K32" s="438" t="s">
        <v>207</v>
      </c>
      <c r="L32" s="439"/>
      <c r="M32" s="439"/>
      <c r="N32" s="440"/>
      <c r="O32" s="438">
        <v>3682</v>
      </c>
      <c r="P32" s="439"/>
      <c r="Q32" s="439"/>
      <c r="R32" s="440"/>
      <c r="S32" s="438">
        <v>4796</v>
      </c>
      <c r="T32" s="439"/>
      <c r="U32" s="439"/>
      <c r="V32" s="440"/>
      <c r="W32" s="438" t="s">
        <v>207</v>
      </c>
      <c r="X32" s="439"/>
      <c r="Y32" s="439"/>
      <c r="Z32" s="441"/>
      <c r="AA32" s="18"/>
      <c r="AB32" s="18"/>
      <c r="AC32" s="18"/>
      <c r="AD32" s="18"/>
      <c r="AE32" s="18"/>
      <c r="AF32" s="18"/>
    </row>
    <row r="33" spans="1:32" ht="11.25" customHeight="1">
      <c r="A33" s="437"/>
      <c r="B33" s="89">
        <v>29</v>
      </c>
      <c r="C33" s="424">
        <v>21279</v>
      </c>
      <c r="D33" s="424"/>
      <c r="E33" s="424"/>
      <c r="F33" s="424"/>
      <c r="G33" s="424">
        <v>12632</v>
      </c>
      <c r="H33" s="424"/>
      <c r="I33" s="424"/>
      <c r="J33" s="424"/>
      <c r="K33" s="425" t="s">
        <v>207</v>
      </c>
      <c r="L33" s="425"/>
      <c r="M33" s="425"/>
      <c r="N33" s="425"/>
      <c r="O33" s="424">
        <v>3993</v>
      </c>
      <c r="P33" s="424"/>
      <c r="Q33" s="424"/>
      <c r="R33" s="424"/>
      <c r="S33" s="424">
        <v>4654</v>
      </c>
      <c r="T33" s="424"/>
      <c r="U33" s="424"/>
      <c r="V33" s="424"/>
      <c r="W33" s="425" t="s">
        <v>207</v>
      </c>
      <c r="X33" s="425"/>
      <c r="Y33" s="425"/>
      <c r="Z33" s="426"/>
      <c r="AA33" s="18"/>
      <c r="AB33" s="18"/>
      <c r="AC33" s="18"/>
      <c r="AD33" s="18"/>
      <c r="AE33" s="18"/>
      <c r="AF33" s="18"/>
    </row>
    <row r="34" spans="1:32" ht="11.25" customHeight="1">
      <c r="A34" s="437"/>
      <c r="B34" s="171">
        <v>30</v>
      </c>
      <c r="C34" s="430">
        <v>21640</v>
      </c>
      <c r="D34" s="430"/>
      <c r="E34" s="430"/>
      <c r="F34" s="430"/>
      <c r="G34" s="430">
        <v>12563</v>
      </c>
      <c r="H34" s="430"/>
      <c r="I34" s="430"/>
      <c r="J34" s="430"/>
      <c r="K34" s="449" t="s">
        <v>207</v>
      </c>
      <c r="L34" s="449"/>
      <c r="M34" s="449"/>
      <c r="N34" s="449"/>
      <c r="O34" s="430">
        <v>4492</v>
      </c>
      <c r="P34" s="430"/>
      <c r="Q34" s="430"/>
      <c r="R34" s="430"/>
      <c r="S34" s="430">
        <v>4585</v>
      </c>
      <c r="T34" s="430"/>
      <c r="U34" s="430"/>
      <c r="V34" s="430"/>
      <c r="W34" s="449" t="s">
        <v>207</v>
      </c>
      <c r="X34" s="449"/>
      <c r="Y34" s="449"/>
      <c r="Z34" s="461"/>
      <c r="AA34" s="18"/>
      <c r="AB34" s="18"/>
      <c r="AC34" s="18"/>
      <c r="AD34" s="18"/>
      <c r="AE34" s="18"/>
      <c r="AF34" s="18"/>
    </row>
    <row r="35" spans="1:32" ht="11.25" customHeight="1">
      <c r="A35" s="437" t="s">
        <v>275</v>
      </c>
      <c r="B35" s="89">
        <v>40</v>
      </c>
      <c r="C35" s="608">
        <v>444</v>
      </c>
      <c r="D35" s="608"/>
      <c r="E35" s="608"/>
      <c r="F35" s="608"/>
      <c r="G35" s="424">
        <v>333</v>
      </c>
      <c r="H35" s="424"/>
      <c r="I35" s="424"/>
      <c r="J35" s="424"/>
      <c r="K35" s="424">
        <v>54</v>
      </c>
      <c r="L35" s="424"/>
      <c r="M35" s="424"/>
      <c r="N35" s="424"/>
      <c r="O35" s="424">
        <v>4</v>
      </c>
      <c r="P35" s="424"/>
      <c r="Q35" s="424"/>
      <c r="R35" s="424"/>
      <c r="S35" s="424">
        <v>42</v>
      </c>
      <c r="T35" s="424"/>
      <c r="U35" s="424"/>
      <c r="V35" s="424"/>
      <c r="W35" s="424">
        <v>11</v>
      </c>
      <c r="X35" s="424"/>
      <c r="Y35" s="424"/>
      <c r="Z35" s="434"/>
      <c r="AA35" s="18"/>
      <c r="AB35" s="18"/>
      <c r="AC35" s="18"/>
      <c r="AD35" s="18"/>
      <c r="AE35" s="18"/>
      <c r="AF35" s="18"/>
    </row>
    <row r="36" spans="1:32" ht="11.25" customHeight="1">
      <c r="A36" s="437"/>
      <c r="B36" s="89">
        <v>45</v>
      </c>
      <c r="C36" s="608">
        <v>394</v>
      </c>
      <c r="D36" s="608"/>
      <c r="E36" s="608"/>
      <c r="F36" s="608"/>
      <c r="G36" s="424">
        <v>280</v>
      </c>
      <c r="H36" s="424"/>
      <c r="I36" s="424"/>
      <c r="J36" s="424"/>
      <c r="K36" s="424">
        <v>63</v>
      </c>
      <c r="L36" s="424"/>
      <c r="M36" s="424"/>
      <c r="N36" s="424"/>
      <c r="O36" s="424">
        <v>2</v>
      </c>
      <c r="P36" s="424"/>
      <c r="Q36" s="424"/>
      <c r="R36" s="424"/>
      <c r="S36" s="424">
        <v>39</v>
      </c>
      <c r="T36" s="424"/>
      <c r="U36" s="424"/>
      <c r="V36" s="424"/>
      <c r="W36" s="424">
        <v>10</v>
      </c>
      <c r="X36" s="424"/>
      <c r="Y36" s="424"/>
      <c r="Z36" s="434"/>
      <c r="AA36" s="18"/>
      <c r="AB36" s="18"/>
      <c r="AC36" s="18"/>
      <c r="AD36" s="18"/>
      <c r="AE36" s="18"/>
      <c r="AF36" s="18"/>
    </row>
    <row r="37" spans="1:32" ht="11.25" customHeight="1">
      <c r="A37" s="437"/>
      <c r="B37" s="89">
        <v>50</v>
      </c>
      <c r="C37" s="608">
        <v>264</v>
      </c>
      <c r="D37" s="608"/>
      <c r="E37" s="608"/>
      <c r="F37" s="608"/>
      <c r="G37" s="424">
        <v>163</v>
      </c>
      <c r="H37" s="424"/>
      <c r="I37" s="424"/>
      <c r="J37" s="424"/>
      <c r="K37" s="424">
        <v>30</v>
      </c>
      <c r="L37" s="424"/>
      <c r="M37" s="424"/>
      <c r="N37" s="424"/>
      <c r="O37" s="424">
        <v>0</v>
      </c>
      <c r="P37" s="424"/>
      <c r="Q37" s="424"/>
      <c r="R37" s="424"/>
      <c r="S37" s="424">
        <v>66</v>
      </c>
      <c r="T37" s="424"/>
      <c r="U37" s="424"/>
      <c r="V37" s="424"/>
      <c r="W37" s="424">
        <v>5</v>
      </c>
      <c r="X37" s="424"/>
      <c r="Y37" s="424"/>
      <c r="Z37" s="434"/>
      <c r="AA37" s="18"/>
      <c r="AB37" s="18"/>
      <c r="AC37" s="18"/>
      <c r="AD37" s="18"/>
      <c r="AE37" s="18"/>
      <c r="AF37" s="18"/>
    </row>
    <row r="38" spans="1:32" ht="11.25" customHeight="1">
      <c r="A38" s="437"/>
      <c r="B38" s="89">
        <v>55</v>
      </c>
      <c r="C38" s="608">
        <v>257</v>
      </c>
      <c r="D38" s="608"/>
      <c r="E38" s="608"/>
      <c r="F38" s="608"/>
      <c r="G38" s="424">
        <v>165</v>
      </c>
      <c r="H38" s="424"/>
      <c r="I38" s="424"/>
      <c r="J38" s="424"/>
      <c r="K38" s="424">
        <v>25</v>
      </c>
      <c r="L38" s="424"/>
      <c r="M38" s="424"/>
      <c r="N38" s="424"/>
      <c r="O38" s="425" t="s">
        <v>207</v>
      </c>
      <c r="P38" s="425"/>
      <c r="Q38" s="425"/>
      <c r="R38" s="425"/>
      <c r="S38" s="424">
        <v>67</v>
      </c>
      <c r="T38" s="424"/>
      <c r="U38" s="424"/>
      <c r="V38" s="424"/>
      <c r="W38" s="424">
        <v>0</v>
      </c>
      <c r="X38" s="424"/>
      <c r="Y38" s="424"/>
      <c r="Z38" s="434"/>
      <c r="AA38" s="18"/>
      <c r="AB38" s="18"/>
      <c r="AC38" s="18"/>
      <c r="AD38" s="18"/>
      <c r="AE38" s="18"/>
      <c r="AF38" s="18"/>
    </row>
    <row r="39" spans="1:32" ht="11.25" customHeight="1">
      <c r="A39" s="437"/>
      <c r="B39" s="89">
        <v>60</v>
      </c>
      <c r="C39" s="608">
        <v>243</v>
      </c>
      <c r="D39" s="608"/>
      <c r="E39" s="608"/>
      <c r="F39" s="608"/>
      <c r="G39" s="424">
        <v>133</v>
      </c>
      <c r="H39" s="424"/>
      <c r="I39" s="424"/>
      <c r="J39" s="424"/>
      <c r="K39" s="424">
        <v>37</v>
      </c>
      <c r="L39" s="424"/>
      <c r="M39" s="424"/>
      <c r="N39" s="424"/>
      <c r="O39" s="425" t="s">
        <v>207</v>
      </c>
      <c r="P39" s="425"/>
      <c r="Q39" s="425"/>
      <c r="R39" s="425"/>
      <c r="S39" s="424">
        <v>73</v>
      </c>
      <c r="T39" s="424"/>
      <c r="U39" s="424"/>
      <c r="V39" s="424"/>
      <c r="W39" s="424">
        <v>0</v>
      </c>
      <c r="X39" s="424"/>
      <c r="Y39" s="424"/>
      <c r="Z39" s="434"/>
      <c r="AA39" s="18"/>
      <c r="AB39" s="18"/>
      <c r="AC39" s="18"/>
      <c r="AD39" s="18"/>
      <c r="AE39" s="18"/>
      <c r="AF39" s="18"/>
    </row>
    <row r="40" spans="1:32" ht="11.25" customHeight="1">
      <c r="A40" s="437"/>
      <c r="B40" s="67">
        <v>2</v>
      </c>
      <c r="C40" s="609">
        <v>199</v>
      </c>
      <c r="D40" s="609"/>
      <c r="E40" s="609"/>
      <c r="F40" s="609"/>
      <c r="G40" s="427">
        <v>122</v>
      </c>
      <c r="H40" s="427"/>
      <c r="I40" s="427"/>
      <c r="J40" s="427"/>
      <c r="K40" s="427">
        <v>15</v>
      </c>
      <c r="L40" s="427"/>
      <c r="M40" s="427"/>
      <c r="N40" s="427"/>
      <c r="O40" s="460" t="s">
        <v>207</v>
      </c>
      <c r="P40" s="460"/>
      <c r="Q40" s="460"/>
      <c r="R40" s="460"/>
      <c r="S40" s="427">
        <v>62</v>
      </c>
      <c r="T40" s="427"/>
      <c r="U40" s="427"/>
      <c r="V40" s="427"/>
      <c r="W40" s="427">
        <v>0</v>
      </c>
      <c r="X40" s="427"/>
      <c r="Y40" s="427"/>
      <c r="Z40" s="428"/>
      <c r="AA40" s="18"/>
      <c r="AB40" s="18"/>
      <c r="AC40" s="18"/>
      <c r="AD40" s="18"/>
      <c r="AE40" s="18"/>
      <c r="AF40" s="18"/>
    </row>
    <row r="41" spans="1:32" ht="11.25" customHeight="1">
      <c r="A41" s="437"/>
      <c r="B41" s="89">
        <v>7</v>
      </c>
      <c r="C41" s="608">
        <v>151</v>
      </c>
      <c r="D41" s="608"/>
      <c r="E41" s="608"/>
      <c r="F41" s="608"/>
      <c r="G41" s="424">
        <v>118</v>
      </c>
      <c r="H41" s="424"/>
      <c r="I41" s="424"/>
      <c r="J41" s="424"/>
      <c r="K41" s="424">
        <v>1</v>
      </c>
      <c r="L41" s="424"/>
      <c r="M41" s="424"/>
      <c r="N41" s="424"/>
      <c r="O41" s="425" t="s">
        <v>207</v>
      </c>
      <c r="P41" s="425"/>
      <c r="Q41" s="425"/>
      <c r="R41" s="425"/>
      <c r="S41" s="424">
        <v>32</v>
      </c>
      <c r="T41" s="424"/>
      <c r="U41" s="424"/>
      <c r="V41" s="424"/>
      <c r="W41" s="425" t="s">
        <v>207</v>
      </c>
      <c r="X41" s="425"/>
      <c r="Y41" s="425"/>
      <c r="Z41" s="426"/>
      <c r="AA41" s="18"/>
      <c r="AB41" s="18"/>
      <c r="AC41" s="18"/>
      <c r="AD41" s="18"/>
      <c r="AE41" s="18"/>
      <c r="AF41" s="18"/>
    </row>
    <row r="42" spans="1:32" ht="11.25" customHeight="1">
      <c r="A42" s="437"/>
      <c r="B42" s="89">
        <v>12</v>
      </c>
      <c r="C42" s="608">
        <v>118</v>
      </c>
      <c r="D42" s="608"/>
      <c r="E42" s="608"/>
      <c r="F42" s="608"/>
      <c r="G42" s="424">
        <v>95</v>
      </c>
      <c r="H42" s="424"/>
      <c r="I42" s="424"/>
      <c r="J42" s="424"/>
      <c r="K42" s="424">
        <v>1</v>
      </c>
      <c r="L42" s="424"/>
      <c r="M42" s="424"/>
      <c r="N42" s="424"/>
      <c r="O42" s="425" t="s">
        <v>207</v>
      </c>
      <c r="P42" s="425"/>
      <c r="Q42" s="425"/>
      <c r="R42" s="425"/>
      <c r="S42" s="424">
        <v>22</v>
      </c>
      <c r="T42" s="424"/>
      <c r="U42" s="424"/>
      <c r="V42" s="424"/>
      <c r="W42" s="425" t="s">
        <v>207</v>
      </c>
      <c r="X42" s="425"/>
      <c r="Y42" s="425"/>
      <c r="Z42" s="426"/>
      <c r="AA42" s="18"/>
      <c r="AB42" s="18"/>
      <c r="AC42" s="18"/>
      <c r="AD42" s="18"/>
      <c r="AE42" s="18"/>
      <c r="AF42" s="18"/>
    </row>
    <row r="43" spans="1:32" ht="11.25" customHeight="1">
      <c r="A43" s="437"/>
      <c r="B43" s="89">
        <v>17</v>
      </c>
      <c r="C43" s="608">
        <v>90</v>
      </c>
      <c r="D43" s="608"/>
      <c r="E43" s="608"/>
      <c r="F43" s="608"/>
      <c r="G43" s="424">
        <v>70</v>
      </c>
      <c r="H43" s="424"/>
      <c r="I43" s="424"/>
      <c r="J43" s="424"/>
      <c r="K43" s="425" t="s">
        <v>207</v>
      </c>
      <c r="L43" s="425"/>
      <c r="M43" s="425"/>
      <c r="N43" s="425"/>
      <c r="O43" s="425">
        <v>3</v>
      </c>
      <c r="P43" s="425"/>
      <c r="Q43" s="425"/>
      <c r="R43" s="425"/>
      <c r="S43" s="424">
        <v>17</v>
      </c>
      <c r="T43" s="424"/>
      <c r="U43" s="424"/>
      <c r="V43" s="424"/>
      <c r="W43" s="425" t="s">
        <v>207</v>
      </c>
      <c r="X43" s="425"/>
      <c r="Y43" s="425"/>
      <c r="Z43" s="426"/>
      <c r="AA43" s="18"/>
      <c r="AB43" s="18"/>
      <c r="AC43" s="18"/>
      <c r="AD43" s="18"/>
      <c r="AE43" s="18"/>
      <c r="AF43" s="18"/>
    </row>
    <row r="44" spans="1:32" ht="11.25" customHeight="1">
      <c r="A44" s="437"/>
      <c r="B44" s="90">
        <v>22</v>
      </c>
      <c r="C44" s="610">
        <v>92</v>
      </c>
      <c r="D44" s="610"/>
      <c r="E44" s="610"/>
      <c r="F44" s="610"/>
      <c r="G44" s="435">
        <v>59</v>
      </c>
      <c r="H44" s="435"/>
      <c r="I44" s="435"/>
      <c r="J44" s="435"/>
      <c r="K44" s="442" t="s">
        <v>207</v>
      </c>
      <c r="L44" s="442"/>
      <c r="M44" s="442"/>
      <c r="N44" s="442"/>
      <c r="O44" s="435">
        <v>8</v>
      </c>
      <c r="P44" s="435"/>
      <c r="Q44" s="435"/>
      <c r="R44" s="435"/>
      <c r="S44" s="435">
        <v>25</v>
      </c>
      <c r="T44" s="435"/>
      <c r="U44" s="435"/>
      <c r="V44" s="435"/>
      <c r="W44" s="442" t="s">
        <v>207</v>
      </c>
      <c r="X44" s="442"/>
      <c r="Y44" s="442"/>
      <c r="Z44" s="443"/>
      <c r="AA44" s="18"/>
      <c r="AB44" s="18"/>
      <c r="AC44" s="18"/>
      <c r="AD44" s="18"/>
      <c r="AE44" s="18"/>
      <c r="AF44" s="18"/>
    </row>
    <row r="45" spans="1:32" ht="11.25" customHeight="1">
      <c r="A45" s="437"/>
      <c r="B45" s="89">
        <v>27</v>
      </c>
      <c r="C45" s="411">
        <v>168</v>
      </c>
      <c r="D45" s="412"/>
      <c r="E45" s="412"/>
      <c r="F45" s="413"/>
      <c r="G45" s="407">
        <v>67</v>
      </c>
      <c r="H45" s="408"/>
      <c r="I45" s="408"/>
      <c r="J45" s="409"/>
      <c r="K45" s="407" t="s">
        <v>207</v>
      </c>
      <c r="L45" s="408"/>
      <c r="M45" s="408"/>
      <c r="N45" s="409"/>
      <c r="O45" s="407">
        <v>14</v>
      </c>
      <c r="P45" s="408"/>
      <c r="Q45" s="408"/>
      <c r="R45" s="409"/>
      <c r="S45" s="407">
        <v>78</v>
      </c>
      <c r="T45" s="408"/>
      <c r="U45" s="408"/>
      <c r="V45" s="409"/>
      <c r="W45" s="407">
        <v>9</v>
      </c>
      <c r="X45" s="408"/>
      <c r="Y45" s="408"/>
      <c r="Z45" s="410"/>
      <c r="AA45" s="18"/>
      <c r="AB45" s="18"/>
      <c r="AC45" s="18"/>
      <c r="AD45" s="18"/>
      <c r="AE45" s="18"/>
      <c r="AF45" s="18"/>
    </row>
    <row r="46" spans="1:32" ht="11.25" customHeight="1">
      <c r="A46" s="421"/>
      <c r="B46" s="89">
        <v>28</v>
      </c>
      <c r="C46" s="608">
        <v>178</v>
      </c>
      <c r="D46" s="608"/>
      <c r="E46" s="608"/>
      <c r="F46" s="608"/>
      <c r="G46" s="424">
        <v>67</v>
      </c>
      <c r="H46" s="424"/>
      <c r="I46" s="424"/>
      <c r="J46" s="424"/>
      <c r="K46" s="425" t="s">
        <v>207</v>
      </c>
      <c r="L46" s="425"/>
      <c r="M46" s="425"/>
      <c r="N46" s="425"/>
      <c r="O46" s="425">
        <v>22</v>
      </c>
      <c r="P46" s="425"/>
      <c r="Q46" s="425"/>
      <c r="R46" s="425"/>
      <c r="S46" s="424">
        <v>86</v>
      </c>
      <c r="T46" s="424"/>
      <c r="U46" s="424"/>
      <c r="V46" s="424"/>
      <c r="W46" s="425">
        <v>3</v>
      </c>
      <c r="X46" s="425"/>
      <c r="Y46" s="425"/>
      <c r="Z46" s="426"/>
      <c r="AA46" s="18"/>
      <c r="AB46" s="18"/>
      <c r="AC46" s="18"/>
      <c r="AD46" s="18"/>
      <c r="AE46" s="18"/>
      <c r="AF46" s="18"/>
    </row>
    <row r="47" spans="1:32" ht="11.25" customHeight="1">
      <c r="A47" s="421"/>
      <c r="B47" s="89">
        <v>29</v>
      </c>
      <c r="C47" s="608">
        <v>175</v>
      </c>
      <c r="D47" s="608"/>
      <c r="E47" s="608"/>
      <c r="F47" s="608"/>
      <c r="G47" s="424">
        <v>64</v>
      </c>
      <c r="H47" s="424"/>
      <c r="I47" s="424"/>
      <c r="J47" s="424"/>
      <c r="K47" s="425" t="s">
        <v>207</v>
      </c>
      <c r="L47" s="425"/>
      <c r="M47" s="425"/>
      <c r="N47" s="425"/>
      <c r="O47" s="425">
        <v>24</v>
      </c>
      <c r="P47" s="425"/>
      <c r="Q47" s="425"/>
      <c r="R47" s="425"/>
      <c r="S47" s="424">
        <v>80</v>
      </c>
      <c r="T47" s="424"/>
      <c r="U47" s="424"/>
      <c r="V47" s="424"/>
      <c r="W47" s="425">
        <v>7</v>
      </c>
      <c r="X47" s="425"/>
      <c r="Y47" s="425"/>
      <c r="Z47" s="426"/>
      <c r="AA47" s="18"/>
      <c r="AB47" s="18"/>
      <c r="AC47" s="18"/>
      <c r="AD47" s="18"/>
      <c r="AE47" s="18"/>
      <c r="AF47" s="18"/>
    </row>
    <row r="48" spans="1:32" ht="11.25" customHeight="1">
      <c r="A48" s="421"/>
      <c r="B48" s="89">
        <v>30</v>
      </c>
      <c r="C48" s="608">
        <v>190</v>
      </c>
      <c r="D48" s="608"/>
      <c r="E48" s="608"/>
      <c r="F48" s="608"/>
      <c r="G48" s="424">
        <v>46</v>
      </c>
      <c r="H48" s="424"/>
      <c r="I48" s="424"/>
      <c r="J48" s="424"/>
      <c r="K48" s="425" t="s">
        <v>207</v>
      </c>
      <c r="L48" s="425"/>
      <c r="M48" s="425"/>
      <c r="N48" s="425"/>
      <c r="O48" s="425">
        <v>27</v>
      </c>
      <c r="P48" s="425"/>
      <c r="Q48" s="425"/>
      <c r="R48" s="425"/>
      <c r="S48" s="424">
        <v>108</v>
      </c>
      <c r="T48" s="424"/>
      <c r="U48" s="424"/>
      <c r="V48" s="424"/>
      <c r="W48" s="425">
        <v>9</v>
      </c>
      <c r="X48" s="425"/>
      <c r="Y48" s="425"/>
      <c r="Z48" s="426"/>
      <c r="AA48" s="18"/>
      <c r="AB48" s="18"/>
      <c r="AC48" s="18"/>
      <c r="AD48" s="18"/>
      <c r="AE48" s="18"/>
      <c r="AF48" s="18"/>
    </row>
    <row r="49" spans="1:32" ht="11.25" customHeight="1">
      <c r="A49" s="421"/>
      <c r="B49" s="244" t="s">
        <v>327</v>
      </c>
      <c r="C49" s="411">
        <v>208</v>
      </c>
      <c r="D49" s="412"/>
      <c r="E49" s="412"/>
      <c r="F49" s="413"/>
      <c r="G49" s="407">
        <v>46</v>
      </c>
      <c r="H49" s="408"/>
      <c r="I49" s="408"/>
      <c r="J49" s="409"/>
      <c r="K49" s="407" t="s">
        <v>207</v>
      </c>
      <c r="L49" s="408"/>
      <c r="M49" s="408"/>
      <c r="N49" s="409"/>
      <c r="O49" s="407">
        <v>36</v>
      </c>
      <c r="P49" s="408"/>
      <c r="Q49" s="408"/>
      <c r="R49" s="409"/>
      <c r="S49" s="407">
        <v>121</v>
      </c>
      <c r="T49" s="408"/>
      <c r="U49" s="408"/>
      <c r="V49" s="409"/>
      <c r="W49" s="407">
        <v>5</v>
      </c>
      <c r="X49" s="408"/>
      <c r="Y49" s="408"/>
      <c r="Z49" s="410"/>
      <c r="AA49" s="18"/>
      <c r="AB49" s="18"/>
      <c r="AC49" s="18"/>
      <c r="AD49" s="18"/>
      <c r="AE49" s="18"/>
      <c r="AF49" s="18"/>
    </row>
    <row r="50" spans="1:32" ht="11.25" customHeight="1">
      <c r="A50" s="421"/>
      <c r="B50" s="244" t="s">
        <v>328</v>
      </c>
      <c r="C50" s="411">
        <v>225</v>
      </c>
      <c r="D50" s="412"/>
      <c r="E50" s="412"/>
      <c r="F50" s="413"/>
      <c r="G50" s="407">
        <v>56</v>
      </c>
      <c r="H50" s="408"/>
      <c r="I50" s="408"/>
      <c r="J50" s="409"/>
      <c r="K50" s="407" t="s">
        <v>207</v>
      </c>
      <c r="L50" s="408"/>
      <c r="M50" s="408"/>
      <c r="N50" s="409"/>
      <c r="O50" s="407">
        <v>35</v>
      </c>
      <c r="P50" s="408"/>
      <c r="Q50" s="408"/>
      <c r="R50" s="409"/>
      <c r="S50" s="407">
        <v>120</v>
      </c>
      <c r="T50" s="408"/>
      <c r="U50" s="408"/>
      <c r="V50" s="409"/>
      <c r="W50" s="407">
        <v>14</v>
      </c>
      <c r="X50" s="408"/>
      <c r="Y50" s="408"/>
      <c r="Z50" s="410"/>
      <c r="AA50" s="18"/>
      <c r="AB50" s="18"/>
      <c r="AC50" s="18"/>
      <c r="AD50" s="18"/>
      <c r="AE50" s="18"/>
      <c r="AF50" s="18"/>
    </row>
    <row r="51" spans="1:32" ht="11.25" customHeight="1" thickBot="1">
      <c r="A51" s="459"/>
      <c r="B51" s="245" t="s">
        <v>329</v>
      </c>
      <c r="C51" s="414">
        <v>228</v>
      </c>
      <c r="D51" s="415"/>
      <c r="E51" s="415"/>
      <c r="F51" s="416"/>
      <c r="G51" s="414">
        <v>57</v>
      </c>
      <c r="H51" s="415"/>
      <c r="I51" s="415"/>
      <c r="J51" s="416"/>
      <c r="K51" s="414"/>
      <c r="L51" s="415"/>
      <c r="M51" s="415"/>
      <c r="N51" s="416"/>
      <c r="O51" s="414">
        <v>30</v>
      </c>
      <c r="P51" s="415"/>
      <c r="Q51" s="415"/>
      <c r="R51" s="416"/>
      <c r="S51" s="414">
        <v>117</v>
      </c>
      <c r="T51" s="415"/>
      <c r="U51" s="415"/>
      <c r="V51" s="416"/>
      <c r="W51" s="411">
        <v>24</v>
      </c>
      <c r="X51" s="412"/>
      <c r="Y51" s="412"/>
      <c r="Z51" s="448"/>
      <c r="AA51" s="18"/>
      <c r="AB51" s="18"/>
      <c r="AC51" s="18"/>
      <c r="AD51" s="18"/>
      <c r="AE51" s="18"/>
      <c r="AF51" s="18"/>
    </row>
    <row r="52" spans="1:32" ht="11.25" customHeight="1" thickTop="1">
      <c r="A52" s="68" t="s">
        <v>310</v>
      </c>
      <c r="B52" s="171" t="s">
        <v>329</v>
      </c>
      <c r="C52" s="611">
        <v>112</v>
      </c>
      <c r="D52" s="611"/>
      <c r="E52" s="611"/>
      <c r="F52" s="611"/>
      <c r="G52" s="430">
        <v>57</v>
      </c>
      <c r="H52" s="430"/>
      <c r="I52" s="430"/>
      <c r="J52" s="430"/>
      <c r="K52" s="449" t="s">
        <v>207</v>
      </c>
      <c r="L52" s="449"/>
      <c r="M52" s="449"/>
      <c r="N52" s="449"/>
      <c r="O52" s="449">
        <v>21</v>
      </c>
      <c r="P52" s="449"/>
      <c r="Q52" s="449"/>
      <c r="R52" s="449"/>
      <c r="S52" s="430">
        <v>34</v>
      </c>
      <c r="T52" s="430"/>
      <c r="U52" s="430"/>
      <c r="V52" s="430"/>
      <c r="W52" s="450" t="s">
        <v>207</v>
      </c>
      <c r="X52" s="450"/>
      <c r="Y52" s="450"/>
      <c r="Z52" s="451"/>
      <c r="AA52" s="18"/>
      <c r="AB52" s="18"/>
      <c r="AC52" s="18"/>
      <c r="AD52" s="18"/>
      <c r="AE52" s="18"/>
      <c r="AF52" s="18"/>
    </row>
    <row r="53" spans="1:32" ht="11.25" customHeight="1" thickBot="1">
      <c r="A53" s="69" t="s">
        <v>311</v>
      </c>
      <c r="B53" s="173" t="s">
        <v>329</v>
      </c>
      <c r="C53" s="612">
        <v>108</v>
      </c>
      <c r="D53" s="612"/>
      <c r="E53" s="612"/>
      <c r="F53" s="612"/>
      <c r="G53" s="432">
        <v>52</v>
      </c>
      <c r="H53" s="432"/>
      <c r="I53" s="432"/>
      <c r="J53" s="432"/>
      <c r="K53" s="453" t="s">
        <v>207</v>
      </c>
      <c r="L53" s="453"/>
      <c r="M53" s="453"/>
      <c r="N53" s="453"/>
      <c r="O53" s="453">
        <v>37</v>
      </c>
      <c r="P53" s="453"/>
      <c r="Q53" s="453"/>
      <c r="R53" s="453"/>
      <c r="S53" s="454">
        <v>19</v>
      </c>
      <c r="T53" s="455"/>
      <c r="U53" s="455"/>
      <c r="V53" s="456"/>
      <c r="W53" s="453" t="s">
        <v>207</v>
      </c>
      <c r="X53" s="453"/>
      <c r="Y53" s="453"/>
      <c r="Z53" s="457"/>
      <c r="AA53" s="18"/>
      <c r="AB53" s="18"/>
      <c r="AC53" s="18"/>
      <c r="AD53" s="18"/>
      <c r="AE53" s="18"/>
      <c r="AF53" s="18"/>
    </row>
    <row r="54" spans="1:32" ht="14.1" customHeight="1">
      <c r="A54" s="70"/>
      <c r="B54" s="70"/>
      <c r="C54" s="458" t="s">
        <v>337</v>
      </c>
      <c r="D54" s="458"/>
      <c r="E54" s="458"/>
      <c r="F54" s="458"/>
      <c r="G54" s="458"/>
      <c r="H54" s="458"/>
      <c r="I54" s="458"/>
      <c r="J54" s="458"/>
      <c r="K54" s="458"/>
      <c r="L54" s="458"/>
      <c r="M54" s="458"/>
      <c r="N54" s="458"/>
      <c r="O54" s="458"/>
      <c r="P54" s="458"/>
      <c r="Q54" s="458"/>
      <c r="R54" s="458"/>
      <c r="S54" s="458"/>
      <c r="T54" s="458"/>
      <c r="U54" s="458"/>
      <c r="V54" s="458"/>
      <c r="W54" s="458"/>
      <c r="X54" s="458"/>
      <c r="Y54" s="458"/>
      <c r="Z54" s="458"/>
      <c r="AA54" s="18"/>
      <c r="AB54" s="18"/>
      <c r="AC54" s="18"/>
      <c r="AD54" s="18"/>
      <c r="AE54" s="18"/>
      <c r="AF54" s="18"/>
    </row>
    <row r="55" spans="1:32" s="74" customFormat="1" ht="20.100000000000001" customHeight="1" thickBot="1">
      <c r="A55" s="72" t="s">
        <v>338</v>
      </c>
      <c r="B55" s="73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W55" s="64"/>
      <c r="X55" s="64"/>
      <c r="Y55" s="64"/>
      <c r="Z55" s="65" t="s">
        <v>339</v>
      </c>
      <c r="AA55" s="64"/>
      <c r="AB55" s="64"/>
      <c r="AC55" s="64"/>
      <c r="AD55" s="64"/>
      <c r="AE55" s="64"/>
      <c r="AF55" s="64"/>
    </row>
    <row r="56" spans="1:32" ht="12" customHeight="1">
      <c r="A56" s="444" t="s">
        <v>332</v>
      </c>
      <c r="B56" s="604"/>
      <c r="C56" s="445" t="s">
        <v>340</v>
      </c>
      <c r="D56" s="445"/>
      <c r="E56" s="445"/>
      <c r="F56" s="445"/>
      <c r="G56" s="445"/>
      <c r="H56" s="445"/>
      <c r="I56" s="445" t="s">
        <v>341</v>
      </c>
      <c r="J56" s="445"/>
      <c r="K56" s="445"/>
      <c r="L56" s="445"/>
      <c r="M56" s="445"/>
      <c r="N56" s="445"/>
      <c r="O56" s="445" t="s">
        <v>342</v>
      </c>
      <c r="P56" s="445"/>
      <c r="Q56" s="445"/>
      <c r="R56" s="445"/>
      <c r="S56" s="445"/>
      <c r="T56" s="445"/>
      <c r="U56" s="445" t="s">
        <v>343</v>
      </c>
      <c r="V56" s="445"/>
      <c r="W56" s="445"/>
      <c r="X56" s="445"/>
      <c r="Y56" s="445"/>
      <c r="Z56" s="446"/>
      <c r="AA56" s="18"/>
      <c r="AB56" s="18"/>
      <c r="AC56" s="18"/>
      <c r="AD56" s="18"/>
      <c r="AE56" s="18"/>
      <c r="AF56" s="18"/>
    </row>
    <row r="57" spans="1:32" ht="12" customHeight="1">
      <c r="A57" s="605"/>
      <c r="B57" s="606"/>
      <c r="C57" s="447" t="s">
        <v>344</v>
      </c>
      <c r="D57" s="447"/>
      <c r="E57" s="447"/>
      <c r="F57" s="447" t="s">
        <v>345</v>
      </c>
      <c r="G57" s="447"/>
      <c r="H57" s="447"/>
      <c r="I57" s="447" t="s">
        <v>344</v>
      </c>
      <c r="J57" s="447"/>
      <c r="K57" s="447"/>
      <c r="L57" s="447" t="s">
        <v>345</v>
      </c>
      <c r="M57" s="447"/>
      <c r="N57" s="447"/>
      <c r="O57" s="447" t="s">
        <v>344</v>
      </c>
      <c r="P57" s="447"/>
      <c r="Q57" s="447"/>
      <c r="R57" s="447" t="s">
        <v>345</v>
      </c>
      <c r="S57" s="447"/>
      <c r="T57" s="447"/>
      <c r="U57" s="447" t="s">
        <v>344</v>
      </c>
      <c r="V57" s="447"/>
      <c r="W57" s="447"/>
      <c r="X57" s="447" t="s">
        <v>345</v>
      </c>
      <c r="Y57" s="447"/>
      <c r="Z57" s="452"/>
      <c r="AA57" s="18"/>
      <c r="AB57" s="18"/>
      <c r="AC57" s="18"/>
      <c r="AD57" s="18"/>
      <c r="AE57" s="18"/>
      <c r="AF57" s="18"/>
    </row>
    <row r="58" spans="1:32" ht="11.25" customHeight="1">
      <c r="A58" s="437" t="s">
        <v>326</v>
      </c>
      <c r="B58" s="89">
        <v>28</v>
      </c>
      <c r="C58" s="438">
        <v>26029</v>
      </c>
      <c r="D58" s="439"/>
      <c r="E58" s="440"/>
      <c r="F58" s="438">
        <v>100</v>
      </c>
      <c r="G58" s="439"/>
      <c r="H58" s="440"/>
      <c r="I58" s="438">
        <v>15687</v>
      </c>
      <c r="J58" s="439"/>
      <c r="K58" s="440"/>
      <c r="L58" s="438">
        <v>62</v>
      </c>
      <c r="M58" s="439"/>
      <c r="N58" s="440"/>
      <c r="O58" s="438">
        <v>4975</v>
      </c>
      <c r="P58" s="439"/>
      <c r="Q58" s="440"/>
      <c r="R58" s="438">
        <v>18</v>
      </c>
      <c r="S58" s="439"/>
      <c r="T58" s="440"/>
      <c r="U58" s="438">
        <v>5370</v>
      </c>
      <c r="V58" s="439"/>
      <c r="W58" s="440"/>
      <c r="X58" s="438">
        <v>20</v>
      </c>
      <c r="Y58" s="439"/>
      <c r="Z58" s="441"/>
      <c r="AA58" s="18"/>
      <c r="AB58" s="18"/>
      <c r="AC58" s="18"/>
      <c r="AD58" s="18"/>
      <c r="AE58" s="18"/>
      <c r="AF58" s="18"/>
    </row>
    <row r="59" spans="1:32" ht="11.25" customHeight="1">
      <c r="A59" s="437"/>
      <c r="B59" s="89">
        <v>29</v>
      </c>
      <c r="C59" s="425">
        <v>26337</v>
      </c>
      <c r="D59" s="425"/>
      <c r="E59" s="425"/>
      <c r="F59" s="425">
        <v>100</v>
      </c>
      <c r="G59" s="425"/>
      <c r="H59" s="425"/>
      <c r="I59" s="425">
        <v>16051</v>
      </c>
      <c r="J59" s="425"/>
      <c r="K59" s="425"/>
      <c r="L59" s="425">
        <v>60.94</v>
      </c>
      <c r="M59" s="425"/>
      <c r="N59" s="425"/>
      <c r="O59" s="425">
        <v>5225</v>
      </c>
      <c r="P59" s="425"/>
      <c r="Q59" s="425"/>
      <c r="R59" s="425">
        <v>19.8</v>
      </c>
      <c r="S59" s="425"/>
      <c r="T59" s="425"/>
      <c r="U59" s="425">
        <v>5059</v>
      </c>
      <c r="V59" s="425"/>
      <c r="W59" s="425"/>
      <c r="X59" s="425">
        <v>19.2</v>
      </c>
      <c r="Y59" s="425"/>
      <c r="Z59" s="426"/>
      <c r="AA59" s="18"/>
      <c r="AB59" s="18"/>
      <c r="AC59" s="18"/>
      <c r="AD59" s="18"/>
      <c r="AE59" s="18"/>
      <c r="AF59" s="18"/>
    </row>
    <row r="60" spans="1:32" ht="11.25" customHeight="1">
      <c r="A60" s="437"/>
      <c r="B60" s="171">
        <v>30</v>
      </c>
      <c r="C60" s="430">
        <v>26545</v>
      </c>
      <c r="D60" s="430"/>
      <c r="E60" s="430"/>
      <c r="F60" s="430">
        <v>100</v>
      </c>
      <c r="G60" s="430"/>
      <c r="H60" s="430"/>
      <c r="I60" s="430">
        <v>15972</v>
      </c>
      <c r="J60" s="430"/>
      <c r="K60" s="430"/>
      <c r="L60" s="430">
        <v>60</v>
      </c>
      <c r="M60" s="430"/>
      <c r="N60" s="430"/>
      <c r="O60" s="430">
        <v>5668</v>
      </c>
      <c r="P60" s="430"/>
      <c r="Q60" s="430"/>
      <c r="R60" s="430">
        <v>21</v>
      </c>
      <c r="S60" s="430"/>
      <c r="T60" s="430"/>
      <c r="U60" s="430">
        <v>4905</v>
      </c>
      <c r="V60" s="430"/>
      <c r="W60" s="430"/>
      <c r="X60" s="430">
        <v>19.2</v>
      </c>
      <c r="Y60" s="430"/>
      <c r="Z60" s="431"/>
      <c r="AA60" s="18"/>
      <c r="AB60" s="18"/>
      <c r="AC60" s="18"/>
      <c r="AD60" s="18"/>
      <c r="AE60" s="18"/>
      <c r="AF60" s="18"/>
    </row>
    <row r="61" spans="1:32" ht="11.25" customHeight="1">
      <c r="A61" s="421" t="s">
        <v>275</v>
      </c>
      <c r="B61" s="89">
        <v>40</v>
      </c>
      <c r="C61" s="424">
        <v>470</v>
      </c>
      <c r="D61" s="424"/>
      <c r="E61" s="424"/>
      <c r="F61" s="424">
        <v>100</v>
      </c>
      <c r="G61" s="424"/>
      <c r="H61" s="424"/>
      <c r="I61" s="424">
        <v>356</v>
      </c>
      <c r="J61" s="424"/>
      <c r="K61" s="424"/>
      <c r="L61" s="424">
        <v>75</v>
      </c>
      <c r="M61" s="424"/>
      <c r="N61" s="424"/>
      <c r="O61" s="424">
        <v>4</v>
      </c>
      <c r="P61" s="424"/>
      <c r="Q61" s="424"/>
      <c r="R61" s="424">
        <v>1</v>
      </c>
      <c r="S61" s="424"/>
      <c r="T61" s="424"/>
      <c r="U61" s="424">
        <v>110</v>
      </c>
      <c r="V61" s="424"/>
      <c r="W61" s="424"/>
      <c r="X61" s="424">
        <v>24</v>
      </c>
      <c r="Y61" s="424"/>
      <c r="Z61" s="434"/>
      <c r="AA61" s="18"/>
      <c r="AB61" s="18"/>
      <c r="AC61" s="18"/>
      <c r="AD61" s="18"/>
      <c r="AE61" s="18"/>
      <c r="AF61" s="18"/>
    </row>
    <row r="62" spans="1:32" ht="11.25" customHeight="1">
      <c r="A62" s="422"/>
      <c r="B62" s="89">
        <v>45</v>
      </c>
      <c r="C62" s="424">
        <v>844</v>
      </c>
      <c r="D62" s="424"/>
      <c r="E62" s="424"/>
      <c r="F62" s="424">
        <v>100</v>
      </c>
      <c r="G62" s="424"/>
      <c r="H62" s="424"/>
      <c r="I62" s="424">
        <v>277</v>
      </c>
      <c r="J62" s="424"/>
      <c r="K62" s="424"/>
      <c r="L62" s="424">
        <v>33</v>
      </c>
      <c r="M62" s="424"/>
      <c r="N62" s="424"/>
      <c r="O62" s="424">
        <v>10</v>
      </c>
      <c r="P62" s="424"/>
      <c r="Q62" s="424"/>
      <c r="R62" s="424">
        <v>1</v>
      </c>
      <c r="S62" s="424"/>
      <c r="T62" s="424"/>
      <c r="U62" s="424">
        <v>557</v>
      </c>
      <c r="V62" s="424"/>
      <c r="W62" s="424"/>
      <c r="X62" s="424">
        <v>66</v>
      </c>
      <c r="Y62" s="424"/>
      <c r="Z62" s="434"/>
      <c r="AA62" s="18"/>
      <c r="AB62" s="18"/>
      <c r="AC62" s="18"/>
      <c r="AD62" s="18"/>
      <c r="AE62" s="18"/>
      <c r="AF62" s="18"/>
    </row>
    <row r="63" spans="1:32" ht="11.25" customHeight="1">
      <c r="A63" s="422"/>
      <c r="B63" s="89">
        <v>50</v>
      </c>
      <c r="C63" s="424">
        <v>699</v>
      </c>
      <c r="D63" s="424"/>
      <c r="E63" s="424"/>
      <c r="F63" s="424">
        <v>100</v>
      </c>
      <c r="G63" s="424"/>
      <c r="H63" s="424"/>
      <c r="I63" s="424">
        <v>168</v>
      </c>
      <c r="J63" s="424"/>
      <c r="K63" s="424"/>
      <c r="L63" s="424">
        <v>24</v>
      </c>
      <c r="M63" s="424"/>
      <c r="N63" s="424"/>
      <c r="O63" s="424">
        <v>7</v>
      </c>
      <c r="P63" s="424"/>
      <c r="Q63" s="424"/>
      <c r="R63" s="424">
        <v>1</v>
      </c>
      <c r="S63" s="424"/>
      <c r="T63" s="424"/>
      <c r="U63" s="424">
        <v>524</v>
      </c>
      <c r="V63" s="424"/>
      <c r="W63" s="424"/>
      <c r="X63" s="424">
        <v>75</v>
      </c>
      <c r="Y63" s="424"/>
      <c r="Z63" s="434"/>
      <c r="AA63" s="18"/>
      <c r="AB63" s="18"/>
      <c r="AC63" s="18"/>
      <c r="AD63" s="18"/>
      <c r="AE63" s="18"/>
      <c r="AF63" s="18"/>
    </row>
    <row r="64" spans="1:32" ht="11.25" customHeight="1">
      <c r="A64" s="422"/>
      <c r="B64" s="89">
        <v>60</v>
      </c>
      <c r="C64" s="424">
        <v>643</v>
      </c>
      <c r="D64" s="424"/>
      <c r="E64" s="424"/>
      <c r="F64" s="424">
        <v>100</v>
      </c>
      <c r="G64" s="424"/>
      <c r="H64" s="424"/>
      <c r="I64" s="424">
        <v>169</v>
      </c>
      <c r="J64" s="424"/>
      <c r="K64" s="424"/>
      <c r="L64" s="424">
        <v>26</v>
      </c>
      <c r="M64" s="424"/>
      <c r="N64" s="424"/>
      <c r="O64" s="424">
        <v>15</v>
      </c>
      <c r="P64" s="424"/>
      <c r="Q64" s="424"/>
      <c r="R64" s="424">
        <v>2</v>
      </c>
      <c r="S64" s="424"/>
      <c r="T64" s="424"/>
      <c r="U64" s="424">
        <v>459</v>
      </c>
      <c r="V64" s="424"/>
      <c r="W64" s="424"/>
      <c r="X64" s="424">
        <v>72</v>
      </c>
      <c r="Y64" s="424"/>
      <c r="Z64" s="434"/>
      <c r="AA64" s="18"/>
      <c r="AB64" s="18"/>
      <c r="AC64" s="18"/>
      <c r="AD64" s="18"/>
      <c r="AE64" s="18"/>
      <c r="AF64" s="18"/>
    </row>
    <row r="65" spans="1:32" ht="11.25" customHeight="1">
      <c r="A65" s="422"/>
      <c r="B65" s="67">
        <v>2</v>
      </c>
      <c r="C65" s="427">
        <v>595</v>
      </c>
      <c r="D65" s="427"/>
      <c r="E65" s="427"/>
      <c r="F65" s="427">
        <v>100</v>
      </c>
      <c r="G65" s="427"/>
      <c r="H65" s="427"/>
      <c r="I65" s="427">
        <v>153</v>
      </c>
      <c r="J65" s="427"/>
      <c r="K65" s="427"/>
      <c r="L65" s="427">
        <v>26</v>
      </c>
      <c r="M65" s="427"/>
      <c r="N65" s="427"/>
      <c r="O65" s="427">
        <v>16</v>
      </c>
      <c r="P65" s="427"/>
      <c r="Q65" s="427"/>
      <c r="R65" s="427">
        <v>3</v>
      </c>
      <c r="S65" s="427"/>
      <c r="T65" s="427"/>
      <c r="U65" s="427">
        <v>426</v>
      </c>
      <c r="V65" s="427"/>
      <c r="W65" s="427"/>
      <c r="X65" s="427">
        <v>71</v>
      </c>
      <c r="Y65" s="427"/>
      <c r="Z65" s="428"/>
      <c r="AA65" s="18"/>
      <c r="AB65" s="18"/>
      <c r="AC65" s="18"/>
      <c r="AD65" s="18"/>
      <c r="AE65" s="18"/>
      <c r="AF65" s="18"/>
    </row>
    <row r="66" spans="1:32" ht="11.25" customHeight="1">
      <c r="A66" s="422"/>
      <c r="B66" s="89">
        <v>7</v>
      </c>
      <c r="C66" s="424">
        <v>417</v>
      </c>
      <c r="D66" s="424"/>
      <c r="E66" s="424"/>
      <c r="F66" s="424">
        <v>100</v>
      </c>
      <c r="G66" s="424"/>
      <c r="H66" s="424"/>
      <c r="I66" s="424">
        <v>133</v>
      </c>
      <c r="J66" s="424"/>
      <c r="K66" s="424"/>
      <c r="L66" s="424">
        <v>32</v>
      </c>
      <c r="M66" s="424"/>
      <c r="N66" s="424"/>
      <c r="O66" s="424">
        <v>20</v>
      </c>
      <c r="P66" s="424"/>
      <c r="Q66" s="424"/>
      <c r="R66" s="424">
        <v>5</v>
      </c>
      <c r="S66" s="424"/>
      <c r="T66" s="424"/>
      <c r="U66" s="424">
        <v>264</v>
      </c>
      <c r="V66" s="424"/>
      <c r="W66" s="424"/>
      <c r="X66" s="424">
        <v>63</v>
      </c>
      <c r="Y66" s="424"/>
      <c r="Z66" s="434"/>
      <c r="AA66" s="18"/>
      <c r="AB66" s="18"/>
      <c r="AC66" s="18"/>
      <c r="AD66" s="18"/>
      <c r="AE66" s="18"/>
      <c r="AF66" s="18"/>
    </row>
    <row r="67" spans="1:32" ht="11.25" customHeight="1">
      <c r="A67" s="422"/>
      <c r="B67" s="89">
        <v>12</v>
      </c>
      <c r="C67" s="424">
        <v>272</v>
      </c>
      <c r="D67" s="424"/>
      <c r="E67" s="424"/>
      <c r="F67" s="424">
        <v>100</v>
      </c>
      <c r="G67" s="424"/>
      <c r="H67" s="424"/>
      <c r="I67" s="424">
        <v>107</v>
      </c>
      <c r="J67" s="424"/>
      <c r="K67" s="424"/>
      <c r="L67" s="424">
        <v>39</v>
      </c>
      <c r="M67" s="424"/>
      <c r="N67" s="424"/>
      <c r="O67" s="424">
        <v>10</v>
      </c>
      <c r="P67" s="424"/>
      <c r="Q67" s="424"/>
      <c r="R67" s="424">
        <v>4</v>
      </c>
      <c r="S67" s="424"/>
      <c r="T67" s="424"/>
      <c r="U67" s="424">
        <v>155</v>
      </c>
      <c r="V67" s="424"/>
      <c r="W67" s="424"/>
      <c r="X67" s="424">
        <v>57</v>
      </c>
      <c r="Y67" s="424"/>
      <c r="Z67" s="434"/>
      <c r="AA67" s="18"/>
      <c r="AB67" s="18"/>
      <c r="AC67" s="18"/>
      <c r="AD67" s="18"/>
      <c r="AE67" s="18"/>
      <c r="AF67" s="18"/>
    </row>
    <row r="68" spans="1:32" ht="11.25" customHeight="1">
      <c r="A68" s="422"/>
      <c r="B68" s="89">
        <v>17</v>
      </c>
      <c r="C68" s="424">
        <v>162</v>
      </c>
      <c r="D68" s="424"/>
      <c r="E68" s="424"/>
      <c r="F68" s="424">
        <v>100</v>
      </c>
      <c r="G68" s="424"/>
      <c r="H68" s="424"/>
      <c r="I68" s="424">
        <v>83</v>
      </c>
      <c r="J68" s="424"/>
      <c r="K68" s="424"/>
      <c r="L68" s="424">
        <v>51</v>
      </c>
      <c r="M68" s="424"/>
      <c r="N68" s="424"/>
      <c r="O68" s="424">
        <v>19</v>
      </c>
      <c r="P68" s="424"/>
      <c r="Q68" s="424"/>
      <c r="R68" s="424">
        <v>12</v>
      </c>
      <c r="S68" s="424"/>
      <c r="T68" s="424"/>
      <c r="U68" s="424">
        <v>60</v>
      </c>
      <c r="V68" s="424"/>
      <c r="W68" s="424"/>
      <c r="X68" s="424">
        <v>37</v>
      </c>
      <c r="Y68" s="424"/>
      <c r="Z68" s="434"/>
      <c r="AA68" s="18"/>
      <c r="AB68" s="18"/>
      <c r="AC68" s="18"/>
      <c r="AD68" s="18"/>
      <c r="AE68" s="18"/>
      <c r="AF68" s="18"/>
    </row>
    <row r="69" spans="1:32" ht="11.25" customHeight="1">
      <c r="A69" s="422"/>
      <c r="B69" s="90">
        <v>22</v>
      </c>
      <c r="C69" s="435">
        <v>119</v>
      </c>
      <c r="D69" s="435"/>
      <c r="E69" s="435"/>
      <c r="F69" s="435">
        <v>100</v>
      </c>
      <c r="G69" s="435"/>
      <c r="H69" s="435"/>
      <c r="I69" s="435">
        <v>71</v>
      </c>
      <c r="J69" s="435"/>
      <c r="K69" s="435"/>
      <c r="L69" s="435">
        <v>60</v>
      </c>
      <c r="M69" s="435"/>
      <c r="N69" s="435"/>
      <c r="O69" s="435">
        <v>30</v>
      </c>
      <c r="P69" s="435"/>
      <c r="Q69" s="435"/>
      <c r="R69" s="435">
        <v>25</v>
      </c>
      <c r="S69" s="435"/>
      <c r="T69" s="435"/>
      <c r="U69" s="435">
        <v>18</v>
      </c>
      <c r="V69" s="435"/>
      <c r="W69" s="435"/>
      <c r="X69" s="435">
        <v>15</v>
      </c>
      <c r="Y69" s="435"/>
      <c r="Z69" s="436"/>
      <c r="AA69" s="18"/>
      <c r="AB69" s="18"/>
      <c r="AC69" s="18"/>
      <c r="AD69" s="18"/>
      <c r="AE69" s="18"/>
      <c r="AF69" s="18"/>
    </row>
    <row r="70" spans="1:32" ht="11.25" customHeight="1">
      <c r="A70" s="422"/>
      <c r="B70" s="89">
        <v>27</v>
      </c>
      <c r="C70" s="407">
        <v>164</v>
      </c>
      <c r="D70" s="408"/>
      <c r="E70" s="409"/>
      <c r="F70" s="407">
        <v>100</v>
      </c>
      <c r="G70" s="408"/>
      <c r="H70" s="409"/>
      <c r="I70" s="407">
        <v>140</v>
      </c>
      <c r="J70" s="408"/>
      <c r="K70" s="409"/>
      <c r="L70" s="407">
        <v>85</v>
      </c>
      <c r="M70" s="408"/>
      <c r="N70" s="409"/>
      <c r="O70" s="407">
        <v>14</v>
      </c>
      <c r="P70" s="408"/>
      <c r="Q70" s="409"/>
      <c r="R70" s="407">
        <v>9</v>
      </c>
      <c r="S70" s="408"/>
      <c r="T70" s="409"/>
      <c r="U70" s="407">
        <v>10</v>
      </c>
      <c r="V70" s="408"/>
      <c r="W70" s="409"/>
      <c r="X70" s="407">
        <v>6</v>
      </c>
      <c r="Y70" s="408"/>
      <c r="Z70" s="410"/>
      <c r="AA70" s="18"/>
      <c r="AB70" s="18"/>
      <c r="AC70" s="18"/>
      <c r="AD70" s="18"/>
      <c r="AE70" s="18"/>
      <c r="AF70" s="18"/>
    </row>
    <row r="71" spans="1:32" ht="11.25" customHeight="1">
      <c r="A71" s="422"/>
      <c r="B71" s="89">
        <v>28</v>
      </c>
      <c r="C71" s="424">
        <v>165</v>
      </c>
      <c r="D71" s="424"/>
      <c r="E71" s="424"/>
      <c r="F71" s="424">
        <v>100</v>
      </c>
      <c r="G71" s="424"/>
      <c r="H71" s="424"/>
      <c r="I71" s="424">
        <v>150</v>
      </c>
      <c r="J71" s="424"/>
      <c r="K71" s="424"/>
      <c r="L71" s="424">
        <v>91</v>
      </c>
      <c r="M71" s="424"/>
      <c r="N71" s="424"/>
      <c r="O71" s="424">
        <v>6</v>
      </c>
      <c r="P71" s="424"/>
      <c r="Q71" s="424"/>
      <c r="R71" s="424">
        <v>4</v>
      </c>
      <c r="S71" s="424"/>
      <c r="T71" s="424"/>
      <c r="U71" s="424">
        <v>9</v>
      </c>
      <c r="V71" s="424"/>
      <c r="W71" s="424"/>
      <c r="X71" s="424">
        <v>5</v>
      </c>
      <c r="Y71" s="424"/>
      <c r="Z71" s="434"/>
      <c r="AA71" s="18"/>
      <c r="AB71" s="18"/>
      <c r="AC71" s="18"/>
      <c r="AD71" s="18"/>
      <c r="AE71" s="18"/>
      <c r="AF71" s="18"/>
    </row>
    <row r="72" spans="1:32" ht="11.25" customHeight="1">
      <c r="A72" s="422"/>
      <c r="B72" s="89">
        <v>29</v>
      </c>
      <c r="C72" s="424">
        <v>163</v>
      </c>
      <c r="D72" s="424"/>
      <c r="E72" s="424"/>
      <c r="F72" s="424">
        <v>100</v>
      </c>
      <c r="G72" s="424"/>
      <c r="H72" s="424"/>
      <c r="I72" s="424">
        <v>143</v>
      </c>
      <c r="J72" s="424"/>
      <c r="K72" s="424"/>
      <c r="L72" s="424">
        <v>87.7</v>
      </c>
      <c r="M72" s="424"/>
      <c r="N72" s="424"/>
      <c r="O72" s="424">
        <v>12</v>
      </c>
      <c r="P72" s="424"/>
      <c r="Q72" s="424"/>
      <c r="R72" s="424">
        <v>7.3</v>
      </c>
      <c r="S72" s="424"/>
      <c r="T72" s="424"/>
      <c r="U72" s="424">
        <v>8</v>
      </c>
      <c r="V72" s="424"/>
      <c r="W72" s="424"/>
      <c r="X72" s="424">
        <v>4.9000000000000004</v>
      </c>
      <c r="Y72" s="424"/>
      <c r="Z72" s="434"/>
      <c r="AA72" s="18"/>
      <c r="AB72" s="18"/>
      <c r="AC72" s="18"/>
      <c r="AD72" s="18"/>
      <c r="AE72" s="18"/>
      <c r="AF72" s="18"/>
    </row>
    <row r="73" spans="1:32" ht="11.25" customHeight="1">
      <c r="A73" s="422"/>
      <c r="B73" s="89">
        <v>30</v>
      </c>
      <c r="C73" s="424">
        <v>176</v>
      </c>
      <c r="D73" s="424"/>
      <c r="E73" s="424"/>
      <c r="F73" s="424">
        <v>100</v>
      </c>
      <c r="G73" s="424"/>
      <c r="H73" s="424"/>
      <c r="I73" s="424">
        <v>152</v>
      </c>
      <c r="J73" s="424"/>
      <c r="K73" s="424"/>
      <c r="L73" s="424">
        <v>86</v>
      </c>
      <c r="M73" s="424"/>
      <c r="N73" s="424"/>
      <c r="O73" s="424">
        <v>12</v>
      </c>
      <c r="P73" s="424"/>
      <c r="Q73" s="424"/>
      <c r="R73" s="424">
        <v>7.3</v>
      </c>
      <c r="S73" s="424"/>
      <c r="T73" s="424"/>
      <c r="U73" s="424">
        <v>12</v>
      </c>
      <c r="V73" s="424"/>
      <c r="W73" s="424"/>
      <c r="X73" s="424">
        <v>7</v>
      </c>
      <c r="Y73" s="424"/>
      <c r="Z73" s="434"/>
      <c r="AA73" s="18"/>
      <c r="AB73" s="18"/>
      <c r="AC73" s="18"/>
      <c r="AD73" s="18"/>
      <c r="AE73" s="18"/>
      <c r="AF73" s="18"/>
    </row>
    <row r="74" spans="1:32" ht="11.25" customHeight="1">
      <c r="A74" s="422"/>
      <c r="B74" s="89" t="s">
        <v>327</v>
      </c>
      <c r="C74" s="407">
        <v>180</v>
      </c>
      <c r="D74" s="408"/>
      <c r="E74" s="409"/>
      <c r="F74" s="407">
        <v>100</v>
      </c>
      <c r="G74" s="408"/>
      <c r="H74" s="409"/>
      <c r="I74" s="407">
        <v>164</v>
      </c>
      <c r="J74" s="408"/>
      <c r="K74" s="409"/>
      <c r="L74" s="407">
        <v>91</v>
      </c>
      <c r="M74" s="408"/>
      <c r="N74" s="409"/>
      <c r="O74" s="407">
        <v>8</v>
      </c>
      <c r="P74" s="408"/>
      <c r="Q74" s="409"/>
      <c r="R74" s="407">
        <v>4</v>
      </c>
      <c r="S74" s="408"/>
      <c r="T74" s="409"/>
      <c r="U74" s="407">
        <v>8</v>
      </c>
      <c r="V74" s="408"/>
      <c r="W74" s="409"/>
      <c r="X74" s="407">
        <v>4</v>
      </c>
      <c r="Y74" s="408"/>
      <c r="Z74" s="410"/>
      <c r="AA74" s="18"/>
      <c r="AB74" s="18"/>
      <c r="AC74" s="18"/>
      <c r="AD74" s="18"/>
      <c r="AE74" s="18"/>
      <c r="AF74" s="18"/>
    </row>
    <row r="75" spans="1:32" ht="11.25" customHeight="1">
      <c r="A75" s="422"/>
      <c r="B75" s="89" t="s">
        <v>328</v>
      </c>
      <c r="C75" s="407">
        <v>185</v>
      </c>
      <c r="D75" s="408"/>
      <c r="E75" s="409"/>
      <c r="F75" s="407">
        <v>100</v>
      </c>
      <c r="G75" s="408"/>
      <c r="H75" s="409"/>
      <c r="I75" s="407">
        <v>177</v>
      </c>
      <c r="J75" s="408"/>
      <c r="K75" s="409"/>
      <c r="L75" s="407">
        <v>96</v>
      </c>
      <c r="M75" s="408"/>
      <c r="N75" s="409"/>
      <c r="O75" s="407">
        <v>3</v>
      </c>
      <c r="P75" s="408"/>
      <c r="Q75" s="409"/>
      <c r="R75" s="407">
        <v>1</v>
      </c>
      <c r="S75" s="408"/>
      <c r="T75" s="409"/>
      <c r="U75" s="407">
        <v>5</v>
      </c>
      <c r="V75" s="408"/>
      <c r="W75" s="409"/>
      <c r="X75" s="407">
        <v>3</v>
      </c>
      <c r="Y75" s="408"/>
      <c r="Z75" s="410"/>
      <c r="AA75" s="18"/>
      <c r="AB75" s="18"/>
      <c r="AC75" s="18"/>
      <c r="AD75" s="18"/>
      <c r="AE75" s="18"/>
      <c r="AF75" s="18"/>
    </row>
    <row r="76" spans="1:32" ht="11.25" customHeight="1" thickBot="1">
      <c r="A76" s="423"/>
      <c r="B76" s="172" t="s">
        <v>329</v>
      </c>
      <c r="C76" s="417">
        <v>196</v>
      </c>
      <c r="D76" s="418"/>
      <c r="E76" s="419"/>
      <c r="F76" s="417">
        <v>100</v>
      </c>
      <c r="G76" s="418"/>
      <c r="H76" s="419"/>
      <c r="I76" s="417">
        <v>183</v>
      </c>
      <c r="J76" s="418"/>
      <c r="K76" s="419"/>
      <c r="L76" s="417">
        <v>93</v>
      </c>
      <c r="M76" s="418"/>
      <c r="N76" s="419"/>
      <c r="O76" s="417">
        <v>7</v>
      </c>
      <c r="P76" s="418"/>
      <c r="Q76" s="419"/>
      <c r="R76" s="417">
        <v>4</v>
      </c>
      <c r="S76" s="418"/>
      <c r="T76" s="419"/>
      <c r="U76" s="417">
        <v>6</v>
      </c>
      <c r="V76" s="418"/>
      <c r="W76" s="419"/>
      <c r="X76" s="417">
        <v>3</v>
      </c>
      <c r="Y76" s="418"/>
      <c r="Z76" s="420"/>
      <c r="AA76" s="18"/>
      <c r="AB76" s="18"/>
      <c r="AC76" s="18"/>
      <c r="AD76" s="18"/>
      <c r="AE76" s="18"/>
      <c r="AF76" s="18"/>
    </row>
    <row r="77" spans="1:32" ht="11.25" customHeight="1" thickTop="1">
      <c r="A77" s="68" t="s">
        <v>310</v>
      </c>
      <c r="B77" s="171" t="s">
        <v>329</v>
      </c>
      <c r="C77" s="430">
        <v>297</v>
      </c>
      <c r="D77" s="430"/>
      <c r="E77" s="430"/>
      <c r="F77" s="430">
        <v>100</v>
      </c>
      <c r="G77" s="430"/>
      <c r="H77" s="430"/>
      <c r="I77" s="430">
        <v>89</v>
      </c>
      <c r="J77" s="430"/>
      <c r="K77" s="430"/>
      <c r="L77" s="430">
        <v>30</v>
      </c>
      <c r="M77" s="430"/>
      <c r="N77" s="430"/>
      <c r="O77" s="430">
        <v>77</v>
      </c>
      <c r="P77" s="430"/>
      <c r="Q77" s="430"/>
      <c r="R77" s="430">
        <v>26</v>
      </c>
      <c r="S77" s="430"/>
      <c r="T77" s="430"/>
      <c r="U77" s="430">
        <v>131</v>
      </c>
      <c r="V77" s="430"/>
      <c r="W77" s="430"/>
      <c r="X77" s="430">
        <v>44</v>
      </c>
      <c r="Y77" s="430"/>
      <c r="Z77" s="431"/>
      <c r="AA77" s="18"/>
      <c r="AB77" s="18"/>
      <c r="AC77" s="18"/>
      <c r="AD77" s="18"/>
      <c r="AE77" s="18"/>
      <c r="AF77" s="18"/>
    </row>
    <row r="78" spans="1:32" ht="11.25" customHeight="1" thickBot="1">
      <c r="A78" s="69" t="s">
        <v>311</v>
      </c>
      <c r="B78" s="173" t="s">
        <v>329</v>
      </c>
      <c r="C78" s="432">
        <v>354</v>
      </c>
      <c r="D78" s="432"/>
      <c r="E78" s="432"/>
      <c r="F78" s="432">
        <v>100</v>
      </c>
      <c r="G78" s="432"/>
      <c r="H78" s="432"/>
      <c r="I78" s="432">
        <v>87</v>
      </c>
      <c r="J78" s="432"/>
      <c r="K78" s="432"/>
      <c r="L78" s="432">
        <v>25</v>
      </c>
      <c r="M78" s="432"/>
      <c r="N78" s="432"/>
      <c r="O78" s="432">
        <v>205</v>
      </c>
      <c r="P78" s="432"/>
      <c r="Q78" s="432"/>
      <c r="R78" s="432">
        <v>58</v>
      </c>
      <c r="S78" s="432"/>
      <c r="T78" s="432"/>
      <c r="U78" s="432">
        <v>62</v>
      </c>
      <c r="V78" s="432"/>
      <c r="W78" s="432"/>
      <c r="X78" s="432">
        <v>17</v>
      </c>
      <c r="Y78" s="432"/>
      <c r="Z78" s="433"/>
      <c r="AA78" s="18"/>
      <c r="AB78" s="18"/>
      <c r="AC78" s="18"/>
      <c r="AD78" s="18"/>
      <c r="AE78" s="18"/>
      <c r="AF78" s="18"/>
    </row>
    <row r="79" spans="1:32" ht="12" customHeight="1">
      <c r="A79" s="19"/>
      <c r="B79" s="70"/>
      <c r="C79" s="19"/>
      <c r="D79" s="19"/>
      <c r="E79" s="19"/>
      <c r="F79" s="19"/>
      <c r="G79" s="19"/>
      <c r="H79" s="19"/>
      <c r="I79" s="19"/>
      <c r="J79" s="19"/>
      <c r="K79" s="19"/>
      <c r="L79" s="334" t="s">
        <v>346</v>
      </c>
      <c r="M79" s="334"/>
      <c r="N79" s="334"/>
      <c r="O79" s="334"/>
      <c r="P79" s="334"/>
      <c r="Q79" s="334"/>
      <c r="R79" s="334"/>
      <c r="S79" s="334"/>
      <c r="T79" s="334"/>
      <c r="U79" s="334"/>
      <c r="V79" s="334"/>
      <c r="W79" s="334"/>
      <c r="X79" s="334"/>
      <c r="Y79" s="334"/>
      <c r="Z79" s="334"/>
      <c r="AA79" s="18"/>
      <c r="AB79" s="429"/>
      <c r="AC79" s="429"/>
      <c r="AD79" s="18"/>
      <c r="AE79" s="18"/>
      <c r="AF79" s="18"/>
    </row>
  </sheetData>
  <mergeCells count="564">
    <mergeCell ref="L1:O1"/>
    <mergeCell ref="A3:B5"/>
    <mergeCell ref="C3:E5"/>
    <mergeCell ref="F3:T3"/>
    <mergeCell ref="U3:AF3"/>
    <mergeCell ref="F4:H5"/>
    <mergeCell ref="I4:K5"/>
    <mergeCell ref="L4:N5"/>
    <mergeCell ref="O4:Q5"/>
    <mergeCell ref="R4:T5"/>
    <mergeCell ref="AD6:AF6"/>
    <mergeCell ref="C7:E7"/>
    <mergeCell ref="F7:H7"/>
    <mergeCell ref="I7:K7"/>
    <mergeCell ref="L7:N7"/>
    <mergeCell ref="O7:Q7"/>
    <mergeCell ref="O6:Q6"/>
    <mergeCell ref="AD7:AF7"/>
    <mergeCell ref="U4:W5"/>
    <mergeCell ref="X4:Z5"/>
    <mergeCell ref="AA4:AC5"/>
    <mergeCell ref="AD4:AF5"/>
    <mergeCell ref="A6:A8"/>
    <mergeCell ref="C6:E6"/>
    <mergeCell ref="F6:H6"/>
    <mergeCell ref="I6:K6"/>
    <mergeCell ref="L6:N6"/>
    <mergeCell ref="R7:T7"/>
    <mergeCell ref="U7:W7"/>
    <mergeCell ref="X7:Z7"/>
    <mergeCell ref="AA7:AC7"/>
    <mergeCell ref="R8:T8"/>
    <mergeCell ref="U8:W8"/>
    <mergeCell ref="X8:Z8"/>
    <mergeCell ref="AA8:AC8"/>
    <mergeCell ref="C8:E8"/>
    <mergeCell ref="F8:H8"/>
    <mergeCell ref="I8:K8"/>
    <mergeCell ref="L8:N8"/>
    <mergeCell ref="O8:Q8"/>
    <mergeCell ref="R6:T6"/>
    <mergeCell ref="U6:W6"/>
    <mergeCell ref="X6:Z6"/>
    <mergeCell ref="AA6:AC6"/>
    <mergeCell ref="AD9:AF9"/>
    <mergeCell ref="AA13:AC13"/>
    <mergeCell ref="AA14:AC14"/>
    <mergeCell ref="AD14:AF14"/>
    <mergeCell ref="C13:E13"/>
    <mergeCell ref="F13:H13"/>
    <mergeCell ref="I13:K13"/>
    <mergeCell ref="L13:N13"/>
    <mergeCell ref="O13:Q13"/>
    <mergeCell ref="R13:T13"/>
    <mergeCell ref="U13:W13"/>
    <mergeCell ref="X13:Z13"/>
    <mergeCell ref="C10:E10"/>
    <mergeCell ref="F10:H10"/>
    <mergeCell ref="I10:K10"/>
    <mergeCell ref="L10:N10"/>
    <mergeCell ref="O9:Q9"/>
    <mergeCell ref="R9:T9"/>
    <mergeCell ref="U9:W9"/>
    <mergeCell ref="X9:Z9"/>
    <mergeCell ref="AD13:AF13"/>
    <mergeCell ref="O14:Q14"/>
    <mergeCell ref="R14:T14"/>
    <mergeCell ref="U14:W14"/>
    <mergeCell ref="A9:A25"/>
    <mergeCell ref="C9:E9"/>
    <mergeCell ref="F9:H9"/>
    <mergeCell ref="I9:K9"/>
    <mergeCell ref="L9:N9"/>
    <mergeCell ref="C11:E11"/>
    <mergeCell ref="F11:H11"/>
    <mergeCell ref="I11:K11"/>
    <mergeCell ref="L11:N11"/>
    <mergeCell ref="C14:E14"/>
    <mergeCell ref="F14:H14"/>
    <mergeCell ref="I14:K14"/>
    <mergeCell ref="L14:N14"/>
    <mergeCell ref="C21:E21"/>
    <mergeCell ref="F21:H21"/>
    <mergeCell ref="I21:K21"/>
    <mergeCell ref="L21:N21"/>
    <mergeCell ref="F23:H23"/>
    <mergeCell ref="I23:K23"/>
    <mergeCell ref="L23:N23"/>
    <mergeCell ref="AD8:AF8"/>
    <mergeCell ref="U10:W10"/>
    <mergeCell ref="X10:Z10"/>
    <mergeCell ref="AA10:AC10"/>
    <mergeCell ref="AD11:AF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O10:Q10"/>
    <mergeCell ref="R10:T10"/>
    <mergeCell ref="U11:W11"/>
    <mergeCell ref="X11:Z11"/>
    <mergeCell ref="AA11:AC11"/>
    <mergeCell ref="O11:Q11"/>
    <mergeCell ref="R11:T11"/>
    <mergeCell ref="AA9:AC9"/>
    <mergeCell ref="AD10:AF10"/>
    <mergeCell ref="AD12:AF12"/>
    <mergeCell ref="X14:Z14"/>
    <mergeCell ref="AD15:AF15"/>
    <mergeCell ref="C16:E16"/>
    <mergeCell ref="F16:H16"/>
    <mergeCell ref="I16:K16"/>
    <mergeCell ref="L16:N16"/>
    <mergeCell ref="O16:Q16"/>
    <mergeCell ref="R16:T16"/>
    <mergeCell ref="U16:W16"/>
    <mergeCell ref="X16:Z16"/>
    <mergeCell ref="AA16:AC16"/>
    <mergeCell ref="AD16:AF16"/>
    <mergeCell ref="C15:E15"/>
    <mergeCell ref="F15:H15"/>
    <mergeCell ref="I15:K15"/>
    <mergeCell ref="L15:N15"/>
    <mergeCell ref="O15:Q15"/>
    <mergeCell ref="R15:T15"/>
    <mergeCell ref="U15:W15"/>
    <mergeCell ref="X15:Z15"/>
    <mergeCell ref="AA15:AC15"/>
    <mergeCell ref="AD17:AF17"/>
    <mergeCell ref="C18:E18"/>
    <mergeCell ref="F18:H18"/>
    <mergeCell ref="I18:K18"/>
    <mergeCell ref="L18:N18"/>
    <mergeCell ref="O18:Q18"/>
    <mergeCell ref="R18:T18"/>
    <mergeCell ref="U18:W18"/>
    <mergeCell ref="X18:Z18"/>
    <mergeCell ref="AA18:AC18"/>
    <mergeCell ref="AD18:AF18"/>
    <mergeCell ref="C17:E17"/>
    <mergeCell ref="F17:H17"/>
    <mergeCell ref="I17:K17"/>
    <mergeCell ref="L17:N17"/>
    <mergeCell ref="O17:Q17"/>
    <mergeCell ref="R17:T17"/>
    <mergeCell ref="U17:W17"/>
    <mergeCell ref="X17:Z17"/>
    <mergeCell ref="AA17:AC17"/>
    <mergeCell ref="AD19:AF19"/>
    <mergeCell ref="C20:E20"/>
    <mergeCell ref="F20:H20"/>
    <mergeCell ref="I20:K20"/>
    <mergeCell ref="L20:N20"/>
    <mergeCell ref="O20:Q20"/>
    <mergeCell ref="R20:T20"/>
    <mergeCell ref="U20:W20"/>
    <mergeCell ref="X20:Z20"/>
    <mergeCell ref="AA20:AC20"/>
    <mergeCell ref="AD20:AF20"/>
    <mergeCell ref="C19:E19"/>
    <mergeCell ref="F19:H19"/>
    <mergeCell ref="I19:K19"/>
    <mergeCell ref="L19:N19"/>
    <mergeCell ref="O19:Q19"/>
    <mergeCell ref="R19:T19"/>
    <mergeCell ref="U19:W19"/>
    <mergeCell ref="X19:Z19"/>
    <mergeCell ref="AA19:AC19"/>
    <mergeCell ref="AD22:AF22"/>
    <mergeCell ref="C26:E26"/>
    <mergeCell ref="F26:H26"/>
    <mergeCell ref="I26:K26"/>
    <mergeCell ref="L26:N26"/>
    <mergeCell ref="O26:Q26"/>
    <mergeCell ref="R26:T26"/>
    <mergeCell ref="U26:W26"/>
    <mergeCell ref="X26:Z26"/>
    <mergeCell ref="AA26:AC26"/>
    <mergeCell ref="AD26:AF26"/>
    <mergeCell ref="C22:E22"/>
    <mergeCell ref="F22:H22"/>
    <mergeCell ref="I22:K22"/>
    <mergeCell ref="L22:N22"/>
    <mergeCell ref="O22:Q22"/>
    <mergeCell ref="R22:T22"/>
    <mergeCell ref="U22:W22"/>
    <mergeCell ref="X22:Z22"/>
    <mergeCell ref="AA22:AC22"/>
    <mergeCell ref="AA23:AC23"/>
    <mergeCell ref="AD23:AF23"/>
    <mergeCell ref="AD25:AF25"/>
    <mergeCell ref="C23:E23"/>
    <mergeCell ref="K34:N34"/>
    <mergeCell ref="O34:R34"/>
    <mergeCell ref="S34:V34"/>
    <mergeCell ref="W34:Z34"/>
    <mergeCell ref="A30:B31"/>
    <mergeCell ref="C30:F31"/>
    <mergeCell ref="G30:J31"/>
    <mergeCell ref="K30:N31"/>
    <mergeCell ref="O30:R31"/>
    <mergeCell ref="S30:V31"/>
    <mergeCell ref="W32:Z32"/>
    <mergeCell ref="W30:Z31"/>
    <mergeCell ref="A32:A34"/>
    <mergeCell ref="C32:F32"/>
    <mergeCell ref="G32:J32"/>
    <mergeCell ref="K32:N32"/>
    <mergeCell ref="O32:R32"/>
    <mergeCell ref="S32:V32"/>
    <mergeCell ref="C34:F34"/>
    <mergeCell ref="G34:J34"/>
    <mergeCell ref="AD27:AF27"/>
    <mergeCell ref="I28:AF28"/>
    <mergeCell ref="AA27:AC27"/>
    <mergeCell ref="C33:F33"/>
    <mergeCell ref="G33:J33"/>
    <mergeCell ref="K33:N33"/>
    <mergeCell ref="O33:R33"/>
    <mergeCell ref="S33:V33"/>
    <mergeCell ref="W33:Z33"/>
    <mergeCell ref="C27:E27"/>
    <mergeCell ref="F27:H27"/>
    <mergeCell ref="I27:K27"/>
    <mergeCell ref="L27:N27"/>
    <mergeCell ref="O27:Q27"/>
    <mergeCell ref="R27:T27"/>
    <mergeCell ref="U27:W27"/>
    <mergeCell ref="X27:Z27"/>
    <mergeCell ref="S41:V41"/>
    <mergeCell ref="W41:Z41"/>
    <mergeCell ref="K42:N42"/>
    <mergeCell ref="O42:R42"/>
    <mergeCell ref="W35:Z35"/>
    <mergeCell ref="C36:F36"/>
    <mergeCell ref="G36:J36"/>
    <mergeCell ref="K36:N36"/>
    <mergeCell ref="O36:R36"/>
    <mergeCell ref="S36:V36"/>
    <mergeCell ref="W36:Z36"/>
    <mergeCell ref="S37:V37"/>
    <mergeCell ref="W37:Z37"/>
    <mergeCell ref="C39:F39"/>
    <mergeCell ref="G39:J39"/>
    <mergeCell ref="K39:N39"/>
    <mergeCell ref="O39:R39"/>
    <mergeCell ref="S39:V39"/>
    <mergeCell ref="W39:Z39"/>
    <mergeCell ref="C38:F38"/>
    <mergeCell ref="G38:J38"/>
    <mergeCell ref="K38:N38"/>
    <mergeCell ref="O38:R38"/>
    <mergeCell ref="S38:V38"/>
    <mergeCell ref="W38:Z38"/>
    <mergeCell ref="A35:A51"/>
    <mergeCell ref="C35:F35"/>
    <mergeCell ref="G35:J35"/>
    <mergeCell ref="K35:N35"/>
    <mergeCell ref="O35:R35"/>
    <mergeCell ref="S35:V35"/>
    <mergeCell ref="C37:F37"/>
    <mergeCell ref="G37:J37"/>
    <mergeCell ref="K37:N37"/>
    <mergeCell ref="O37:R37"/>
    <mergeCell ref="C40:F40"/>
    <mergeCell ref="G40:J40"/>
    <mergeCell ref="K40:N40"/>
    <mergeCell ref="O40:R40"/>
    <mergeCell ref="S40:V40"/>
    <mergeCell ref="C42:F42"/>
    <mergeCell ref="G42:J42"/>
    <mergeCell ref="S43:V43"/>
    <mergeCell ref="C44:F44"/>
    <mergeCell ref="G44:J44"/>
    <mergeCell ref="K44:N44"/>
    <mergeCell ref="O44:R44"/>
    <mergeCell ref="S44:V44"/>
    <mergeCell ref="O41:R41"/>
    <mergeCell ref="S42:V42"/>
    <mergeCell ref="C52:F52"/>
    <mergeCell ref="G52:J52"/>
    <mergeCell ref="K52:N52"/>
    <mergeCell ref="O52:R52"/>
    <mergeCell ref="S52:V52"/>
    <mergeCell ref="W52:Z52"/>
    <mergeCell ref="O57:Q57"/>
    <mergeCell ref="R57:T57"/>
    <mergeCell ref="U57:W57"/>
    <mergeCell ref="X57:Z57"/>
    <mergeCell ref="C53:F53"/>
    <mergeCell ref="G53:J53"/>
    <mergeCell ref="K53:N53"/>
    <mergeCell ref="O53:R53"/>
    <mergeCell ref="S53:V53"/>
    <mergeCell ref="W53:Z53"/>
    <mergeCell ref="C54:Z54"/>
    <mergeCell ref="C45:F45"/>
    <mergeCell ref="G45:J45"/>
    <mergeCell ref="K45:N45"/>
    <mergeCell ref="O45:R45"/>
    <mergeCell ref="W43:Z43"/>
    <mergeCell ref="W44:Z44"/>
    <mergeCell ref="A56:B57"/>
    <mergeCell ref="C56:H56"/>
    <mergeCell ref="I56:N56"/>
    <mergeCell ref="O56:T56"/>
    <mergeCell ref="U56:Z56"/>
    <mergeCell ref="C57:E57"/>
    <mergeCell ref="F57:H57"/>
    <mergeCell ref="I57:K57"/>
    <mergeCell ref="L57:N57"/>
    <mergeCell ref="W51:Z51"/>
    <mergeCell ref="K49:N49"/>
    <mergeCell ref="O49:R49"/>
    <mergeCell ref="S49:V49"/>
    <mergeCell ref="W49:Z49"/>
    <mergeCell ref="C48:F48"/>
    <mergeCell ref="G48:J48"/>
    <mergeCell ref="K48:N48"/>
    <mergeCell ref="O48:R48"/>
    <mergeCell ref="S48:V48"/>
    <mergeCell ref="W48:Z48"/>
    <mergeCell ref="R58:T58"/>
    <mergeCell ref="U58:W58"/>
    <mergeCell ref="X58:Z58"/>
    <mergeCell ref="C59:E59"/>
    <mergeCell ref="F59:H59"/>
    <mergeCell ref="I59:K59"/>
    <mergeCell ref="L59:N59"/>
    <mergeCell ref="O59:Q59"/>
    <mergeCell ref="R59:T59"/>
    <mergeCell ref="U59:W59"/>
    <mergeCell ref="A58:A60"/>
    <mergeCell ref="C58:E58"/>
    <mergeCell ref="F58:H58"/>
    <mergeCell ref="I58:K58"/>
    <mergeCell ref="L58:N58"/>
    <mergeCell ref="O58:Q58"/>
    <mergeCell ref="U61:W61"/>
    <mergeCell ref="X61:Z61"/>
    <mergeCell ref="C62:E62"/>
    <mergeCell ref="F62:H62"/>
    <mergeCell ref="I62:K62"/>
    <mergeCell ref="L62:N62"/>
    <mergeCell ref="O62:Q62"/>
    <mergeCell ref="R62:T62"/>
    <mergeCell ref="U62:W62"/>
    <mergeCell ref="X62:Z62"/>
    <mergeCell ref="O61:Q61"/>
    <mergeCell ref="X59:Z59"/>
    <mergeCell ref="C60:E60"/>
    <mergeCell ref="F60:H60"/>
    <mergeCell ref="I60:K60"/>
    <mergeCell ref="L60:N60"/>
    <mergeCell ref="O60:Q60"/>
    <mergeCell ref="R60:T60"/>
    <mergeCell ref="U65:W65"/>
    <mergeCell ref="X65:Z65"/>
    <mergeCell ref="C66:E66"/>
    <mergeCell ref="F66:H66"/>
    <mergeCell ref="I66:K66"/>
    <mergeCell ref="L66:N66"/>
    <mergeCell ref="O66:Q66"/>
    <mergeCell ref="R66:T66"/>
    <mergeCell ref="U66:W66"/>
    <mergeCell ref="X66:Z66"/>
    <mergeCell ref="C65:E65"/>
    <mergeCell ref="F65:H65"/>
    <mergeCell ref="I65:K65"/>
    <mergeCell ref="L65:N65"/>
    <mergeCell ref="O65:Q65"/>
    <mergeCell ref="R65:T65"/>
    <mergeCell ref="U64:W64"/>
    <mergeCell ref="X64:Z64"/>
    <mergeCell ref="X60:Z60"/>
    <mergeCell ref="C61:E61"/>
    <mergeCell ref="F61:H61"/>
    <mergeCell ref="I61:K61"/>
    <mergeCell ref="L61:N61"/>
    <mergeCell ref="I63:K63"/>
    <mergeCell ref="L63:N63"/>
    <mergeCell ref="O63:Q63"/>
    <mergeCell ref="R63:T63"/>
    <mergeCell ref="U63:W63"/>
    <mergeCell ref="X63:Z63"/>
    <mergeCell ref="C64:E64"/>
    <mergeCell ref="F64:H64"/>
    <mergeCell ref="I64:K64"/>
    <mergeCell ref="L64:N64"/>
    <mergeCell ref="R61:T61"/>
    <mergeCell ref="C63:E63"/>
    <mergeCell ref="F63:H63"/>
    <mergeCell ref="O64:Q64"/>
    <mergeCell ref="R64:T64"/>
    <mergeCell ref="U60:W60"/>
    <mergeCell ref="C67:E67"/>
    <mergeCell ref="F67:H67"/>
    <mergeCell ref="I67:K67"/>
    <mergeCell ref="L67:N67"/>
    <mergeCell ref="O67:Q67"/>
    <mergeCell ref="R67:T67"/>
    <mergeCell ref="U67:W67"/>
    <mergeCell ref="X67:Z67"/>
    <mergeCell ref="C68:E68"/>
    <mergeCell ref="F68:H68"/>
    <mergeCell ref="I68:K68"/>
    <mergeCell ref="L68:N68"/>
    <mergeCell ref="O68:Q68"/>
    <mergeCell ref="R68:T68"/>
    <mergeCell ref="U68:W68"/>
    <mergeCell ref="X68:Z68"/>
    <mergeCell ref="C69:E69"/>
    <mergeCell ref="F69:H69"/>
    <mergeCell ref="I69:K69"/>
    <mergeCell ref="L69:N69"/>
    <mergeCell ref="O69:Q69"/>
    <mergeCell ref="R69:T69"/>
    <mergeCell ref="U69:W69"/>
    <mergeCell ref="X69:Z69"/>
    <mergeCell ref="C70:E70"/>
    <mergeCell ref="F70:H70"/>
    <mergeCell ref="I70:K70"/>
    <mergeCell ref="L70:N70"/>
    <mergeCell ref="O70:Q70"/>
    <mergeCell ref="R70:T70"/>
    <mergeCell ref="U70:W70"/>
    <mergeCell ref="X70:Z70"/>
    <mergeCell ref="O73:Q73"/>
    <mergeCell ref="R73:T73"/>
    <mergeCell ref="U73:W73"/>
    <mergeCell ref="X73:Z73"/>
    <mergeCell ref="C72:E72"/>
    <mergeCell ref="F72:H72"/>
    <mergeCell ref="I72:K72"/>
    <mergeCell ref="L72:N72"/>
    <mergeCell ref="O72:Q72"/>
    <mergeCell ref="R72:T72"/>
    <mergeCell ref="U72:W72"/>
    <mergeCell ref="X72:Z72"/>
    <mergeCell ref="K41:N41"/>
    <mergeCell ref="AB79:AC79"/>
    <mergeCell ref="U77:W77"/>
    <mergeCell ref="X77:Z77"/>
    <mergeCell ref="C78:E78"/>
    <mergeCell ref="F78:H78"/>
    <mergeCell ref="I78:K78"/>
    <mergeCell ref="L78:N78"/>
    <mergeCell ref="O78:Q78"/>
    <mergeCell ref="R78:T78"/>
    <mergeCell ref="U78:W78"/>
    <mergeCell ref="X78:Z78"/>
    <mergeCell ref="C77:E77"/>
    <mergeCell ref="F77:H77"/>
    <mergeCell ref="I77:K77"/>
    <mergeCell ref="L77:N77"/>
    <mergeCell ref="O77:Q77"/>
    <mergeCell ref="R77:T77"/>
    <mergeCell ref="L79:Z79"/>
    <mergeCell ref="X71:Z71"/>
    <mergeCell ref="C73:E73"/>
    <mergeCell ref="F73:H73"/>
    <mergeCell ref="I73:K73"/>
    <mergeCell ref="L73:N73"/>
    <mergeCell ref="X24:Z24"/>
    <mergeCell ref="O21:Q21"/>
    <mergeCell ref="R21:T21"/>
    <mergeCell ref="U21:W21"/>
    <mergeCell ref="X21:Z21"/>
    <mergeCell ref="AA21:AC21"/>
    <mergeCell ref="AD21:AF21"/>
    <mergeCell ref="C47:F47"/>
    <mergeCell ref="G47:J47"/>
    <mergeCell ref="K47:N47"/>
    <mergeCell ref="O47:R47"/>
    <mergeCell ref="S47:V47"/>
    <mergeCell ref="W47:Z47"/>
    <mergeCell ref="S45:V45"/>
    <mergeCell ref="W45:Z45"/>
    <mergeCell ref="C46:F46"/>
    <mergeCell ref="G46:J46"/>
    <mergeCell ref="K46:N46"/>
    <mergeCell ref="O46:R46"/>
    <mergeCell ref="S46:V46"/>
    <mergeCell ref="W46:Z46"/>
    <mergeCell ref="W40:Z40"/>
    <mergeCell ref="C41:F41"/>
    <mergeCell ref="G41:J41"/>
    <mergeCell ref="W42:Z42"/>
    <mergeCell ref="C43:F43"/>
    <mergeCell ref="G43:J43"/>
    <mergeCell ref="K43:N43"/>
    <mergeCell ref="O43:R43"/>
    <mergeCell ref="O23:Q23"/>
    <mergeCell ref="R23:T23"/>
    <mergeCell ref="U23:W23"/>
    <mergeCell ref="X23:Z23"/>
    <mergeCell ref="C25:E25"/>
    <mergeCell ref="F25:H25"/>
    <mergeCell ref="I25:K25"/>
    <mergeCell ref="L25:N25"/>
    <mergeCell ref="O25:Q25"/>
    <mergeCell ref="R25:T25"/>
    <mergeCell ref="U25:W25"/>
    <mergeCell ref="X25:Z25"/>
    <mergeCell ref="C24:E24"/>
    <mergeCell ref="F24:H24"/>
    <mergeCell ref="I24:K24"/>
    <mergeCell ref="L24:N24"/>
    <mergeCell ref="O24:Q24"/>
    <mergeCell ref="R24:T24"/>
    <mergeCell ref="U24:W24"/>
    <mergeCell ref="C76:E76"/>
    <mergeCell ref="F76:H76"/>
    <mergeCell ref="I76:K76"/>
    <mergeCell ref="L76:N76"/>
    <mergeCell ref="O76:Q76"/>
    <mergeCell ref="R76:T76"/>
    <mergeCell ref="U76:W76"/>
    <mergeCell ref="X76:Z76"/>
    <mergeCell ref="A61:A76"/>
    <mergeCell ref="C74:E74"/>
    <mergeCell ref="F74:H74"/>
    <mergeCell ref="I74:K74"/>
    <mergeCell ref="L74:N74"/>
    <mergeCell ref="O74:Q74"/>
    <mergeCell ref="R74:T74"/>
    <mergeCell ref="U74:W74"/>
    <mergeCell ref="X74:Z74"/>
    <mergeCell ref="C71:E71"/>
    <mergeCell ref="F71:H71"/>
    <mergeCell ref="I71:K71"/>
    <mergeCell ref="L71:N71"/>
    <mergeCell ref="O71:Q71"/>
    <mergeCell ref="R71:T71"/>
    <mergeCell ref="U71:W71"/>
    <mergeCell ref="AA24:AC24"/>
    <mergeCell ref="AD24:AF24"/>
    <mergeCell ref="C50:F50"/>
    <mergeCell ref="G50:J50"/>
    <mergeCell ref="K50:N50"/>
    <mergeCell ref="O50:R50"/>
    <mergeCell ref="S50:V50"/>
    <mergeCell ref="W50:Z50"/>
    <mergeCell ref="C75:E75"/>
    <mergeCell ref="F75:H75"/>
    <mergeCell ref="I75:K75"/>
    <mergeCell ref="L75:N75"/>
    <mergeCell ref="O75:Q75"/>
    <mergeCell ref="R75:T75"/>
    <mergeCell ref="U75:W75"/>
    <mergeCell ref="X75:Z75"/>
    <mergeCell ref="AA25:AC25"/>
    <mergeCell ref="C49:F49"/>
    <mergeCell ref="G49:J49"/>
    <mergeCell ref="C51:F51"/>
    <mergeCell ref="G51:J51"/>
    <mergeCell ref="K51:N51"/>
    <mergeCell ref="O51:R51"/>
    <mergeCell ref="S51:V51"/>
  </mergeCells>
  <phoneticPr fontId="3"/>
  <printOptions horizontalCentered="1"/>
  <pageMargins left="0.98425196850393704" right="0.78740157480314965" top="0.78740157480314965" bottom="0.78740157480314965" header="0.31496062992125984" footer="0.31496062992125984"/>
  <pageSetup paperSize="9" scale="81" orientation="portrait" r:id="rId1"/>
  <headerFooter>
    <oddFooter>&amp;Cー　&amp;A　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6A911-E578-4F22-9F6A-7DEED51E88EB}">
  <sheetPr>
    <tabColor rgb="FFFFC000"/>
  </sheetPr>
  <dimension ref="A1:S60"/>
  <sheetViews>
    <sheetView view="pageBreakPreview" zoomScaleNormal="100" zoomScaleSheetLayoutView="100" workbookViewId="0">
      <selection activeCell="W32" sqref="V32:W32"/>
    </sheetView>
  </sheetViews>
  <sheetFormatPr defaultColWidth="9" defaultRowHeight="13.15"/>
  <cols>
    <col min="1" max="1" width="6.25" style="6" customWidth="1"/>
    <col min="2" max="2" width="6.75" style="6" customWidth="1"/>
    <col min="3" max="3" width="5.125" style="6" customWidth="1"/>
    <col min="4" max="4" width="1.5" style="6" customWidth="1"/>
    <col min="5" max="5" width="6.75" style="6" customWidth="1"/>
    <col min="6" max="6" width="2.5" style="6" customWidth="1"/>
    <col min="7" max="7" width="4.625" style="6" customWidth="1"/>
    <col min="8" max="8" width="5.625" style="6" customWidth="1"/>
    <col min="9" max="9" width="1.625" style="6" customWidth="1"/>
    <col min="10" max="10" width="6.75" style="6" customWidth="1"/>
    <col min="11" max="11" width="2.5" style="6" customWidth="1"/>
    <col min="12" max="12" width="4.625" style="6" customWidth="1"/>
    <col min="13" max="13" width="5.625" style="6" customWidth="1"/>
    <col min="14" max="14" width="1.625" style="6" customWidth="1"/>
    <col min="15" max="15" width="6.75" style="6" customWidth="1"/>
    <col min="16" max="16" width="2.625" style="6" customWidth="1"/>
    <col min="17" max="17" width="4.5" style="6" customWidth="1"/>
    <col min="18" max="19" width="3.625" style="6" customWidth="1"/>
    <col min="20" max="16384" width="9" style="6"/>
  </cols>
  <sheetData>
    <row r="1" spans="1:19" ht="16.149999999999999">
      <c r="A1" s="10" t="s">
        <v>347</v>
      </c>
    </row>
    <row r="2" spans="1:19" ht="13.9" thickBot="1">
      <c r="A2" s="401" t="s">
        <v>348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  <c r="R2" s="401"/>
      <c r="S2" s="401"/>
    </row>
    <row r="3" spans="1:19" ht="18">
      <c r="A3" s="84"/>
      <c r="B3" s="471" t="s">
        <v>349</v>
      </c>
      <c r="C3" s="472"/>
      <c r="D3" s="523" t="s">
        <v>350</v>
      </c>
      <c r="E3" s="524"/>
      <c r="F3" s="524"/>
      <c r="G3" s="524"/>
      <c r="H3" s="524"/>
      <c r="I3" s="524"/>
      <c r="J3" s="524"/>
      <c r="K3" s="524"/>
      <c r="L3" s="524"/>
      <c r="M3" s="336"/>
      <c r="N3" s="525" t="s">
        <v>351</v>
      </c>
      <c r="O3" s="526"/>
      <c r="P3" s="526"/>
      <c r="Q3" s="526"/>
      <c r="R3" s="526"/>
      <c r="S3" s="527"/>
    </row>
    <row r="4" spans="1:19" ht="14.25" customHeight="1">
      <c r="A4" s="85" t="s">
        <v>352</v>
      </c>
      <c r="B4" s="473" t="s">
        <v>353</v>
      </c>
      <c r="C4" s="474"/>
      <c r="D4" s="528" t="s">
        <v>354</v>
      </c>
      <c r="E4" s="529"/>
      <c r="F4" s="530"/>
      <c r="G4" s="528" t="s">
        <v>355</v>
      </c>
      <c r="H4" s="530"/>
      <c r="I4" s="534" t="s">
        <v>356</v>
      </c>
      <c r="J4" s="529"/>
      <c r="K4" s="530"/>
      <c r="L4" s="534" t="s">
        <v>357</v>
      </c>
      <c r="M4" s="530"/>
      <c r="N4" s="528" t="s">
        <v>354</v>
      </c>
      <c r="O4" s="529"/>
      <c r="P4" s="530"/>
      <c r="Q4" s="534" t="s">
        <v>358</v>
      </c>
      <c r="R4" s="535"/>
      <c r="S4" s="536"/>
    </row>
    <row r="5" spans="1:19" ht="14.25" customHeight="1">
      <c r="A5" s="86"/>
      <c r="B5" s="475" t="s">
        <v>359</v>
      </c>
      <c r="C5" s="476"/>
      <c r="D5" s="531"/>
      <c r="E5" s="532"/>
      <c r="F5" s="533"/>
      <c r="G5" s="531"/>
      <c r="H5" s="533"/>
      <c r="I5" s="531"/>
      <c r="J5" s="532"/>
      <c r="K5" s="533"/>
      <c r="L5" s="531"/>
      <c r="M5" s="533"/>
      <c r="N5" s="531"/>
      <c r="O5" s="532"/>
      <c r="P5" s="533"/>
      <c r="Q5" s="531"/>
      <c r="R5" s="532"/>
      <c r="S5" s="537"/>
    </row>
    <row r="6" spans="1:19" ht="7.5" customHeight="1">
      <c r="A6" s="87"/>
      <c r="B6" s="473"/>
      <c r="C6" s="474"/>
      <c r="D6" s="613"/>
      <c r="E6" s="614"/>
      <c r="F6" s="615"/>
      <c r="G6" s="613"/>
      <c r="H6" s="615"/>
      <c r="I6" s="613"/>
      <c r="J6" s="614"/>
      <c r="K6" s="615"/>
      <c r="L6" s="613"/>
      <c r="M6" s="615"/>
      <c r="N6" s="616"/>
      <c r="O6" s="617"/>
      <c r="P6" s="618"/>
      <c r="Q6" s="616"/>
      <c r="R6" s="617"/>
      <c r="S6" s="619"/>
    </row>
    <row r="7" spans="1:19" ht="13.5" hidden="1" customHeight="1">
      <c r="A7" s="88">
        <v>50</v>
      </c>
      <c r="B7" s="473">
        <v>624</v>
      </c>
      <c r="C7" s="474"/>
      <c r="D7" s="620">
        <v>547</v>
      </c>
      <c r="E7" s="621"/>
      <c r="F7" s="622"/>
      <c r="G7" s="620">
        <v>13</v>
      </c>
      <c r="H7" s="622"/>
      <c r="I7" s="620">
        <v>55</v>
      </c>
      <c r="J7" s="621"/>
      <c r="K7" s="622"/>
      <c r="L7" s="620">
        <v>9</v>
      </c>
      <c r="M7" s="622"/>
      <c r="N7" s="623">
        <v>87.7</v>
      </c>
      <c r="O7" s="624"/>
      <c r="P7" s="625"/>
      <c r="Q7" s="623">
        <v>8.8000000000000007</v>
      </c>
      <c r="R7" s="624"/>
      <c r="S7" s="626"/>
    </row>
    <row r="8" spans="1:19" ht="13.5" customHeight="1">
      <c r="A8" s="88">
        <v>55</v>
      </c>
      <c r="B8" s="473">
        <v>769</v>
      </c>
      <c r="C8" s="474"/>
      <c r="D8" s="620">
        <v>656</v>
      </c>
      <c r="E8" s="621"/>
      <c r="F8" s="622"/>
      <c r="G8" s="620">
        <v>10</v>
      </c>
      <c r="H8" s="622"/>
      <c r="I8" s="620">
        <v>91</v>
      </c>
      <c r="J8" s="621"/>
      <c r="K8" s="622"/>
      <c r="L8" s="620">
        <v>13</v>
      </c>
      <c r="M8" s="622"/>
      <c r="N8" s="623">
        <v>85.3</v>
      </c>
      <c r="O8" s="624"/>
      <c r="P8" s="625"/>
      <c r="Q8" s="623">
        <v>11.8</v>
      </c>
      <c r="R8" s="624"/>
      <c r="S8" s="626"/>
    </row>
    <row r="9" spans="1:19" ht="13.5" customHeight="1">
      <c r="A9" s="88">
        <v>60</v>
      </c>
      <c r="B9" s="473">
        <v>679</v>
      </c>
      <c r="C9" s="474"/>
      <c r="D9" s="620">
        <v>545</v>
      </c>
      <c r="E9" s="621"/>
      <c r="F9" s="622"/>
      <c r="G9" s="620">
        <v>4</v>
      </c>
      <c r="H9" s="622"/>
      <c r="I9" s="620">
        <v>126</v>
      </c>
      <c r="J9" s="621"/>
      <c r="K9" s="622"/>
      <c r="L9" s="620">
        <v>3</v>
      </c>
      <c r="M9" s="622"/>
      <c r="N9" s="623">
        <v>80.3</v>
      </c>
      <c r="O9" s="624"/>
      <c r="P9" s="625"/>
      <c r="Q9" s="623">
        <v>18.600000000000001</v>
      </c>
      <c r="R9" s="624"/>
      <c r="S9" s="626"/>
    </row>
    <row r="10" spans="1:19" ht="13.5" customHeight="1">
      <c r="A10" s="88">
        <v>2</v>
      </c>
      <c r="B10" s="473">
        <v>581</v>
      </c>
      <c r="C10" s="474"/>
      <c r="D10" s="620">
        <v>454</v>
      </c>
      <c r="E10" s="621"/>
      <c r="F10" s="622"/>
      <c r="G10" s="620">
        <v>3</v>
      </c>
      <c r="H10" s="622"/>
      <c r="I10" s="620">
        <v>120</v>
      </c>
      <c r="J10" s="621"/>
      <c r="K10" s="622"/>
      <c r="L10" s="620">
        <v>3</v>
      </c>
      <c r="M10" s="622"/>
      <c r="N10" s="623">
        <v>78.099999999999994</v>
      </c>
      <c r="O10" s="624"/>
      <c r="P10" s="625"/>
      <c r="Q10" s="623">
        <v>20.7</v>
      </c>
      <c r="R10" s="624"/>
      <c r="S10" s="626"/>
    </row>
    <row r="11" spans="1:19" ht="13.5" customHeight="1">
      <c r="A11" s="88">
        <v>7</v>
      </c>
      <c r="B11" s="473">
        <v>446</v>
      </c>
      <c r="C11" s="474"/>
      <c r="D11" s="620">
        <v>343</v>
      </c>
      <c r="E11" s="621"/>
      <c r="F11" s="622"/>
      <c r="G11" s="620">
        <v>3</v>
      </c>
      <c r="H11" s="622"/>
      <c r="I11" s="620">
        <v>99</v>
      </c>
      <c r="J11" s="621"/>
      <c r="K11" s="622"/>
      <c r="L11" s="620">
        <v>1</v>
      </c>
      <c r="M11" s="622"/>
      <c r="N11" s="623">
        <v>76.900000000000006</v>
      </c>
      <c r="O11" s="624"/>
      <c r="P11" s="625"/>
      <c r="Q11" s="623">
        <v>22.2</v>
      </c>
      <c r="R11" s="624"/>
      <c r="S11" s="626"/>
    </row>
    <row r="12" spans="1:19" ht="13.5" customHeight="1">
      <c r="A12" s="91">
        <v>12</v>
      </c>
      <c r="B12" s="477">
        <v>305</v>
      </c>
      <c r="C12" s="478"/>
      <c r="D12" s="627">
        <v>225</v>
      </c>
      <c r="E12" s="628"/>
      <c r="F12" s="629"/>
      <c r="G12" s="627">
        <v>3</v>
      </c>
      <c r="H12" s="629"/>
      <c r="I12" s="627">
        <v>76</v>
      </c>
      <c r="J12" s="628"/>
      <c r="K12" s="629"/>
      <c r="L12" s="627">
        <v>1</v>
      </c>
      <c r="M12" s="629"/>
      <c r="N12" s="630">
        <v>73.8</v>
      </c>
      <c r="O12" s="631"/>
      <c r="P12" s="632"/>
      <c r="Q12" s="630">
        <v>24.9</v>
      </c>
      <c r="R12" s="631"/>
      <c r="S12" s="633"/>
    </row>
    <row r="13" spans="1:19" ht="13.5" customHeight="1">
      <c r="A13" s="88">
        <v>17</v>
      </c>
      <c r="B13" s="473">
        <v>215</v>
      </c>
      <c r="C13" s="474"/>
      <c r="D13" s="482">
        <v>149</v>
      </c>
      <c r="E13" s="520"/>
      <c r="F13" s="483"/>
      <c r="G13" s="482">
        <v>7</v>
      </c>
      <c r="H13" s="483"/>
      <c r="I13" s="482">
        <v>59</v>
      </c>
      <c r="J13" s="520"/>
      <c r="K13" s="483"/>
      <c r="L13" s="482">
        <v>0</v>
      </c>
      <c r="M13" s="483"/>
      <c r="N13" s="505">
        <v>69.3</v>
      </c>
      <c r="O13" s="506"/>
      <c r="P13" s="521"/>
      <c r="Q13" s="505">
        <v>27.4</v>
      </c>
      <c r="R13" s="506"/>
      <c r="S13" s="507"/>
    </row>
    <row r="14" spans="1:19" ht="13.5" customHeight="1">
      <c r="A14" s="88">
        <v>18</v>
      </c>
      <c r="B14" s="473">
        <v>238</v>
      </c>
      <c r="C14" s="474"/>
      <c r="D14" s="482">
        <v>174</v>
      </c>
      <c r="E14" s="520"/>
      <c r="F14" s="483"/>
      <c r="G14" s="482">
        <v>6</v>
      </c>
      <c r="H14" s="483"/>
      <c r="I14" s="482">
        <v>58</v>
      </c>
      <c r="J14" s="520"/>
      <c r="K14" s="483"/>
      <c r="L14" s="482">
        <v>0</v>
      </c>
      <c r="M14" s="483"/>
      <c r="N14" s="505">
        <v>73.099999999999994</v>
      </c>
      <c r="O14" s="506"/>
      <c r="P14" s="521"/>
      <c r="Q14" s="505">
        <v>24.3</v>
      </c>
      <c r="R14" s="506"/>
      <c r="S14" s="507"/>
    </row>
    <row r="15" spans="1:19" ht="13.5" customHeight="1">
      <c r="A15" s="88">
        <v>19</v>
      </c>
      <c r="B15" s="473">
        <v>234</v>
      </c>
      <c r="C15" s="474"/>
      <c r="D15" s="482">
        <v>163</v>
      </c>
      <c r="E15" s="520"/>
      <c r="F15" s="483"/>
      <c r="G15" s="482">
        <v>6</v>
      </c>
      <c r="H15" s="483"/>
      <c r="I15" s="482">
        <v>65</v>
      </c>
      <c r="J15" s="520"/>
      <c r="K15" s="483"/>
      <c r="L15" s="482">
        <v>0</v>
      </c>
      <c r="M15" s="483"/>
      <c r="N15" s="505">
        <v>69.7</v>
      </c>
      <c r="O15" s="506"/>
      <c r="P15" s="521"/>
      <c r="Q15" s="505">
        <v>27.8</v>
      </c>
      <c r="R15" s="506"/>
      <c r="S15" s="507"/>
    </row>
    <row r="16" spans="1:19" ht="13.5" customHeight="1">
      <c r="A16" s="92">
        <v>20</v>
      </c>
      <c r="B16" s="479">
        <v>213</v>
      </c>
      <c r="C16" s="480"/>
      <c r="D16" s="485">
        <v>143</v>
      </c>
      <c r="E16" s="492"/>
      <c r="F16" s="486"/>
      <c r="G16" s="485">
        <v>7</v>
      </c>
      <c r="H16" s="486"/>
      <c r="I16" s="485">
        <v>63</v>
      </c>
      <c r="J16" s="492"/>
      <c r="K16" s="486"/>
      <c r="L16" s="485">
        <v>0</v>
      </c>
      <c r="M16" s="486"/>
      <c r="N16" s="493">
        <v>67.099999999999994</v>
      </c>
      <c r="O16" s="494"/>
      <c r="P16" s="495"/>
      <c r="Q16" s="493">
        <v>29.6</v>
      </c>
      <c r="R16" s="494"/>
      <c r="S16" s="496"/>
    </row>
    <row r="17" spans="1:19" ht="13.5" customHeight="1">
      <c r="A17" s="91">
        <v>21</v>
      </c>
      <c r="B17" s="477">
        <v>171</v>
      </c>
      <c r="C17" s="478"/>
      <c r="D17" s="514">
        <v>111</v>
      </c>
      <c r="E17" s="515"/>
      <c r="F17" s="516"/>
      <c r="G17" s="514">
        <v>5</v>
      </c>
      <c r="H17" s="516"/>
      <c r="I17" s="514">
        <v>55</v>
      </c>
      <c r="J17" s="515"/>
      <c r="K17" s="516"/>
      <c r="L17" s="514">
        <v>0</v>
      </c>
      <c r="M17" s="516"/>
      <c r="N17" s="517">
        <v>64.900000000000006</v>
      </c>
      <c r="O17" s="518"/>
      <c r="P17" s="519"/>
      <c r="Q17" s="517">
        <v>32.200000000000003</v>
      </c>
      <c r="R17" s="518"/>
      <c r="S17" s="522"/>
    </row>
    <row r="18" spans="1:19" ht="13.5" customHeight="1">
      <c r="A18" s="88">
        <v>22</v>
      </c>
      <c r="B18" s="473">
        <v>177</v>
      </c>
      <c r="C18" s="474"/>
      <c r="D18" s="482">
        <v>117</v>
      </c>
      <c r="E18" s="520"/>
      <c r="F18" s="483"/>
      <c r="G18" s="482">
        <v>5</v>
      </c>
      <c r="H18" s="483"/>
      <c r="I18" s="482">
        <v>54</v>
      </c>
      <c r="J18" s="520"/>
      <c r="K18" s="483"/>
      <c r="L18" s="482">
        <v>0</v>
      </c>
      <c r="M18" s="483"/>
      <c r="N18" s="505">
        <v>66.099999999999994</v>
      </c>
      <c r="O18" s="506"/>
      <c r="P18" s="521"/>
      <c r="Q18" s="505">
        <v>30.5</v>
      </c>
      <c r="R18" s="506"/>
      <c r="S18" s="507"/>
    </row>
    <row r="19" spans="1:19" ht="13.5" customHeight="1">
      <c r="A19" s="88">
        <v>23</v>
      </c>
      <c r="B19" s="473">
        <v>185</v>
      </c>
      <c r="C19" s="474"/>
      <c r="D19" s="482">
        <v>127</v>
      </c>
      <c r="E19" s="520"/>
      <c r="F19" s="483"/>
      <c r="G19" s="482">
        <v>4</v>
      </c>
      <c r="H19" s="483"/>
      <c r="I19" s="482">
        <v>54</v>
      </c>
      <c r="J19" s="520"/>
      <c r="K19" s="483"/>
      <c r="L19" s="482">
        <v>0</v>
      </c>
      <c r="M19" s="483"/>
      <c r="N19" s="505">
        <v>68.599999999999994</v>
      </c>
      <c r="O19" s="506"/>
      <c r="P19" s="521"/>
      <c r="Q19" s="505">
        <v>29.2</v>
      </c>
      <c r="R19" s="506"/>
      <c r="S19" s="507"/>
    </row>
    <row r="20" spans="1:19" ht="13.5" customHeight="1">
      <c r="A20" s="88">
        <v>24</v>
      </c>
      <c r="B20" s="473">
        <v>189</v>
      </c>
      <c r="C20" s="474"/>
      <c r="D20" s="482">
        <v>138</v>
      </c>
      <c r="E20" s="520"/>
      <c r="F20" s="483"/>
      <c r="G20" s="482">
        <v>4</v>
      </c>
      <c r="H20" s="483"/>
      <c r="I20" s="482">
        <v>47</v>
      </c>
      <c r="J20" s="520"/>
      <c r="K20" s="483"/>
      <c r="L20" s="482">
        <v>0</v>
      </c>
      <c r="M20" s="483"/>
      <c r="N20" s="505">
        <v>73</v>
      </c>
      <c r="O20" s="506"/>
      <c r="P20" s="521"/>
      <c r="Q20" s="505">
        <v>24.9</v>
      </c>
      <c r="R20" s="506"/>
      <c r="S20" s="507"/>
    </row>
    <row r="21" spans="1:19" ht="13.5" customHeight="1">
      <c r="A21" s="92">
        <v>25</v>
      </c>
      <c r="B21" s="479">
        <v>168</v>
      </c>
      <c r="C21" s="480"/>
      <c r="D21" s="485">
        <v>121</v>
      </c>
      <c r="E21" s="492"/>
      <c r="F21" s="486"/>
      <c r="G21" s="485">
        <v>4</v>
      </c>
      <c r="H21" s="486"/>
      <c r="I21" s="485">
        <v>43</v>
      </c>
      <c r="J21" s="492"/>
      <c r="K21" s="486"/>
      <c r="L21" s="485">
        <v>0</v>
      </c>
      <c r="M21" s="486"/>
      <c r="N21" s="493">
        <v>72</v>
      </c>
      <c r="O21" s="494"/>
      <c r="P21" s="495"/>
      <c r="Q21" s="493">
        <v>25.6</v>
      </c>
      <c r="R21" s="494"/>
      <c r="S21" s="496"/>
    </row>
    <row r="22" spans="1:19" ht="13.5" customHeight="1">
      <c r="A22" s="88">
        <v>26</v>
      </c>
      <c r="B22" s="473">
        <v>156</v>
      </c>
      <c r="C22" s="474"/>
      <c r="D22" s="482">
        <v>109</v>
      </c>
      <c r="E22" s="520"/>
      <c r="F22" s="483"/>
      <c r="G22" s="482">
        <v>3</v>
      </c>
      <c r="H22" s="483"/>
      <c r="I22" s="482">
        <v>43</v>
      </c>
      <c r="J22" s="520"/>
      <c r="K22" s="483"/>
      <c r="L22" s="482">
        <v>0</v>
      </c>
      <c r="M22" s="483"/>
      <c r="N22" s="505">
        <v>69.900000000000006</v>
      </c>
      <c r="O22" s="506"/>
      <c r="P22" s="521"/>
      <c r="Q22" s="505">
        <v>27.6</v>
      </c>
      <c r="R22" s="506"/>
      <c r="S22" s="507"/>
    </row>
    <row r="23" spans="1:19" ht="13.5" customHeight="1">
      <c r="A23" s="88">
        <v>27</v>
      </c>
      <c r="B23" s="473">
        <v>157</v>
      </c>
      <c r="C23" s="474"/>
      <c r="D23" s="620">
        <v>110</v>
      </c>
      <c r="E23" s="621"/>
      <c r="F23" s="622"/>
      <c r="G23" s="620">
        <v>3</v>
      </c>
      <c r="H23" s="622"/>
      <c r="I23" s="620">
        <v>43</v>
      </c>
      <c r="J23" s="621"/>
      <c r="K23" s="622"/>
      <c r="L23" s="620">
        <v>0</v>
      </c>
      <c r="M23" s="622"/>
      <c r="N23" s="623">
        <v>70.099999999999994</v>
      </c>
      <c r="O23" s="624"/>
      <c r="P23" s="625"/>
      <c r="Q23" s="623">
        <v>27.4</v>
      </c>
      <c r="R23" s="624"/>
      <c r="S23" s="626"/>
    </row>
    <row r="24" spans="1:19" ht="13.5" customHeight="1">
      <c r="A24" s="88">
        <v>28</v>
      </c>
      <c r="B24" s="473">
        <v>121</v>
      </c>
      <c r="C24" s="474"/>
      <c r="D24" s="620">
        <v>81</v>
      </c>
      <c r="E24" s="621"/>
      <c r="F24" s="622"/>
      <c r="G24" s="620">
        <v>2</v>
      </c>
      <c r="H24" s="622"/>
      <c r="I24" s="620">
        <v>39</v>
      </c>
      <c r="J24" s="621"/>
      <c r="K24" s="622"/>
      <c r="L24" s="620">
        <v>0</v>
      </c>
      <c r="M24" s="622"/>
      <c r="N24" s="623">
        <v>66.900000000000006</v>
      </c>
      <c r="O24" s="624"/>
      <c r="P24" s="625"/>
      <c r="Q24" s="623">
        <v>32.200000000000003</v>
      </c>
      <c r="R24" s="624"/>
      <c r="S24" s="626"/>
    </row>
    <row r="25" spans="1:19" ht="13.5" customHeight="1">
      <c r="A25" s="88">
        <v>29</v>
      </c>
      <c r="B25" s="473">
        <v>148</v>
      </c>
      <c r="C25" s="474"/>
      <c r="D25" s="620">
        <v>93</v>
      </c>
      <c r="E25" s="621"/>
      <c r="F25" s="622"/>
      <c r="G25" s="620">
        <v>1</v>
      </c>
      <c r="H25" s="622"/>
      <c r="I25" s="620">
        <v>53</v>
      </c>
      <c r="J25" s="621"/>
      <c r="K25" s="622"/>
      <c r="L25" s="620">
        <v>1</v>
      </c>
      <c r="M25" s="622"/>
      <c r="N25" s="623">
        <v>62.8</v>
      </c>
      <c r="O25" s="624"/>
      <c r="P25" s="625"/>
      <c r="Q25" s="623">
        <v>35.799999999999997</v>
      </c>
      <c r="R25" s="624"/>
      <c r="S25" s="626"/>
    </row>
    <row r="26" spans="1:19" ht="13.5" customHeight="1">
      <c r="A26" s="88">
        <v>30</v>
      </c>
      <c r="B26" s="473">
        <v>152</v>
      </c>
      <c r="C26" s="474"/>
      <c r="D26" s="620">
        <v>91</v>
      </c>
      <c r="E26" s="621"/>
      <c r="F26" s="622"/>
      <c r="G26" s="620">
        <v>1</v>
      </c>
      <c r="H26" s="622"/>
      <c r="I26" s="620">
        <v>59</v>
      </c>
      <c r="J26" s="621"/>
      <c r="K26" s="622"/>
      <c r="L26" s="620">
        <v>1</v>
      </c>
      <c r="M26" s="622"/>
      <c r="N26" s="623">
        <v>59.9</v>
      </c>
      <c r="O26" s="624"/>
      <c r="P26" s="625"/>
      <c r="Q26" s="623">
        <v>38.799999999999997</v>
      </c>
      <c r="R26" s="624"/>
      <c r="S26" s="626"/>
    </row>
    <row r="27" spans="1:19" ht="13.5" customHeight="1">
      <c r="A27" s="91" t="s">
        <v>360</v>
      </c>
      <c r="B27" s="512">
        <v>157</v>
      </c>
      <c r="C27" s="513"/>
      <c r="D27" s="514">
        <v>102</v>
      </c>
      <c r="E27" s="515"/>
      <c r="F27" s="516"/>
      <c r="G27" s="514">
        <v>1</v>
      </c>
      <c r="H27" s="516"/>
      <c r="I27" s="514">
        <v>52</v>
      </c>
      <c r="J27" s="515"/>
      <c r="K27" s="516"/>
      <c r="L27" s="514">
        <v>1</v>
      </c>
      <c r="M27" s="516"/>
      <c r="N27" s="517">
        <v>65</v>
      </c>
      <c r="O27" s="518"/>
      <c r="P27" s="519"/>
      <c r="Q27" s="517">
        <v>33.1</v>
      </c>
      <c r="R27" s="518"/>
      <c r="S27" s="522"/>
    </row>
    <row r="28" spans="1:19" ht="13.5" customHeight="1" thickBot="1">
      <c r="A28" s="92" t="s">
        <v>328</v>
      </c>
      <c r="B28" s="503">
        <v>155</v>
      </c>
      <c r="C28" s="504"/>
      <c r="D28" s="485">
        <v>102</v>
      </c>
      <c r="E28" s="492"/>
      <c r="F28" s="486"/>
      <c r="G28" s="485">
        <v>1</v>
      </c>
      <c r="H28" s="486"/>
      <c r="I28" s="485">
        <v>51</v>
      </c>
      <c r="J28" s="492"/>
      <c r="K28" s="486"/>
      <c r="L28" s="485">
        <v>1</v>
      </c>
      <c r="M28" s="486"/>
      <c r="N28" s="493">
        <v>65.8</v>
      </c>
      <c r="O28" s="494"/>
      <c r="P28" s="495"/>
      <c r="Q28" s="493">
        <v>32.9</v>
      </c>
      <c r="R28" s="494"/>
      <c r="S28" s="496"/>
    </row>
    <row r="29" spans="1:19" ht="13.5" customHeight="1">
      <c r="A29" s="481" t="s">
        <v>361</v>
      </c>
      <c r="B29" s="481"/>
      <c r="C29" s="481"/>
      <c r="D29" s="481"/>
      <c r="E29" s="481"/>
      <c r="F29" s="481"/>
      <c r="G29" s="481"/>
      <c r="H29" s="481"/>
      <c r="I29" s="481"/>
      <c r="J29" s="481"/>
      <c r="K29" s="481"/>
      <c r="L29" s="481"/>
      <c r="M29" s="481"/>
      <c r="N29" s="481"/>
      <c r="O29" s="481"/>
      <c r="P29" s="481"/>
      <c r="Q29" s="481"/>
      <c r="R29" s="481"/>
      <c r="S29" s="481"/>
    </row>
    <row r="30" spans="1:19" ht="5.25" customHeight="1"/>
    <row r="31" spans="1:19" ht="16.149999999999999">
      <c r="A31" s="10" t="s">
        <v>362</v>
      </c>
    </row>
    <row r="32" spans="1:19" ht="13.9" thickBot="1">
      <c r="A32" s="401" t="s">
        <v>363</v>
      </c>
      <c r="B32" s="401"/>
      <c r="C32" s="401"/>
      <c r="D32" s="401"/>
      <c r="E32" s="401"/>
      <c r="F32" s="401"/>
      <c r="G32" s="401"/>
      <c r="H32" s="401"/>
      <c r="I32" s="401"/>
      <c r="J32" s="401"/>
      <c r="K32" s="401"/>
      <c r="L32" s="401"/>
      <c r="M32" s="401"/>
      <c r="N32" s="401"/>
      <c r="O32" s="401"/>
      <c r="P32" s="401"/>
      <c r="Q32" s="401"/>
      <c r="R32" s="401"/>
      <c r="S32" s="401"/>
    </row>
    <row r="33" spans="1:19" ht="50.1" customHeight="1">
      <c r="A33" s="387"/>
      <c r="B33" s="508" t="s">
        <v>364</v>
      </c>
      <c r="C33" s="497" t="s">
        <v>365</v>
      </c>
      <c r="D33" s="510"/>
      <c r="E33" s="508" t="s">
        <v>366</v>
      </c>
      <c r="F33" s="497" t="s">
        <v>367</v>
      </c>
      <c r="G33" s="510"/>
      <c r="H33" s="497" t="s">
        <v>368</v>
      </c>
      <c r="I33" s="510"/>
      <c r="J33" s="75" t="s">
        <v>369</v>
      </c>
      <c r="K33" s="497" t="s">
        <v>370</v>
      </c>
      <c r="L33" s="510"/>
      <c r="M33" s="497" t="s">
        <v>371</v>
      </c>
      <c r="N33" s="510"/>
      <c r="O33" s="508" t="s">
        <v>372</v>
      </c>
      <c r="P33" s="497" t="s">
        <v>373</v>
      </c>
      <c r="Q33" s="510"/>
      <c r="R33" s="497" t="s">
        <v>374</v>
      </c>
      <c r="S33" s="498"/>
    </row>
    <row r="34" spans="1:19">
      <c r="A34" s="389"/>
      <c r="B34" s="509"/>
      <c r="C34" s="499"/>
      <c r="D34" s="511"/>
      <c r="E34" s="509"/>
      <c r="F34" s="499"/>
      <c r="G34" s="511"/>
      <c r="H34" s="499"/>
      <c r="I34" s="511"/>
      <c r="J34" s="76" t="s">
        <v>375</v>
      </c>
      <c r="K34" s="499"/>
      <c r="L34" s="511"/>
      <c r="M34" s="499"/>
      <c r="N34" s="511"/>
      <c r="O34" s="509"/>
      <c r="P34" s="501" t="s">
        <v>376</v>
      </c>
      <c r="Q34" s="502"/>
      <c r="R34" s="499"/>
      <c r="S34" s="500"/>
    </row>
    <row r="35" spans="1:19" ht="7.5" customHeight="1">
      <c r="A35" s="77"/>
      <c r="B35" s="78"/>
      <c r="C35" s="613"/>
      <c r="D35" s="615"/>
      <c r="E35" s="78"/>
      <c r="F35" s="613"/>
      <c r="G35" s="615"/>
      <c r="H35" s="613"/>
      <c r="I35" s="615"/>
      <c r="J35" s="78"/>
      <c r="K35" s="634"/>
      <c r="L35" s="635"/>
      <c r="M35" s="634"/>
      <c r="N35" s="635"/>
      <c r="O35" s="79"/>
      <c r="P35" s="613"/>
      <c r="Q35" s="615"/>
      <c r="R35" s="613"/>
      <c r="S35" s="636"/>
    </row>
    <row r="36" spans="1:19" hidden="1">
      <c r="A36" s="80">
        <v>50</v>
      </c>
      <c r="B36" s="22">
        <v>398</v>
      </c>
      <c r="C36" s="620">
        <v>43</v>
      </c>
      <c r="D36" s="622"/>
      <c r="E36" s="22">
        <v>18</v>
      </c>
      <c r="F36" s="620">
        <v>228</v>
      </c>
      <c r="G36" s="622"/>
      <c r="H36" s="620">
        <v>5</v>
      </c>
      <c r="I36" s="622"/>
      <c r="J36" s="22">
        <v>8672</v>
      </c>
      <c r="K36" s="637">
        <v>18</v>
      </c>
      <c r="L36" s="638"/>
      <c r="M36" s="637">
        <v>8</v>
      </c>
      <c r="N36" s="638"/>
      <c r="O36" s="81">
        <v>99</v>
      </c>
      <c r="P36" s="620">
        <v>30</v>
      </c>
      <c r="Q36" s="622"/>
      <c r="R36" s="620">
        <v>1644</v>
      </c>
      <c r="S36" s="639"/>
    </row>
    <row r="37" spans="1:19">
      <c r="A37" s="80">
        <v>55</v>
      </c>
      <c r="B37" s="22">
        <v>410</v>
      </c>
      <c r="C37" s="620">
        <v>66</v>
      </c>
      <c r="D37" s="622"/>
      <c r="E37" s="22">
        <v>104</v>
      </c>
      <c r="F37" s="620">
        <v>334</v>
      </c>
      <c r="G37" s="622"/>
      <c r="H37" s="620">
        <v>30</v>
      </c>
      <c r="I37" s="622"/>
      <c r="J37" s="22">
        <v>9780</v>
      </c>
      <c r="K37" s="637">
        <v>8</v>
      </c>
      <c r="L37" s="638"/>
      <c r="M37" s="637">
        <v>4</v>
      </c>
      <c r="N37" s="638"/>
      <c r="O37" s="81">
        <v>114</v>
      </c>
      <c r="P37" s="620">
        <v>12</v>
      </c>
      <c r="Q37" s="622"/>
      <c r="R37" s="620">
        <v>702</v>
      </c>
      <c r="S37" s="639"/>
    </row>
    <row r="38" spans="1:19">
      <c r="A38" s="80">
        <v>60</v>
      </c>
      <c r="B38" s="22">
        <v>537</v>
      </c>
      <c r="C38" s="620">
        <v>58</v>
      </c>
      <c r="D38" s="622"/>
      <c r="E38" s="22">
        <v>222</v>
      </c>
      <c r="F38" s="620">
        <v>463</v>
      </c>
      <c r="G38" s="622"/>
      <c r="H38" s="620">
        <v>102</v>
      </c>
      <c r="I38" s="622"/>
      <c r="J38" s="22">
        <v>6124</v>
      </c>
      <c r="K38" s="637">
        <v>3</v>
      </c>
      <c r="L38" s="638"/>
      <c r="M38" s="637">
        <v>2</v>
      </c>
      <c r="N38" s="638"/>
      <c r="O38" s="81">
        <v>24</v>
      </c>
      <c r="P38" s="620">
        <v>6</v>
      </c>
      <c r="Q38" s="622"/>
      <c r="R38" s="620">
        <v>197</v>
      </c>
      <c r="S38" s="639"/>
    </row>
    <row r="39" spans="1:19">
      <c r="A39" s="80">
        <v>2</v>
      </c>
      <c r="B39" s="22">
        <v>562</v>
      </c>
      <c r="C39" s="620">
        <v>34</v>
      </c>
      <c r="D39" s="622"/>
      <c r="E39" s="22">
        <v>212</v>
      </c>
      <c r="F39" s="620">
        <v>362</v>
      </c>
      <c r="G39" s="622"/>
      <c r="H39" s="620">
        <v>200</v>
      </c>
      <c r="I39" s="622"/>
      <c r="J39" s="22">
        <v>4301</v>
      </c>
      <c r="K39" s="637">
        <v>1</v>
      </c>
      <c r="L39" s="638"/>
      <c r="M39" s="637">
        <v>1</v>
      </c>
      <c r="N39" s="638"/>
      <c r="O39" s="81">
        <v>24</v>
      </c>
      <c r="P39" s="620">
        <v>1</v>
      </c>
      <c r="Q39" s="622"/>
      <c r="R39" s="620">
        <v>174</v>
      </c>
      <c r="S39" s="639"/>
    </row>
    <row r="40" spans="1:19">
      <c r="A40" s="92">
        <v>7</v>
      </c>
      <c r="B40" s="13">
        <v>450</v>
      </c>
      <c r="C40" s="640">
        <v>23</v>
      </c>
      <c r="D40" s="641"/>
      <c r="E40" s="22">
        <v>161</v>
      </c>
      <c r="F40" s="640">
        <v>422</v>
      </c>
      <c r="G40" s="641"/>
      <c r="H40" s="640">
        <v>158</v>
      </c>
      <c r="I40" s="641"/>
      <c r="J40" s="13">
        <v>1621</v>
      </c>
      <c r="K40" s="642">
        <v>1</v>
      </c>
      <c r="L40" s="643"/>
      <c r="M40" s="637">
        <v>0</v>
      </c>
      <c r="N40" s="638"/>
      <c r="O40" s="122">
        <v>9</v>
      </c>
      <c r="P40" s="640">
        <v>0</v>
      </c>
      <c r="Q40" s="641"/>
      <c r="R40" s="640">
        <v>183</v>
      </c>
      <c r="S40" s="644"/>
    </row>
    <row r="41" spans="1:19">
      <c r="A41" s="80">
        <v>12</v>
      </c>
      <c r="B41" s="22">
        <v>421</v>
      </c>
      <c r="C41" s="620">
        <v>10</v>
      </c>
      <c r="D41" s="622"/>
      <c r="E41" s="24">
        <v>160</v>
      </c>
      <c r="F41" s="620">
        <v>401</v>
      </c>
      <c r="G41" s="622"/>
      <c r="H41" s="620">
        <v>87</v>
      </c>
      <c r="I41" s="622"/>
      <c r="J41" s="22">
        <v>1600</v>
      </c>
      <c r="K41" s="637">
        <v>1</v>
      </c>
      <c r="L41" s="638"/>
      <c r="M41" s="645">
        <v>1</v>
      </c>
      <c r="N41" s="646"/>
      <c r="O41" s="81">
        <v>10</v>
      </c>
      <c r="P41" s="620">
        <v>13</v>
      </c>
      <c r="Q41" s="622"/>
      <c r="R41" s="620">
        <v>126</v>
      </c>
      <c r="S41" s="639"/>
    </row>
    <row r="42" spans="1:19">
      <c r="A42" s="80">
        <v>17</v>
      </c>
      <c r="B42" s="22">
        <v>332</v>
      </c>
      <c r="C42" s="482">
        <v>5</v>
      </c>
      <c r="D42" s="483"/>
      <c r="E42" s="25">
        <v>105</v>
      </c>
      <c r="F42" s="482">
        <v>426</v>
      </c>
      <c r="G42" s="483"/>
      <c r="H42" s="482">
        <v>85</v>
      </c>
      <c r="I42" s="483"/>
      <c r="J42" s="25">
        <v>1576</v>
      </c>
      <c r="K42" s="490">
        <v>0.2</v>
      </c>
      <c r="L42" s="491"/>
      <c r="M42" s="490">
        <v>0</v>
      </c>
      <c r="N42" s="491"/>
      <c r="O42" s="82">
        <v>0</v>
      </c>
      <c r="P42" s="482">
        <v>0</v>
      </c>
      <c r="Q42" s="483"/>
      <c r="R42" s="482">
        <v>88</v>
      </c>
      <c r="S42" s="484"/>
    </row>
    <row r="43" spans="1:19">
      <c r="A43" s="80">
        <v>18</v>
      </c>
      <c r="B43" s="22">
        <v>302</v>
      </c>
      <c r="C43" s="482">
        <v>2</v>
      </c>
      <c r="D43" s="483"/>
      <c r="E43" s="25">
        <v>91</v>
      </c>
      <c r="F43" s="482">
        <v>417</v>
      </c>
      <c r="G43" s="483"/>
      <c r="H43" s="482">
        <v>75</v>
      </c>
      <c r="I43" s="483"/>
      <c r="J43" s="25">
        <v>372</v>
      </c>
      <c r="K43" s="490">
        <v>0.3</v>
      </c>
      <c r="L43" s="491"/>
      <c r="M43" s="490">
        <v>0</v>
      </c>
      <c r="N43" s="491"/>
      <c r="O43" s="82">
        <v>2</v>
      </c>
      <c r="P43" s="482">
        <v>60</v>
      </c>
      <c r="Q43" s="483"/>
      <c r="R43" s="482">
        <v>86</v>
      </c>
      <c r="S43" s="484"/>
    </row>
    <row r="44" spans="1:19">
      <c r="A44" s="80">
        <v>19</v>
      </c>
      <c r="B44" s="22">
        <v>336</v>
      </c>
      <c r="C44" s="482">
        <v>2</v>
      </c>
      <c r="D44" s="483"/>
      <c r="E44" s="25">
        <v>87</v>
      </c>
      <c r="F44" s="482">
        <v>408</v>
      </c>
      <c r="G44" s="483"/>
      <c r="H44" s="482">
        <v>73</v>
      </c>
      <c r="I44" s="483"/>
      <c r="J44" s="25">
        <v>490</v>
      </c>
      <c r="K44" s="490">
        <v>0.4</v>
      </c>
      <c r="L44" s="491"/>
      <c r="M44" s="490">
        <v>0</v>
      </c>
      <c r="N44" s="491"/>
      <c r="O44" s="82">
        <v>2.4</v>
      </c>
      <c r="P44" s="482">
        <v>0</v>
      </c>
      <c r="Q44" s="483"/>
      <c r="R44" s="482">
        <v>76</v>
      </c>
      <c r="S44" s="484"/>
    </row>
    <row r="45" spans="1:19">
      <c r="A45" s="92">
        <v>20</v>
      </c>
      <c r="B45" s="13">
        <v>321</v>
      </c>
      <c r="C45" s="485">
        <v>2</v>
      </c>
      <c r="D45" s="486"/>
      <c r="E45" s="23">
        <v>91</v>
      </c>
      <c r="F45" s="485">
        <v>373</v>
      </c>
      <c r="G45" s="486"/>
      <c r="H45" s="485">
        <v>72</v>
      </c>
      <c r="I45" s="486"/>
      <c r="J45" s="23">
        <v>210</v>
      </c>
      <c r="K45" s="487">
        <v>0.4</v>
      </c>
      <c r="L45" s="488"/>
      <c r="M45" s="487">
        <v>0</v>
      </c>
      <c r="N45" s="488"/>
      <c r="O45" s="93">
        <v>2.2000000000000002</v>
      </c>
      <c r="P45" s="485">
        <v>0</v>
      </c>
      <c r="Q45" s="486"/>
      <c r="R45" s="485">
        <v>61</v>
      </c>
      <c r="S45" s="489"/>
    </row>
    <row r="46" spans="1:19">
      <c r="A46" s="80">
        <v>21</v>
      </c>
      <c r="B46" s="22">
        <v>321</v>
      </c>
      <c r="C46" s="482">
        <v>2</v>
      </c>
      <c r="D46" s="483"/>
      <c r="E46" s="25">
        <v>29</v>
      </c>
      <c r="F46" s="482">
        <v>374</v>
      </c>
      <c r="G46" s="483"/>
      <c r="H46" s="482">
        <v>60</v>
      </c>
      <c r="I46" s="483"/>
      <c r="J46" s="25">
        <v>360</v>
      </c>
      <c r="K46" s="490">
        <v>0.5</v>
      </c>
      <c r="L46" s="491"/>
      <c r="M46" s="490">
        <v>0</v>
      </c>
      <c r="N46" s="491"/>
      <c r="O46" s="82">
        <v>1.9</v>
      </c>
      <c r="P46" s="482">
        <v>0</v>
      </c>
      <c r="Q46" s="483"/>
      <c r="R46" s="482">
        <v>60</v>
      </c>
      <c r="S46" s="484"/>
    </row>
    <row r="47" spans="1:19">
      <c r="A47" s="80">
        <v>22</v>
      </c>
      <c r="B47" s="22">
        <v>330</v>
      </c>
      <c r="C47" s="482">
        <v>2</v>
      </c>
      <c r="D47" s="483"/>
      <c r="E47" s="25">
        <v>36</v>
      </c>
      <c r="F47" s="482">
        <v>365</v>
      </c>
      <c r="G47" s="483"/>
      <c r="H47" s="482">
        <v>26</v>
      </c>
      <c r="I47" s="483"/>
      <c r="J47" s="25">
        <v>1044</v>
      </c>
      <c r="K47" s="490">
        <v>0.3</v>
      </c>
      <c r="L47" s="491"/>
      <c r="M47" s="490">
        <v>0</v>
      </c>
      <c r="N47" s="491"/>
      <c r="O47" s="82">
        <v>1.7</v>
      </c>
      <c r="P47" s="482">
        <v>0</v>
      </c>
      <c r="Q47" s="483"/>
      <c r="R47" s="482">
        <v>45</v>
      </c>
      <c r="S47" s="484"/>
    </row>
    <row r="48" spans="1:19">
      <c r="A48" s="80">
        <v>23</v>
      </c>
      <c r="B48" s="22">
        <v>351</v>
      </c>
      <c r="C48" s="482">
        <v>2</v>
      </c>
      <c r="D48" s="483"/>
      <c r="E48" s="25">
        <v>36</v>
      </c>
      <c r="F48" s="482">
        <v>295</v>
      </c>
      <c r="G48" s="483"/>
      <c r="H48" s="482">
        <v>24</v>
      </c>
      <c r="I48" s="483"/>
      <c r="J48" s="25">
        <v>1260</v>
      </c>
      <c r="K48" s="490">
        <v>0.3</v>
      </c>
      <c r="L48" s="491"/>
      <c r="M48" s="490">
        <v>0</v>
      </c>
      <c r="N48" s="491"/>
      <c r="O48" s="82">
        <v>2.1</v>
      </c>
      <c r="P48" s="482">
        <v>0</v>
      </c>
      <c r="Q48" s="483"/>
      <c r="R48" s="482">
        <v>44</v>
      </c>
      <c r="S48" s="484"/>
    </row>
    <row r="49" spans="1:19">
      <c r="A49" s="80">
        <v>24</v>
      </c>
      <c r="B49" s="22">
        <v>257</v>
      </c>
      <c r="C49" s="482">
        <v>2</v>
      </c>
      <c r="D49" s="483"/>
      <c r="E49" s="25">
        <v>36</v>
      </c>
      <c r="F49" s="482">
        <v>360</v>
      </c>
      <c r="G49" s="483"/>
      <c r="H49" s="482">
        <v>22</v>
      </c>
      <c r="I49" s="483"/>
      <c r="J49" s="25">
        <v>1284</v>
      </c>
      <c r="K49" s="490">
        <v>0.3</v>
      </c>
      <c r="L49" s="491"/>
      <c r="M49" s="490">
        <v>0</v>
      </c>
      <c r="N49" s="491"/>
      <c r="O49" s="82">
        <v>1.6</v>
      </c>
      <c r="P49" s="482">
        <v>0</v>
      </c>
      <c r="Q49" s="483"/>
      <c r="R49" s="482">
        <v>44</v>
      </c>
      <c r="S49" s="484"/>
    </row>
    <row r="50" spans="1:19" ht="13.5" customHeight="1">
      <c r="A50" s="92">
        <v>25</v>
      </c>
      <c r="B50" s="13">
        <v>246</v>
      </c>
      <c r="C50" s="485">
        <v>3</v>
      </c>
      <c r="D50" s="486"/>
      <c r="E50" s="23">
        <v>30</v>
      </c>
      <c r="F50" s="485">
        <v>402</v>
      </c>
      <c r="G50" s="486"/>
      <c r="H50" s="485">
        <v>15</v>
      </c>
      <c r="I50" s="486"/>
      <c r="J50" s="23">
        <v>1036</v>
      </c>
      <c r="K50" s="487">
        <v>0.4</v>
      </c>
      <c r="L50" s="488"/>
      <c r="M50" s="487">
        <v>0</v>
      </c>
      <c r="N50" s="488"/>
      <c r="O50" s="93">
        <v>0</v>
      </c>
      <c r="P50" s="485">
        <v>0</v>
      </c>
      <c r="Q50" s="486"/>
      <c r="R50" s="485">
        <v>45</v>
      </c>
      <c r="S50" s="489"/>
    </row>
    <row r="51" spans="1:19">
      <c r="A51" s="80">
        <v>26</v>
      </c>
      <c r="B51" s="22">
        <v>238</v>
      </c>
      <c r="C51" s="482">
        <v>3</v>
      </c>
      <c r="D51" s="483"/>
      <c r="E51" s="25">
        <v>32</v>
      </c>
      <c r="F51" s="482">
        <v>453</v>
      </c>
      <c r="G51" s="483"/>
      <c r="H51" s="482">
        <v>12</v>
      </c>
      <c r="I51" s="483"/>
      <c r="J51" s="25">
        <v>918</v>
      </c>
      <c r="K51" s="490">
        <v>0.4</v>
      </c>
      <c r="L51" s="491"/>
      <c r="M51" s="490">
        <v>0</v>
      </c>
      <c r="N51" s="491"/>
      <c r="O51" s="82">
        <v>2.8</v>
      </c>
      <c r="P51" s="482">
        <v>0</v>
      </c>
      <c r="Q51" s="483"/>
      <c r="R51" s="482">
        <v>36</v>
      </c>
      <c r="S51" s="484"/>
    </row>
    <row r="52" spans="1:19">
      <c r="A52" s="80">
        <v>27</v>
      </c>
      <c r="B52" s="22">
        <v>260</v>
      </c>
      <c r="C52" s="620">
        <v>3</v>
      </c>
      <c r="D52" s="622"/>
      <c r="E52" s="22">
        <v>32</v>
      </c>
      <c r="F52" s="620">
        <v>444</v>
      </c>
      <c r="G52" s="622"/>
      <c r="H52" s="620">
        <v>12</v>
      </c>
      <c r="I52" s="622"/>
      <c r="J52" s="22">
        <v>779</v>
      </c>
      <c r="K52" s="637">
        <v>0.4</v>
      </c>
      <c r="L52" s="638"/>
      <c r="M52" s="637">
        <v>0</v>
      </c>
      <c r="N52" s="638"/>
      <c r="O52" s="81">
        <v>1.8</v>
      </c>
      <c r="P52" s="620">
        <v>0</v>
      </c>
      <c r="Q52" s="622"/>
      <c r="R52" s="620">
        <v>40</v>
      </c>
      <c r="S52" s="639"/>
    </row>
    <row r="53" spans="1:19">
      <c r="A53" s="80">
        <v>28</v>
      </c>
      <c r="B53" s="22">
        <v>213</v>
      </c>
      <c r="C53" s="620">
        <v>4</v>
      </c>
      <c r="D53" s="622"/>
      <c r="E53" s="22">
        <v>29</v>
      </c>
      <c r="F53" s="620">
        <v>340</v>
      </c>
      <c r="G53" s="622"/>
      <c r="H53" s="620">
        <v>15</v>
      </c>
      <c r="I53" s="622"/>
      <c r="J53" s="22">
        <v>893</v>
      </c>
      <c r="K53" s="637">
        <v>0.3</v>
      </c>
      <c r="L53" s="638"/>
      <c r="M53" s="637">
        <v>0</v>
      </c>
      <c r="N53" s="638"/>
      <c r="O53" s="81">
        <v>1.8</v>
      </c>
      <c r="P53" s="620">
        <v>0.5</v>
      </c>
      <c r="Q53" s="622"/>
      <c r="R53" s="620">
        <v>30</v>
      </c>
      <c r="S53" s="639"/>
    </row>
    <row r="54" spans="1:19">
      <c r="A54" s="88">
        <v>29</v>
      </c>
      <c r="B54" s="22">
        <v>216</v>
      </c>
      <c r="C54" s="620">
        <v>3</v>
      </c>
      <c r="D54" s="622"/>
      <c r="E54" s="22">
        <v>29</v>
      </c>
      <c r="F54" s="620">
        <v>299</v>
      </c>
      <c r="G54" s="622"/>
      <c r="H54" s="620">
        <v>12</v>
      </c>
      <c r="I54" s="622"/>
      <c r="J54" s="22">
        <v>686</v>
      </c>
      <c r="K54" s="637">
        <v>0.4</v>
      </c>
      <c r="L54" s="638"/>
      <c r="M54" s="637">
        <v>0</v>
      </c>
      <c r="N54" s="638"/>
      <c r="O54" s="81">
        <v>2.2999999999999998</v>
      </c>
      <c r="P54" s="620">
        <v>0.2</v>
      </c>
      <c r="Q54" s="622"/>
      <c r="R54" s="620">
        <v>28</v>
      </c>
      <c r="S54" s="639"/>
    </row>
    <row r="55" spans="1:19">
      <c r="A55" s="231">
        <v>30</v>
      </c>
      <c r="B55" s="232">
        <v>215</v>
      </c>
      <c r="C55" s="647">
        <v>2</v>
      </c>
      <c r="D55" s="648"/>
      <c r="E55" s="232">
        <v>29</v>
      </c>
      <c r="F55" s="647">
        <v>296</v>
      </c>
      <c r="G55" s="648"/>
      <c r="H55" s="647">
        <v>10</v>
      </c>
      <c r="I55" s="648"/>
      <c r="J55" s="232">
        <v>636</v>
      </c>
      <c r="K55" s="649">
        <v>0.3</v>
      </c>
      <c r="L55" s="650"/>
      <c r="M55" s="649">
        <v>0</v>
      </c>
      <c r="N55" s="650"/>
      <c r="O55" s="233">
        <v>1.3</v>
      </c>
      <c r="P55" s="647">
        <v>0.7</v>
      </c>
      <c r="Q55" s="648"/>
      <c r="R55" s="647">
        <v>25</v>
      </c>
      <c r="S55" s="651"/>
    </row>
    <row r="56" spans="1:19">
      <c r="A56" s="80" t="s">
        <v>377</v>
      </c>
      <c r="B56" s="22">
        <v>202</v>
      </c>
      <c r="C56" s="620">
        <v>1.83</v>
      </c>
      <c r="D56" s="622"/>
      <c r="E56" s="22">
        <v>29.08</v>
      </c>
      <c r="F56" s="620">
        <v>150.30000000000001</v>
      </c>
      <c r="G56" s="622"/>
      <c r="H56" s="620">
        <v>9.9499999999999993</v>
      </c>
      <c r="I56" s="622"/>
      <c r="J56" s="22">
        <v>690</v>
      </c>
      <c r="K56" s="637">
        <v>0.3</v>
      </c>
      <c r="L56" s="638"/>
      <c r="M56" s="637">
        <v>0</v>
      </c>
      <c r="N56" s="638"/>
      <c r="O56" s="81">
        <v>2</v>
      </c>
      <c r="P56" s="620">
        <v>0.05</v>
      </c>
      <c r="Q56" s="622"/>
      <c r="R56" s="620">
        <v>26.4</v>
      </c>
      <c r="S56" s="639"/>
    </row>
    <row r="57" spans="1:19">
      <c r="A57" s="80" t="s">
        <v>328</v>
      </c>
      <c r="B57" s="22">
        <v>212</v>
      </c>
      <c r="C57" s="620">
        <v>2</v>
      </c>
      <c r="D57" s="622"/>
      <c r="E57" s="22">
        <v>24</v>
      </c>
      <c r="F57" s="620">
        <v>115</v>
      </c>
      <c r="G57" s="622"/>
      <c r="H57" s="620">
        <v>9</v>
      </c>
      <c r="I57" s="622"/>
      <c r="J57" s="22">
        <v>944</v>
      </c>
      <c r="K57" s="637">
        <v>0.5</v>
      </c>
      <c r="L57" s="638"/>
      <c r="M57" s="637">
        <v>0</v>
      </c>
      <c r="N57" s="638"/>
      <c r="O57" s="81">
        <v>0.6</v>
      </c>
      <c r="P57" s="620">
        <v>0.05</v>
      </c>
      <c r="Q57" s="622"/>
      <c r="R57" s="620">
        <v>19</v>
      </c>
      <c r="S57" s="639"/>
    </row>
    <row r="58" spans="1:19" ht="13.9" thickBot="1">
      <c r="A58" s="83" t="s">
        <v>329</v>
      </c>
      <c r="B58" s="22">
        <v>204</v>
      </c>
      <c r="C58" s="652">
        <v>3</v>
      </c>
      <c r="D58" s="653"/>
      <c r="E58" s="22">
        <v>22</v>
      </c>
      <c r="F58" s="652">
        <v>92</v>
      </c>
      <c r="G58" s="653"/>
      <c r="H58" s="652">
        <v>7</v>
      </c>
      <c r="I58" s="653"/>
      <c r="J58" s="22">
        <v>828</v>
      </c>
      <c r="K58" s="654">
        <v>0.5</v>
      </c>
      <c r="L58" s="655"/>
      <c r="M58" s="654">
        <v>0</v>
      </c>
      <c r="N58" s="655"/>
      <c r="O58" s="81">
        <v>0.9</v>
      </c>
      <c r="P58" s="652">
        <v>0.05</v>
      </c>
      <c r="Q58" s="653"/>
      <c r="R58" s="652">
        <v>17</v>
      </c>
      <c r="S58" s="656"/>
    </row>
    <row r="59" spans="1:19" ht="15" customHeight="1">
      <c r="A59" s="481" t="s">
        <v>118</v>
      </c>
      <c r="B59" s="481"/>
      <c r="C59" s="481"/>
      <c r="D59" s="481"/>
      <c r="E59" s="481"/>
      <c r="F59" s="481"/>
      <c r="G59" s="481"/>
      <c r="H59" s="481"/>
      <c r="I59" s="481"/>
      <c r="J59" s="481"/>
      <c r="K59" s="481"/>
      <c r="L59" s="481"/>
      <c r="M59" s="481"/>
      <c r="N59" s="481"/>
      <c r="O59" s="481"/>
      <c r="P59" s="481"/>
      <c r="Q59" s="481"/>
      <c r="R59" s="481"/>
      <c r="S59" s="481"/>
    </row>
    <row r="60" spans="1:19">
      <c r="A60" s="326" t="s">
        <v>378</v>
      </c>
      <c r="B60" s="326"/>
      <c r="C60" s="326"/>
      <c r="D60" s="326"/>
      <c r="E60" s="326"/>
      <c r="F60" s="326"/>
      <c r="G60" s="326"/>
      <c r="H60" s="326"/>
      <c r="I60" s="326"/>
      <c r="J60" s="326"/>
      <c r="K60" s="326"/>
      <c r="L60" s="326"/>
      <c r="M60" s="326"/>
      <c r="N60" s="326"/>
      <c r="O60" s="326"/>
      <c r="P60" s="326"/>
      <c r="Q60" s="326"/>
      <c r="R60" s="326"/>
      <c r="S60" s="326"/>
    </row>
  </sheetData>
  <mergeCells count="357">
    <mergeCell ref="C58:D58"/>
    <mergeCell ref="F58:G58"/>
    <mergeCell ref="H58:I58"/>
    <mergeCell ref="K58:L58"/>
    <mergeCell ref="M58:N58"/>
    <mergeCell ref="P58:Q58"/>
    <mergeCell ref="R58:S58"/>
    <mergeCell ref="I4:K5"/>
    <mergeCell ref="L4:M5"/>
    <mergeCell ref="N4:P5"/>
    <mergeCell ref="Q4:S5"/>
    <mergeCell ref="D7:F7"/>
    <mergeCell ref="G7:H7"/>
    <mergeCell ref="I7:K7"/>
    <mergeCell ref="L7:M7"/>
    <mergeCell ref="N7:P7"/>
    <mergeCell ref="Q9:S9"/>
    <mergeCell ref="D10:F10"/>
    <mergeCell ref="G10:H10"/>
    <mergeCell ref="I10:K10"/>
    <mergeCell ref="L10:M10"/>
    <mergeCell ref="Q11:S11"/>
    <mergeCell ref="D9:F9"/>
    <mergeCell ref="G9:H9"/>
    <mergeCell ref="A2:S2"/>
    <mergeCell ref="D3:M3"/>
    <mergeCell ref="N3:S3"/>
    <mergeCell ref="Q6:S6"/>
    <mergeCell ref="Q7:S7"/>
    <mergeCell ref="D8:F8"/>
    <mergeCell ref="G8:H8"/>
    <mergeCell ref="I8:K8"/>
    <mergeCell ref="L8:M8"/>
    <mergeCell ref="N8:P8"/>
    <mergeCell ref="Q8:S8"/>
    <mergeCell ref="D6:F6"/>
    <mergeCell ref="G6:H6"/>
    <mergeCell ref="I6:K6"/>
    <mergeCell ref="L6:M6"/>
    <mergeCell ref="N6:P6"/>
    <mergeCell ref="D4:F5"/>
    <mergeCell ref="G4:H5"/>
    <mergeCell ref="I9:K9"/>
    <mergeCell ref="L9:M9"/>
    <mergeCell ref="N9:P9"/>
    <mergeCell ref="G11:H11"/>
    <mergeCell ref="I11:K11"/>
    <mergeCell ref="L11:M11"/>
    <mergeCell ref="N11:P11"/>
    <mergeCell ref="D12:F12"/>
    <mergeCell ref="G12:H12"/>
    <mergeCell ref="I12:K12"/>
    <mergeCell ref="L12:M12"/>
    <mergeCell ref="N12:P12"/>
    <mergeCell ref="Q12:S12"/>
    <mergeCell ref="D11:F11"/>
    <mergeCell ref="N10:P10"/>
    <mergeCell ref="Q10:S10"/>
    <mergeCell ref="D15:F15"/>
    <mergeCell ref="N14:P14"/>
    <mergeCell ref="Q14:S14"/>
    <mergeCell ref="D13:F13"/>
    <mergeCell ref="G13:H13"/>
    <mergeCell ref="I13:K13"/>
    <mergeCell ref="L13:M13"/>
    <mergeCell ref="N13:P13"/>
    <mergeCell ref="G15:H15"/>
    <mergeCell ref="I15:K15"/>
    <mergeCell ref="L15:M15"/>
    <mergeCell ref="N15:P15"/>
    <mergeCell ref="Q13:S13"/>
    <mergeCell ref="D14:F14"/>
    <mergeCell ref="G14:H14"/>
    <mergeCell ref="I14:K14"/>
    <mergeCell ref="L14:M14"/>
    <mergeCell ref="Q15:S15"/>
    <mergeCell ref="Q17:S17"/>
    <mergeCell ref="D18:F18"/>
    <mergeCell ref="G18:H18"/>
    <mergeCell ref="I18:K18"/>
    <mergeCell ref="L18:M18"/>
    <mergeCell ref="Q19:S19"/>
    <mergeCell ref="D16:F16"/>
    <mergeCell ref="G16:H16"/>
    <mergeCell ref="I16:K16"/>
    <mergeCell ref="L16:M16"/>
    <mergeCell ref="N16:P16"/>
    <mergeCell ref="Q16:S16"/>
    <mergeCell ref="D17:F17"/>
    <mergeCell ref="G17:H17"/>
    <mergeCell ref="I17:K17"/>
    <mergeCell ref="L17:M17"/>
    <mergeCell ref="N17:P17"/>
    <mergeCell ref="G19:H19"/>
    <mergeCell ref="I19:K19"/>
    <mergeCell ref="L19:M19"/>
    <mergeCell ref="N19:P19"/>
    <mergeCell ref="D20:F20"/>
    <mergeCell ref="G20:H20"/>
    <mergeCell ref="I20:K20"/>
    <mergeCell ref="L20:M20"/>
    <mergeCell ref="N20:P20"/>
    <mergeCell ref="Q20:S20"/>
    <mergeCell ref="D19:F19"/>
    <mergeCell ref="N18:P18"/>
    <mergeCell ref="Q18:S18"/>
    <mergeCell ref="Q25:S25"/>
    <mergeCell ref="Q27:S27"/>
    <mergeCell ref="G24:H24"/>
    <mergeCell ref="I24:K24"/>
    <mergeCell ref="L24:M24"/>
    <mergeCell ref="N24:P24"/>
    <mergeCell ref="Q24:S24"/>
    <mergeCell ref="I23:K23"/>
    <mergeCell ref="L23:M23"/>
    <mergeCell ref="N23:P23"/>
    <mergeCell ref="L25:M25"/>
    <mergeCell ref="D21:F21"/>
    <mergeCell ref="G21:H21"/>
    <mergeCell ref="I21:K21"/>
    <mergeCell ref="L21:M21"/>
    <mergeCell ref="N21:P21"/>
    <mergeCell ref="D22:F22"/>
    <mergeCell ref="G22:H22"/>
    <mergeCell ref="I22:K22"/>
    <mergeCell ref="L22:M22"/>
    <mergeCell ref="N22:P22"/>
    <mergeCell ref="N25:P25"/>
    <mergeCell ref="G28:H28"/>
    <mergeCell ref="Q21:S21"/>
    <mergeCell ref="Q22:S22"/>
    <mergeCell ref="N26:P26"/>
    <mergeCell ref="Q26:S26"/>
    <mergeCell ref="B33:B34"/>
    <mergeCell ref="C33:D34"/>
    <mergeCell ref="E33:E34"/>
    <mergeCell ref="F33:G34"/>
    <mergeCell ref="H33:I34"/>
    <mergeCell ref="K33:L34"/>
    <mergeCell ref="M33:N34"/>
    <mergeCell ref="B26:C26"/>
    <mergeCell ref="O33:O34"/>
    <mergeCell ref="B27:C27"/>
    <mergeCell ref="D27:F27"/>
    <mergeCell ref="G27:H27"/>
    <mergeCell ref="I27:K27"/>
    <mergeCell ref="L27:M27"/>
    <mergeCell ref="N27:P27"/>
    <mergeCell ref="P33:Q33"/>
    <mergeCell ref="D23:F23"/>
    <mergeCell ref="G23:H23"/>
    <mergeCell ref="Q23:S23"/>
    <mergeCell ref="R37:S37"/>
    <mergeCell ref="D24:F24"/>
    <mergeCell ref="P35:Q35"/>
    <mergeCell ref="R35:S35"/>
    <mergeCell ref="C35:D35"/>
    <mergeCell ref="F35:G35"/>
    <mergeCell ref="H35:I35"/>
    <mergeCell ref="K35:L35"/>
    <mergeCell ref="M35:N35"/>
    <mergeCell ref="B25:C25"/>
    <mergeCell ref="D25:F25"/>
    <mergeCell ref="G25:H25"/>
    <mergeCell ref="I25:K25"/>
    <mergeCell ref="D26:F26"/>
    <mergeCell ref="G26:H26"/>
    <mergeCell ref="I26:K26"/>
    <mergeCell ref="L26:M26"/>
    <mergeCell ref="A29:S29"/>
    <mergeCell ref="A32:S32"/>
    <mergeCell ref="A33:A34"/>
    <mergeCell ref="R33:S34"/>
    <mergeCell ref="P34:Q34"/>
    <mergeCell ref="B28:C28"/>
    <mergeCell ref="D28:F28"/>
    <mergeCell ref="I28:K28"/>
    <mergeCell ref="L28:M28"/>
    <mergeCell ref="N28:P28"/>
    <mergeCell ref="Q28:S28"/>
    <mergeCell ref="C38:D38"/>
    <mergeCell ref="F38:G38"/>
    <mergeCell ref="H38:I38"/>
    <mergeCell ref="K38:L38"/>
    <mergeCell ref="M38:N38"/>
    <mergeCell ref="P38:Q38"/>
    <mergeCell ref="R38:S38"/>
    <mergeCell ref="C36:D36"/>
    <mergeCell ref="F36:G36"/>
    <mergeCell ref="H36:I36"/>
    <mergeCell ref="K36:L36"/>
    <mergeCell ref="M36:N36"/>
    <mergeCell ref="P36:Q36"/>
    <mergeCell ref="R36:S36"/>
    <mergeCell ref="C37:D37"/>
    <mergeCell ref="F37:G37"/>
    <mergeCell ref="H37:I37"/>
    <mergeCell ref="K37:L37"/>
    <mergeCell ref="M37:N37"/>
    <mergeCell ref="P37:Q37"/>
    <mergeCell ref="C39:D39"/>
    <mergeCell ref="F39:G39"/>
    <mergeCell ref="H39:I39"/>
    <mergeCell ref="K39:L39"/>
    <mergeCell ref="M39:N39"/>
    <mergeCell ref="P39:Q39"/>
    <mergeCell ref="R39:S39"/>
    <mergeCell ref="C40:D40"/>
    <mergeCell ref="F40:G40"/>
    <mergeCell ref="H40:I40"/>
    <mergeCell ref="K40:L40"/>
    <mergeCell ref="M40:N40"/>
    <mergeCell ref="P40:Q40"/>
    <mergeCell ref="R40:S40"/>
    <mergeCell ref="C41:D41"/>
    <mergeCell ref="F41:G41"/>
    <mergeCell ref="H41:I41"/>
    <mergeCell ref="K41:L41"/>
    <mergeCell ref="M41:N41"/>
    <mergeCell ref="P41:Q41"/>
    <mergeCell ref="R41:S41"/>
    <mergeCell ref="C42:D42"/>
    <mergeCell ref="F42:G42"/>
    <mergeCell ref="H42:I42"/>
    <mergeCell ref="K42:L42"/>
    <mergeCell ref="M42:N42"/>
    <mergeCell ref="P42:Q42"/>
    <mergeCell ref="R42:S42"/>
    <mergeCell ref="C43:D43"/>
    <mergeCell ref="F43:G43"/>
    <mergeCell ref="H43:I43"/>
    <mergeCell ref="K43:L43"/>
    <mergeCell ref="M43:N43"/>
    <mergeCell ref="P43:Q43"/>
    <mergeCell ref="R43:S43"/>
    <mergeCell ref="R47:S47"/>
    <mergeCell ref="C46:D46"/>
    <mergeCell ref="F46:G46"/>
    <mergeCell ref="H46:I46"/>
    <mergeCell ref="K46:L46"/>
    <mergeCell ref="M46:N46"/>
    <mergeCell ref="C44:D44"/>
    <mergeCell ref="F44:G44"/>
    <mergeCell ref="H44:I44"/>
    <mergeCell ref="K44:L44"/>
    <mergeCell ref="M44:N44"/>
    <mergeCell ref="P44:Q44"/>
    <mergeCell ref="R44:S44"/>
    <mergeCell ref="C45:D45"/>
    <mergeCell ref="F45:G45"/>
    <mergeCell ref="H45:I45"/>
    <mergeCell ref="K45:L45"/>
    <mergeCell ref="M45:N45"/>
    <mergeCell ref="P45:Q45"/>
    <mergeCell ref="R45:S45"/>
    <mergeCell ref="F53:G53"/>
    <mergeCell ref="H53:I53"/>
    <mergeCell ref="K53:L53"/>
    <mergeCell ref="M53:N53"/>
    <mergeCell ref="C51:D51"/>
    <mergeCell ref="F51:G51"/>
    <mergeCell ref="H51:I51"/>
    <mergeCell ref="P46:Q46"/>
    <mergeCell ref="R46:S46"/>
    <mergeCell ref="C47:D47"/>
    <mergeCell ref="F47:G47"/>
    <mergeCell ref="H47:I47"/>
    <mergeCell ref="P49:Q49"/>
    <mergeCell ref="R49:S49"/>
    <mergeCell ref="C48:D48"/>
    <mergeCell ref="F48:G48"/>
    <mergeCell ref="H48:I48"/>
    <mergeCell ref="K48:L48"/>
    <mergeCell ref="M48:N48"/>
    <mergeCell ref="K51:L51"/>
    <mergeCell ref="M51:N51"/>
    <mergeCell ref="K47:L47"/>
    <mergeCell ref="M47:N47"/>
    <mergeCell ref="P47:Q47"/>
    <mergeCell ref="P48:Q48"/>
    <mergeCell ref="R48:S48"/>
    <mergeCell ref="C49:D49"/>
    <mergeCell ref="F49:G49"/>
    <mergeCell ref="H49:I49"/>
    <mergeCell ref="K49:L49"/>
    <mergeCell ref="M49:N49"/>
    <mergeCell ref="P51:Q51"/>
    <mergeCell ref="R51:S51"/>
    <mergeCell ref="C50:D50"/>
    <mergeCell ref="F50:G50"/>
    <mergeCell ref="H50:I50"/>
    <mergeCell ref="K50:L50"/>
    <mergeCell ref="M50:N50"/>
    <mergeCell ref="P50:Q50"/>
    <mergeCell ref="R50:S50"/>
    <mergeCell ref="B20:C20"/>
    <mergeCell ref="B21:C21"/>
    <mergeCell ref="B22:C22"/>
    <mergeCell ref="B23:C23"/>
    <mergeCell ref="B24:C24"/>
    <mergeCell ref="A59:S59"/>
    <mergeCell ref="A60:S60"/>
    <mergeCell ref="P52:Q52"/>
    <mergeCell ref="R52:S52"/>
    <mergeCell ref="C55:D55"/>
    <mergeCell ref="F55:G55"/>
    <mergeCell ref="H55:I55"/>
    <mergeCell ref="K55:L55"/>
    <mergeCell ref="M55:N55"/>
    <mergeCell ref="P55:Q55"/>
    <mergeCell ref="R55:S55"/>
    <mergeCell ref="C52:D52"/>
    <mergeCell ref="F52:G52"/>
    <mergeCell ref="H52:I52"/>
    <mergeCell ref="K52:L52"/>
    <mergeCell ref="M52:N52"/>
    <mergeCell ref="C53:D53"/>
    <mergeCell ref="P53:Q53"/>
    <mergeCell ref="R53:S53"/>
    <mergeCell ref="C54:D54"/>
    <mergeCell ref="F54:G54"/>
    <mergeCell ref="H54:I54"/>
    <mergeCell ref="K54:L54"/>
    <mergeCell ref="M54:N54"/>
    <mergeCell ref="P54:Q54"/>
    <mergeCell ref="R54:S54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C56:D56"/>
    <mergeCell ref="F56:G56"/>
    <mergeCell ref="H56:I56"/>
    <mergeCell ref="K56:L56"/>
    <mergeCell ref="M56:N56"/>
    <mergeCell ref="P56:Q56"/>
    <mergeCell ref="R56:S56"/>
    <mergeCell ref="C57:D57"/>
    <mergeCell ref="F57:G57"/>
    <mergeCell ref="H57:I57"/>
    <mergeCell ref="K57:L57"/>
    <mergeCell ref="M57:N57"/>
    <mergeCell ref="P57:Q57"/>
    <mergeCell ref="R57:S57"/>
  </mergeCells>
  <phoneticPr fontId="3"/>
  <printOptions horizontalCentered="1"/>
  <pageMargins left="0.98425196850393704" right="0.78740157480314965" top="0.78740157480314965" bottom="0.78740157480314965" header="0.31496062992125984" footer="0.31496062992125984"/>
  <pageSetup paperSize="9" scale="87" orientation="portrait" r:id="rId1"/>
  <headerFooter>
    <oddFooter>&amp;Cー　&amp;A　－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3E90F-DF83-4582-B419-814067B2C7DA}">
  <sheetPr>
    <tabColor rgb="FFFFC000"/>
  </sheetPr>
  <dimension ref="A1:H24"/>
  <sheetViews>
    <sheetView view="pageBreakPreview" topLeftCell="A8" zoomScaleNormal="100" zoomScaleSheetLayoutView="100" workbookViewId="0">
      <selection activeCell="D4" sqref="D4:D5"/>
    </sheetView>
  </sheetViews>
  <sheetFormatPr defaultColWidth="9" defaultRowHeight="13.15"/>
  <cols>
    <col min="1" max="1" width="10.625" style="301" customWidth="1"/>
    <col min="2" max="7" width="11.25" style="301" customWidth="1"/>
    <col min="8" max="16384" width="9" style="301"/>
  </cols>
  <sheetData>
    <row r="1" spans="1:8" ht="5.25" customHeight="1">
      <c r="H1" s="301" t="s">
        <v>379</v>
      </c>
    </row>
    <row r="2" spans="1:8" ht="26.25" customHeight="1" thickBot="1">
      <c r="A2" s="302" t="s">
        <v>380</v>
      </c>
      <c r="B2" s="303"/>
      <c r="C2" s="304"/>
      <c r="D2" s="304"/>
      <c r="E2" s="304"/>
      <c r="F2" s="304"/>
      <c r="G2" s="305" t="s">
        <v>286</v>
      </c>
    </row>
    <row r="3" spans="1:8" ht="18" customHeight="1">
      <c r="A3" s="538" t="s">
        <v>381</v>
      </c>
      <c r="B3" s="540" t="s">
        <v>382</v>
      </c>
      <c r="C3" s="540"/>
      <c r="D3" s="540"/>
      <c r="E3" s="540"/>
      <c r="F3" s="540"/>
      <c r="G3" s="541" t="s">
        <v>383</v>
      </c>
    </row>
    <row r="4" spans="1:8" ht="24.75" customHeight="1">
      <c r="A4" s="539"/>
      <c r="B4" s="543" t="s">
        <v>384</v>
      </c>
      <c r="C4" s="545" t="s">
        <v>385</v>
      </c>
      <c r="D4" s="543" t="s">
        <v>386</v>
      </c>
      <c r="E4" s="543" t="s">
        <v>387</v>
      </c>
      <c r="F4" s="544" t="s">
        <v>388</v>
      </c>
      <c r="G4" s="542"/>
    </row>
    <row r="5" spans="1:8" ht="77.25" customHeight="1">
      <c r="A5" s="539"/>
      <c r="B5" s="544"/>
      <c r="C5" s="546"/>
      <c r="D5" s="543"/>
      <c r="E5" s="543"/>
      <c r="F5" s="544"/>
      <c r="G5" s="542"/>
    </row>
    <row r="6" spans="1:8" ht="33" customHeight="1">
      <c r="A6" s="306" t="s">
        <v>389</v>
      </c>
      <c r="B6" s="307">
        <v>36.6</v>
      </c>
      <c r="C6" s="307">
        <v>4.5999999999999996</v>
      </c>
      <c r="D6" s="307">
        <v>30.4</v>
      </c>
      <c r="E6" s="307" t="s">
        <v>200</v>
      </c>
      <c r="F6" s="307">
        <v>1.6</v>
      </c>
      <c r="G6" s="308">
        <v>21.4</v>
      </c>
    </row>
    <row r="7" spans="1:8" ht="33" customHeight="1">
      <c r="A7" s="309" t="s">
        <v>64</v>
      </c>
      <c r="B7" s="310">
        <v>2.9</v>
      </c>
      <c r="C7" s="310">
        <v>1.3</v>
      </c>
      <c r="D7" s="310" t="s">
        <v>200</v>
      </c>
      <c r="E7" s="310" t="s">
        <v>200</v>
      </c>
      <c r="F7" s="310">
        <v>1.6</v>
      </c>
      <c r="G7" s="311">
        <v>0.4</v>
      </c>
    </row>
    <row r="8" spans="1:8" ht="33" customHeight="1">
      <c r="A8" s="309" t="s">
        <v>112</v>
      </c>
      <c r="B8" s="310" t="s">
        <v>207</v>
      </c>
      <c r="C8" s="310" t="s">
        <v>207</v>
      </c>
      <c r="D8" s="310" t="s">
        <v>200</v>
      </c>
      <c r="E8" s="310" t="s">
        <v>200</v>
      </c>
      <c r="F8" s="310" t="s">
        <v>200</v>
      </c>
      <c r="G8" s="311" t="s">
        <v>207</v>
      </c>
    </row>
    <row r="9" spans="1:8" ht="33" customHeight="1">
      <c r="A9" s="309" t="s">
        <v>119</v>
      </c>
      <c r="B9" s="310">
        <v>4.5999999999999996</v>
      </c>
      <c r="C9" s="310" t="s">
        <v>200</v>
      </c>
      <c r="D9" s="310">
        <v>4.5999999999999996</v>
      </c>
      <c r="E9" s="310" t="s">
        <v>200</v>
      </c>
      <c r="F9" s="310" t="s">
        <v>200</v>
      </c>
      <c r="G9" s="311" t="s">
        <v>200</v>
      </c>
    </row>
    <row r="10" spans="1:8" ht="33" customHeight="1">
      <c r="A10" s="309" t="s">
        <v>85</v>
      </c>
      <c r="B10" s="310">
        <v>25.8</v>
      </c>
      <c r="C10" s="310" t="s">
        <v>200</v>
      </c>
      <c r="D10" s="310">
        <v>25.8</v>
      </c>
      <c r="E10" s="310" t="s">
        <v>200</v>
      </c>
      <c r="F10" s="310" t="s">
        <v>200</v>
      </c>
      <c r="G10" s="311">
        <v>10.8</v>
      </c>
    </row>
    <row r="11" spans="1:8" ht="33" customHeight="1">
      <c r="A11" s="312" t="s">
        <v>89</v>
      </c>
      <c r="B11" s="313" t="s">
        <v>207</v>
      </c>
      <c r="C11" s="313" t="s">
        <v>200</v>
      </c>
      <c r="D11" s="313" t="s">
        <v>200</v>
      </c>
      <c r="E11" s="313" t="s">
        <v>200</v>
      </c>
      <c r="F11" s="313" t="s">
        <v>200</v>
      </c>
      <c r="G11" s="314">
        <v>2.8</v>
      </c>
    </row>
    <row r="12" spans="1:8" ht="33" customHeight="1">
      <c r="A12" s="309" t="s">
        <v>96</v>
      </c>
      <c r="B12" s="310" t="s">
        <v>200</v>
      </c>
      <c r="C12" s="310" t="s">
        <v>200</v>
      </c>
      <c r="D12" s="310" t="s">
        <v>200</v>
      </c>
      <c r="E12" s="310" t="s">
        <v>200</v>
      </c>
      <c r="F12" s="310" t="s">
        <v>200</v>
      </c>
      <c r="G12" s="311" t="s">
        <v>207</v>
      </c>
    </row>
    <row r="13" spans="1:8" ht="33" customHeight="1">
      <c r="A13" s="309" t="s">
        <v>78</v>
      </c>
      <c r="B13" s="310">
        <v>0.6</v>
      </c>
      <c r="C13" s="310">
        <v>0.6</v>
      </c>
      <c r="D13" s="310" t="s">
        <v>200</v>
      </c>
      <c r="E13" s="310" t="s">
        <v>200</v>
      </c>
      <c r="F13" s="310" t="s">
        <v>200</v>
      </c>
      <c r="G13" s="311">
        <v>2.9</v>
      </c>
    </row>
    <row r="14" spans="1:8" ht="33" customHeight="1">
      <c r="A14" s="309" t="s">
        <v>93</v>
      </c>
      <c r="B14" s="310" t="s">
        <v>207</v>
      </c>
      <c r="C14" s="310" t="s">
        <v>200</v>
      </c>
      <c r="D14" s="310" t="s">
        <v>200</v>
      </c>
      <c r="E14" s="310" t="s">
        <v>200</v>
      </c>
      <c r="F14" s="310" t="s">
        <v>200</v>
      </c>
      <c r="G14" s="311" t="s">
        <v>207</v>
      </c>
    </row>
    <row r="15" spans="1:8" ht="33" customHeight="1">
      <c r="A15" s="309" t="s">
        <v>82</v>
      </c>
      <c r="B15" s="310">
        <v>2.6</v>
      </c>
      <c r="C15" s="310">
        <v>2.6</v>
      </c>
      <c r="D15" s="310" t="s">
        <v>200</v>
      </c>
      <c r="E15" s="310" t="s">
        <v>200</v>
      </c>
      <c r="F15" s="310" t="s">
        <v>200</v>
      </c>
      <c r="G15" s="311">
        <v>0.1</v>
      </c>
    </row>
    <row r="16" spans="1:8" ht="33" customHeight="1">
      <c r="A16" s="312" t="s">
        <v>71</v>
      </c>
      <c r="B16" s="313" t="s">
        <v>207</v>
      </c>
      <c r="C16" s="313" t="s">
        <v>200</v>
      </c>
      <c r="D16" s="313" t="s">
        <v>200</v>
      </c>
      <c r="E16" s="313" t="s">
        <v>200</v>
      </c>
      <c r="F16" s="313" t="s">
        <v>200</v>
      </c>
      <c r="G16" s="314">
        <v>0.7</v>
      </c>
    </row>
    <row r="17" spans="1:7" ht="33" customHeight="1">
      <c r="A17" s="309" t="s">
        <v>98</v>
      </c>
      <c r="B17" s="310" t="s">
        <v>200</v>
      </c>
      <c r="C17" s="310" t="s">
        <v>200</v>
      </c>
      <c r="D17" s="310" t="s">
        <v>200</v>
      </c>
      <c r="E17" s="310" t="s">
        <v>200</v>
      </c>
      <c r="F17" s="310" t="s">
        <v>200</v>
      </c>
      <c r="G17" s="311">
        <v>0.7</v>
      </c>
    </row>
    <row r="18" spans="1:7" ht="33" customHeight="1">
      <c r="A18" s="309" t="s">
        <v>101</v>
      </c>
      <c r="B18" s="310" t="s">
        <v>200</v>
      </c>
      <c r="C18" s="310" t="s">
        <v>200</v>
      </c>
      <c r="D18" s="310" t="s">
        <v>200</v>
      </c>
      <c r="E18" s="310" t="s">
        <v>200</v>
      </c>
      <c r="F18" s="310" t="s">
        <v>200</v>
      </c>
      <c r="G18" s="311">
        <v>3</v>
      </c>
    </row>
    <row r="19" spans="1:7" ht="33" customHeight="1">
      <c r="A19" s="309" t="s">
        <v>103</v>
      </c>
      <c r="B19" s="310">
        <v>0.1</v>
      </c>
      <c r="C19" s="310">
        <v>0.1</v>
      </c>
      <c r="D19" s="310" t="s">
        <v>200</v>
      </c>
      <c r="E19" s="310" t="s">
        <v>200</v>
      </c>
      <c r="F19" s="310" t="s">
        <v>200</v>
      </c>
      <c r="G19" s="311" t="s">
        <v>207</v>
      </c>
    </row>
    <row r="20" spans="1:7" ht="33" customHeight="1">
      <c r="A20" s="309" t="s">
        <v>114</v>
      </c>
      <c r="B20" s="310" t="s">
        <v>200</v>
      </c>
      <c r="C20" s="310" t="s">
        <v>200</v>
      </c>
      <c r="D20" s="310" t="s">
        <v>200</v>
      </c>
      <c r="E20" s="310" t="s">
        <v>200</v>
      </c>
      <c r="F20" s="310" t="s">
        <v>200</v>
      </c>
      <c r="G20" s="311" t="s">
        <v>207</v>
      </c>
    </row>
    <row r="21" spans="1:7" ht="33" customHeight="1">
      <c r="A21" s="312" t="s">
        <v>124</v>
      </c>
      <c r="B21" s="313" t="s">
        <v>207</v>
      </c>
      <c r="C21" s="315" t="s">
        <v>207</v>
      </c>
      <c r="D21" s="313" t="s">
        <v>200</v>
      </c>
      <c r="E21" s="313" t="s">
        <v>200</v>
      </c>
      <c r="F21" s="313" t="s">
        <v>200</v>
      </c>
      <c r="G21" s="314" t="s">
        <v>207</v>
      </c>
    </row>
    <row r="22" spans="1:7" ht="33" customHeight="1">
      <c r="A22" s="309" t="s">
        <v>122</v>
      </c>
      <c r="B22" s="310" t="s">
        <v>200</v>
      </c>
      <c r="C22" s="310" t="s">
        <v>200</v>
      </c>
      <c r="D22" s="310" t="s">
        <v>200</v>
      </c>
      <c r="E22" s="310" t="s">
        <v>200</v>
      </c>
      <c r="F22" s="310" t="s">
        <v>200</v>
      </c>
      <c r="G22" s="311" t="s">
        <v>207</v>
      </c>
    </row>
    <row r="23" spans="1:7" ht="33" customHeight="1" thickBot="1">
      <c r="A23" s="316" t="s">
        <v>116</v>
      </c>
      <c r="B23" s="317" t="s">
        <v>200</v>
      </c>
      <c r="C23" s="317" t="s">
        <v>200</v>
      </c>
      <c r="D23" s="317" t="s">
        <v>200</v>
      </c>
      <c r="E23" s="317" t="s">
        <v>200</v>
      </c>
      <c r="F23" s="317" t="s">
        <v>200</v>
      </c>
      <c r="G23" s="318" t="s">
        <v>200</v>
      </c>
    </row>
    <row r="24" spans="1:7">
      <c r="A24" s="319"/>
      <c r="B24" s="319"/>
      <c r="C24" s="319"/>
      <c r="D24" s="319"/>
      <c r="E24" s="320"/>
      <c r="F24" s="321" t="s">
        <v>390</v>
      </c>
      <c r="G24" s="319"/>
    </row>
  </sheetData>
  <mergeCells count="8">
    <mergeCell ref="A3:A5"/>
    <mergeCell ref="B3:F3"/>
    <mergeCell ref="G3:G5"/>
    <mergeCell ref="B4:B5"/>
    <mergeCell ref="D4:D5"/>
    <mergeCell ref="E4:E5"/>
    <mergeCell ref="F4:F5"/>
    <mergeCell ref="C4:C5"/>
  </mergeCells>
  <phoneticPr fontId="3"/>
  <printOptions horizontalCentered="1"/>
  <pageMargins left="0.98425196850393704" right="0.78740157480314965" top="0.78740157480314965" bottom="0.78740157480314965" header="0.31496062992125984" footer="0.31496062992125984"/>
  <pageSetup paperSize="9" scale="93" orientation="portrait" r:id="rId1"/>
  <headerFooter>
    <oddFooter>&amp;Cー　&amp;A　－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507A8-99A3-474A-9F3A-B26C968B75ED}">
  <sheetPr>
    <tabColor rgb="FFFFC000"/>
  </sheetPr>
  <dimension ref="A1:I51"/>
  <sheetViews>
    <sheetView view="pageBreakPreview" topLeftCell="L18" zoomScaleNormal="100" zoomScaleSheetLayoutView="100" workbookViewId="0">
      <selection activeCell="L18" sqref="L18"/>
    </sheetView>
  </sheetViews>
  <sheetFormatPr defaultColWidth="9" defaultRowHeight="13.15"/>
  <cols>
    <col min="1" max="1" width="12.125" style="167" customWidth="1"/>
    <col min="2" max="2" width="4.625" style="6" customWidth="1"/>
    <col min="3" max="3" width="2.625" style="9" customWidth="1"/>
    <col min="4" max="4" width="1.125" style="167" customWidth="1"/>
    <col min="5" max="5" width="2.625" style="167" customWidth="1"/>
    <col min="6" max="6" width="0.875" style="167" customWidth="1"/>
    <col min="7" max="7" width="42.625" style="6" customWidth="1"/>
    <col min="8" max="8" width="7.125" style="167" bestFit="1" customWidth="1"/>
    <col min="9" max="16384" width="9" style="6"/>
  </cols>
  <sheetData>
    <row r="1" spans="1:9" ht="16.149999999999999">
      <c r="A1" s="7" t="s">
        <v>33</v>
      </c>
      <c r="I1" s="6" t="s">
        <v>379</v>
      </c>
    </row>
    <row r="2" spans="1:9" ht="22.5" customHeight="1" thickBot="1">
      <c r="A2" s="10" t="s">
        <v>391</v>
      </c>
      <c r="B2" s="1"/>
      <c r="C2" s="1"/>
      <c r="D2" s="1"/>
      <c r="E2" s="1"/>
      <c r="F2" s="1"/>
      <c r="G2" s="1"/>
    </row>
    <row r="3" spans="1:9" ht="15.95" customHeight="1">
      <c r="A3" s="95" t="s">
        <v>392</v>
      </c>
      <c r="B3" s="547" t="s">
        <v>393</v>
      </c>
      <c r="C3" s="548"/>
      <c r="D3" s="548"/>
      <c r="E3" s="548"/>
      <c r="F3" s="549"/>
      <c r="G3" s="243" t="s">
        <v>394</v>
      </c>
      <c r="H3" s="96" t="s">
        <v>395</v>
      </c>
    </row>
    <row r="4" spans="1:9" ht="15.95" customHeight="1">
      <c r="A4" s="94" t="s">
        <v>396</v>
      </c>
      <c r="B4" s="113" t="s">
        <v>397</v>
      </c>
      <c r="C4" s="97">
        <v>12</v>
      </c>
      <c r="D4" s="98" t="s">
        <v>398</v>
      </c>
      <c r="E4" s="97">
        <v>11</v>
      </c>
      <c r="F4" s="118"/>
      <c r="G4" s="116" t="s">
        <v>399</v>
      </c>
      <c r="H4" s="99">
        <v>87</v>
      </c>
    </row>
    <row r="5" spans="1:9" ht="15.95" customHeight="1">
      <c r="A5" s="80" t="s">
        <v>400</v>
      </c>
      <c r="B5" s="100" t="s">
        <v>401</v>
      </c>
      <c r="C5" s="179">
        <v>1</v>
      </c>
      <c r="D5" s="101" t="s">
        <v>398</v>
      </c>
      <c r="E5" s="179">
        <v>13</v>
      </c>
      <c r="F5" s="120"/>
      <c r="G5" s="114" t="s">
        <v>402</v>
      </c>
      <c r="H5" s="102">
        <v>84</v>
      </c>
    </row>
    <row r="6" spans="1:9" ht="15.95" customHeight="1">
      <c r="A6" s="80" t="s">
        <v>403</v>
      </c>
      <c r="B6" s="103" t="s">
        <v>401</v>
      </c>
      <c r="C6" s="234">
        <v>1</v>
      </c>
      <c r="D6" s="47" t="s">
        <v>398</v>
      </c>
      <c r="E6" s="234">
        <v>29</v>
      </c>
      <c r="F6" s="120"/>
      <c r="G6" s="114" t="s">
        <v>404</v>
      </c>
      <c r="H6" s="102">
        <v>82</v>
      </c>
    </row>
    <row r="7" spans="1:9" ht="15.95" customHeight="1">
      <c r="A7" s="104" t="s">
        <v>405</v>
      </c>
      <c r="B7" s="105" t="s">
        <v>401</v>
      </c>
      <c r="C7" s="106">
        <v>1</v>
      </c>
      <c r="D7" s="107" t="s">
        <v>398</v>
      </c>
      <c r="E7" s="106">
        <v>28</v>
      </c>
      <c r="F7" s="121"/>
      <c r="G7" s="115" t="s">
        <v>406</v>
      </c>
      <c r="H7" s="108">
        <v>81</v>
      </c>
    </row>
    <row r="8" spans="1:9" ht="15.95" customHeight="1">
      <c r="A8" s="80" t="s">
        <v>407</v>
      </c>
      <c r="B8" s="103" t="s">
        <v>408</v>
      </c>
      <c r="C8" s="234">
        <v>6</v>
      </c>
      <c r="D8" s="47" t="s">
        <v>398</v>
      </c>
      <c r="E8" s="234">
        <v>2</v>
      </c>
      <c r="F8" s="120"/>
      <c r="G8" s="114" t="s">
        <v>409</v>
      </c>
      <c r="H8" s="102">
        <v>80</v>
      </c>
    </row>
    <row r="9" spans="1:9" ht="15.95" customHeight="1">
      <c r="A9" s="104" t="s">
        <v>410</v>
      </c>
      <c r="B9" s="105" t="s">
        <v>408</v>
      </c>
      <c r="C9" s="106">
        <v>10</v>
      </c>
      <c r="D9" s="107" t="s">
        <v>398</v>
      </c>
      <c r="E9" s="106">
        <v>6</v>
      </c>
      <c r="F9" s="121"/>
      <c r="G9" s="115" t="s">
        <v>411</v>
      </c>
      <c r="H9" s="108">
        <v>79</v>
      </c>
    </row>
    <row r="10" spans="1:9" ht="15.95" customHeight="1">
      <c r="A10" s="80" t="s">
        <v>412</v>
      </c>
      <c r="B10" s="103" t="s">
        <v>413</v>
      </c>
      <c r="C10" s="234">
        <v>2</v>
      </c>
      <c r="D10" s="47" t="s">
        <v>398</v>
      </c>
      <c r="E10" s="234">
        <v>13</v>
      </c>
      <c r="F10" s="120"/>
      <c r="G10" s="114" t="s">
        <v>414</v>
      </c>
      <c r="H10" s="102">
        <v>78</v>
      </c>
    </row>
    <row r="11" spans="1:9" ht="15.95" customHeight="1">
      <c r="A11" s="80" t="s">
        <v>415</v>
      </c>
      <c r="B11" s="103" t="s">
        <v>413</v>
      </c>
      <c r="C11" s="234">
        <v>6</v>
      </c>
      <c r="D11" s="47" t="s">
        <v>398</v>
      </c>
      <c r="E11" s="234">
        <v>23</v>
      </c>
      <c r="F11" s="120"/>
      <c r="G11" s="114" t="s">
        <v>416</v>
      </c>
      <c r="H11" s="102">
        <v>77</v>
      </c>
    </row>
    <row r="12" spans="1:9" ht="15.95" customHeight="1">
      <c r="A12" s="104" t="s">
        <v>417</v>
      </c>
      <c r="B12" s="105" t="s">
        <v>413</v>
      </c>
      <c r="C12" s="106">
        <v>10</v>
      </c>
      <c r="D12" s="107" t="s">
        <v>398</v>
      </c>
      <c r="E12" s="106">
        <v>3</v>
      </c>
      <c r="F12" s="121"/>
      <c r="G12" s="115" t="s">
        <v>418</v>
      </c>
      <c r="H12" s="108">
        <v>70</v>
      </c>
    </row>
    <row r="13" spans="1:9" ht="15.95" customHeight="1">
      <c r="A13" s="80" t="s">
        <v>403</v>
      </c>
      <c r="B13" s="103" t="s">
        <v>419</v>
      </c>
      <c r="C13" s="234">
        <v>2</v>
      </c>
      <c r="D13" s="47" t="s">
        <v>398</v>
      </c>
      <c r="E13" s="234">
        <v>10</v>
      </c>
      <c r="F13" s="120"/>
      <c r="G13" s="114" t="s">
        <v>420</v>
      </c>
      <c r="H13" s="102">
        <v>68</v>
      </c>
    </row>
    <row r="14" spans="1:9" ht="15.95" customHeight="1">
      <c r="A14" s="80" t="s">
        <v>421</v>
      </c>
      <c r="B14" s="103" t="s">
        <v>419</v>
      </c>
      <c r="C14" s="234">
        <v>4</v>
      </c>
      <c r="D14" s="47" t="s">
        <v>398</v>
      </c>
      <c r="E14" s="234">
        <v>19</v>
      </c>
      <c r="F14" s="120"/>
      <c r="G14" s="114" t="s">
        <v>422</v>
      </c>
      <c r="H14" s="102">
        <v>66</v>
      </c>
    </row>
    <row r="15" spans="1:9" ht="15.95" customHeight="1">
      <c r="A15" s="80" t="s">
        <v>423</v>
      </c>
      <c r="B15" s="103" t="s">
        <v>419</v>
      </c>
      <c r="C15" s="234">
        <v>6</v>
      </c>
      <c r="D15" s="47" t="s">
        <v>398</v>
      </c>
      <c r="E15" s="234">
        <v>7</v>
      </c>
      <c r="F15" s="120"/>
      <c r="G15" s="114" t="s">
        <v>424</v>
      </c>
      <c r="H15" s="102">
        <v>67</v>
      </c>
    </row>
    <row r="16" spans="1:9" ht="15.95" customHeight="1">
      <c r="A16" s="80" t="s">
        <v>425</v>
      </c>
      <c r="B16" s="103" t="s">
        <v>419</v>
      </c>
      <c r="C16" s="234">
        <v>8</v>
      </c>
      <c r="D16" s="47" t="s">
        <v>398</v>
      </c>
      <c r="E16" s="234">
        <v>2</v>
      </c>
      <c r="F16" s="120"/>
      <c r="G16" s="114" t="s">
        <v>426</v>
      </c>
      <c r="H16" s="102">
        <v>66</v>
      </c>
    </row>
    <row r="17" spans="1:8" ht="15.95" customHeight="1">
      <c r="A17" s="104" t="s">
        <v>427</v>
      </c>
      <c r="B17" s="105" t="s">
        <v>419</v>
      </c>
      <c r="C17" s="106">
        <v>8</v>
      </c>
      <c r="D17" s="107" t="s">
        <v>398</v>
      </c>
      <c r="E17" s="106">
        <v>8</v>
      </c>
      <c r="F17" s="121"/>
      <c r="G17" s="115" t="s">
        <v>428</v>
      </c>
      <c r="H17" s="108">
        <v>65</v>
      </c>
    </row>
    <row r="18" spans="1:8" ht="15.95" customHeight="1">
      <c r="A18" s="109" t="s">
        <v>410</v>
      </c>
      <c r="B18" s="110" t="s">
        <v>429</v>
      </c>
      <c r="C18" s="97">
        <v>9</v>
      </c>
      <c r="D18" s="98" t="s">
        <v>398</v>
      </c>
      <c r="E18" s="97">
        <v>3</v>
      </c>
      <c r="F18" s="118"/>
      <c r="G18" s="116" t="s">
        <v>430</v>
      </c>
      <c r="H18" s="99">
        <v>64</v>
      </c>
    </row>
    <row r="19" spans="1:8" ht="15.95" customHeight="1">
      <c r="A19" s="109" t="s">
        <v>417</v>
      </c>
      <c r="B19" s="110" t="s">
        <v>431</v>
      </c>
      <c r="C19" s="97">
        <v>6</v>
      </c>
      <c r="D19" s="98" t="s">
        <v>398</v>
      </c>
      <c r="E19" s="97">
        <v>17</v>
      </c>
      <c r="F19" s="118"/>
      <c r="G19" s="116" t="s">
        <v>432</v>
      </c>
      <c r="H19" s="99">
        <v>63</v>
      </c>
    </row>
    <row r="20" spans="1:8" ht="15.95" customHeight="1">
      <c r="A20" s="80" t="s">
        <v>433</v>
      </c>
      <c r="B20" s="103" t="s">
        <v>434</v>
      </c>
      <c r="C20" s="234">
        <v>3</v>
      </c>
      <c r="D20" s="47" t="s">
        <v>398</v>
      </c>
      <c r="E20" s="234">
        <v>31</v>
      </c>
      <c r="F20" s="120"/>
      <c r="G20" s="114" t="s">
        <v>435</v>
      </c>
      <c r="H20" s="102">
        <v>62</v>
      </c>
    </row>
    <row r="21" spans="1:8" ht="15.95" customHeight="1">
      <c r="A21" s="80" t="s">
        <v>412</v>
      </c>
      <c r="B21" s="103" t="s">
        <v>434</v>
      </c>
      <c r="C21" s="234">
        <v>8</v>
      </c>
      <c r="D21" s="47" t="s">
        <v>398</v>
      </c>
      <c r="E21" s="234">
        <v>21</v>
      </c>
      <c r="F21" s="120"/>
      <c r="G21" s="114" t="s">
        <v>436</v>
      </c>
      <c r="H21" s="102">
        <v>58</v>
      </c>
    </row>
    <row r="22" spans="1:8" ht="15.95" customHeight="1">
      <c r="A22" s="80" t="s">
        <v>427</v>
      </c>
      <c r="B22" s="103" t="s">
        <v>434</v>
      </c>
      <c r="C22" s="234">
        <v>8</v>
      </c>
      <c r="D22" s="47" t="s">
        <v>398</v>
      </c>
      <c r="E22" s="234">
        <v>25</v>
      </c>
      <c r="F22" s="120"/>
      <c r="G22" s="114" t="s">
        <v>437</v>
      </c>
      <c r="H22" s="102">
        <v>57</v>
      </c>
    </row>
    <row r="23" spans="1:8" ht="15.95" customHeight="1">
      <c r="A23" s="104" t="s">
        <v>438</v>
      </c>
      <c r="B23" s="105" t="s">
        <v>434</v>
      </c>
      <c r="C23" s="106">
        <v>12</v>
      </c>
      <c r="D23" s="107" t="s">
        <v>398</v>
      </c>
      <c r="E23" s="106">
        <v>1</v>
      </c>
      <c r="F23" s="121"/>
      <c r="G23" s="115" t="s">
        <v>439</v>
      </c>
      <c r="H23" s="108">
        <v>54</v>
      </c>
    </row>
    <row r="24" spans="1:8" ht="15.95" customHeight="1">
      <c r="A24" s="80" t="s">
        <v>440</v>
      </c>
      <c r="B24" s="103" t="s">
        <v>441</v>
      </c>
      <c r="C24" s="234">
        <v>4</v>
      </c>
      <c r="D24" s="47" t="s">
        <v>398</v>
      </c>
      <c r="E24" s="234">
        <v>1</v>
      </c>
      <c r="F24" s="120"/>
      <c r="G24" s="114" t="s">
        <v>424</v>
      </c>
      <c r="H24" s="102">
        <v>55</v>
      </c>
    </row>
    <row r="25" spans="1:8" ht="15.95" customHeight="1">
      <c r="A25" s="80" t="s">
        <v>442</v>
      </c>
      <c r="B25" s="103" t="s">
        <v>441</v>
      </c>
      <c r="C25" s="234">
        <v>4</v>
      </c>
      <c r="D25" s="47" t="s">
        <v>398</v>
      </c>
      <c r="E25" s="234">
        <v>15</v>
      </c>
      <c r="F25" s="120"/>
      <c r="G25" s="114" t="s">
        <v>443</v>
      </c>
      <c r="H25" s="102">
        <v>54</v>
      </c>
    </row>
    <row r="26" spans="1:8" ht="15.95" customHeight="1">
      <c r="A26" s="104" t="s">
        <v>438</v>
      </c>
      <c r="B26" s="105" t="s">
        <v>441</v>
      </c>
      <c r="C26" s="106">
        <v>9</v>
      </c>
      <c r="D26" s="107" t="s">
        <v>398</v>
      </c>
      <c r="E26" s="106">
        <v>14</v>
      </c>
      <c r="F26" s="121"/>
      <c r="G26" s="115" t="s">
        <v>444</v>
      </c>
      <c r="H26" s="108">
        <v>53</v>
      </c>
    </row>
    <row r="27" spans="1:8" ht="15.95" customHeight="1">
      <c r="A27" s="80" t="s">
        <v>410</v>
      </c>
      <c r="B27" s="103" t="s">
        <v>445</v>
      </c>
      <c r="C27" s="234">
        <v>10</v>
      </c>
      <c r="D27" s="47" t="s">
        <v>398</v>
      </c>
      <c r="E27" s="234">
        <v>13</v>
      </c>
      <c r="F27" s="120"/>
      <c r="G27" s="114" t="s">
        <v>446</v>
      </c>
      <c r="H27" s="102">
        <v>52</v>
      </c>
    </row>
    <row r="28" spans="1:8" ht="15.95" customHeight="1">
      <c r="A28" s="104" t="s">
        <v>447</v>
      </c>
      <c r="B28" s="105" t="s">
        <v>445</v>
      </c>
      <c r="C28" s="106">
        <v>6</v>
      </c>
      <c r="D28" s="107" t="s">
        <v>398</v>
      </c>
      <c r="E28" s="106">
        <v>10</v>
      </c>
      <c r="F28" s="121"/>
      <c r="G28" s="115" t="s">
        <v>448</v>
      </c>
      <c r="H28" s="108">
        <v>51</v>
      </c>
    </row>
    <row r="29" spans="1:8" ht="15.95" customHeight="1">
      <c r="A29" s="109" t="s">
        <v>405</v>
      </c>
      <c r="B29" s="110" t="s">
        <v>449</v>
      </c>
      <c r="C29" s="97">
        <v>10</v>
      </c>
      <c r="D29" s="98" t="s">
        <v>398</v>
      </c>
      <c r="E29" s="97">
        <v>11</v>
      </c>
      <c r="F29" s="118"/>
      <c r="G29" s="116" t="s">
        <v>450</v>
      </c>
      <c r="H29" s="99">
        <v>50</v>
      </c>
    </row>
    <row r="30" spans="1:8" ht="15.95" customHeight="1">
      <c r="A30" s="109" t="s">
        <v>417</v>
      </c>
      <c r="B30" s="110" t="s">
        <v>451</v>
      </c>
      <c r="C30" s="97">
        <v>3</v>
      </c>
      <c r="D30" s="98" t="s">
        <v>398</v>
      </c>
      <c r="E30" s="97">
        <v>18</v>
      </c>
      <c r="F30" s="118"/>
      <c r="G30" s="116" t="s">
        <v>452</v>
      </c>
      <c r="H30" s="99">
        <v>49</v>
      </c>
    </row>
    <row r="31" spans="1:8" ht="15.95" customHeight="1">
      <c r="A31" s="80" t="s">
        <v>453</v>
      </c>
      <c r="B31" s="103" t="s">
        <v>454</v>
      </c>
      <c r="C31" s="234">
        <v>1</v>
      </c>
      <c r="D31" s="47" t="s">
        <v>398</v>
      </c>
      <c r="E31" s="234">
        <v>1</v>
      </c>
      <c r="F31" s="120"/>
      <c r="G31" s="114" t="s">
        <v>455</v>
      </c>
      <c r="H31" s="102">
        <v>47</v>
      </c>
    </row>
    <row r="32" spans="1:8" ht="15.95" customHeight="1">
      <c r="A32" s="80" t="s">
        <v>456</v>
      </c>
      <c r="B32" s="103" t="s">
        <v>454</v>
      </c>
      <c r="C32" s="234">
        <v>9</v>
      </c>
      <c r="D32" s="47" t="s">
        <v>398</v>
      </c>
      <c r="E32" s="234">
        <v>1</v>
      </c>
      <c r="F32" s="120"/>
      <c r="G32" s="114" t="s">
        <v>457</v>
      </c>
      <c r="H32" s="102">
        <v>45</v>
      </c>
    </row>
    <row r="33" spans="1:8" ht="15.95" customHeight="1">
      <c r="A33" s="104" t="s">
        <v>458</v>
      </c>
      <c r="B33" s="105" t="s">
        <v>454</v>
      </c>
      <c r="C33" s="106">
        <v>12</v>
      </c>
      <c r="D33" s="107" t="s">
        <v>398</v>
      </c>
      <c r="E33" s="106">
        <v>24</v>
      </c>
      <c r="F33" s="121"/>
      <c r="G33" s="115" t="s">
        <v>459</v>
      </c>
      <c r="H33" s="108">
        <v>44</v>
      </c>
    </row>
    <row r="34" spans="1:8" ht="15.95" customHeight="1">
      <c r="A34" s="109" t="s">
        <v>460</v>
      </c>
      <c r="B34" s="110" t="s">
        <v>461</v>
      </c>
      <c r="C34" s="97">
        <v>1</v>
      </c>
      <c r="D34" s="98" t="s">
        <v>398</v>
      </c>
      <c r="E34" s="97">
        <v>29</v>
      </c>
      <c r="F34" s="118"/>
      <c r="G34" s="116" t="s">
        <v>462</v>
      </c>
      <c r="H34" s="99">
        <v>41</v>
      </c>
    </row>
    <row r="35" spans="1:8" ht="15.95" customHeight="1">
      <c r="A35" s="77" t="s">
        <v>463</v>
      </c>
      <c r="B35" s="100" t="s">
        <v>464</v>
      </c>
      <c r="C35" s="179">
        <v>1</v>
      </c>
      <c r="D35" s="101" t="s">
        <v>398</v>
      </c>
      <c r="E35" s="179">
        <v>29</v>
      </c>
      <c r="F35" s="119"/>
      <c r="G35" s="117" t="s">
        <v>465</v>
      </c>
      <c r="H35" s="111">
        <v>39</v>
      </c>
    </row>
    <row r="36" spans="1:8" ht="15.95" customHeight="1">
      <c r="A36" s="104" t="s">
        <v>407</v>
      </c>
      <c r="B36" s="105" t="s">
        <v>464</v>
      </c>
      <c r="C36" s="106">
        <v>6</v>
      </c>
      <c r="D36" s="107" t="s">
        <v>398</v>
      </c>
      <c r="E36" s="106">
        <v>1</v>
      </c>
      <c r="F36" s="121"/>
      <c r="G36" s="115" t="s">
        <v>466</v>
      </c>
      <c r="H36" s="108">
        <v>38</v>
      </c>
    </row>
    <row r="37" spans="1:8" ht="15.95" customHeight="1">
      <c r="A37" s="109" t="s">
        <v>467</v>
      </c>
      <c r="B37" s="110" t="s">
        <v>468</v>
      </c>
      <c r="C37" s="97">
        <v>7</v>
      </c>
      <c r="D37" s="98" t="s">
        <v>398</v>
      </c>
      <c r="E37" s="97">
        <v>15</v>
      </c>
      <c r="F37" s="118"/>
      <c r="G37" s="116" t="s">
        <v>469</v>
      </c>
      <c r="H37" s="99">
        <v>34</v>
      </c>
    </row>
    <row r="38" spans="1:8" ht="15.95" customHeight="1">
      <c r="A38" s="104" t="s">
        <v>410</v>
      </c>
      <c r="B38" s="105" t="s">
        <v>470</v>
      </c>
      <c r="C38" s="106">
        <v>4</v>
      </c>
      <c r="D38" s="107" t="s">
        <v>398</v>
      </c>
      <c r="E38" s="106">
        <v>17</v>
      </c>
      <c r="F38" s="121"/>
      <c r="G38" s="115" t="s">
        <v>471</v>
      </c>
      <c r="H38" s="108">
        <v>32</v>
      </c>
    </row>
    <row r="39" spans="1:8" ht="15.95" customHeight="1">
      <c r="A39" s="104" t="s">
        <v>421</v>
      </c>
      <c r="B39" s="105" t="s">
        <v>472</v>
      </c>
      <c r="C39" s="106">
        <v>8</v>
      </c>
      <c r="D39" s="107" t="s">
        <v>398</v>
      </c>
      <c r="E39" s="106">
        <v>1</v>
      </c>
      <c r="F39" s="121"/>
      <c r="G39" s="115" t="s">
        <v>473</v>
      </c>
      <c r="H39" s="108">
        <v>31</v>
      </c>
    </row>
    <row r="40" spans="1:8" ht="15.95" customHeight="1">
      <c r="A40" s="80" t="s">
        <v>474</v>
      </c>
      <c r="B40" s="103" t="s">
        <v>475</v>
      </c>
      <c r="C40" s="234">
        <v>3</v>
      </c>
      <c r="D40" s="47" t="s">
        <v>398</v>
      </c>
      <c r="E40" s="234">
        <v>1</v>
      </c>
      <c r="F40" s="120"/>
      <c r="G40" s="114" t="s">
        <v>476</v>
      </c>
      <c r="H40" s="102">
        <v>26</v>
      </c>
    </row>
    <row r="41" spans="1:8" ht="15.95" customHeight="1">
      <c r="A41" s="104" t="s">
        <v>477</v>
      </c>
      <c r="B41" s="105" t="s">
        <v>475</v>
      </c>
      <c r="C41" s="106">
        <v>9</v>
      </c>
      <c r="D41" s="107" t="s">
        <v>398</v>
      </c>
      <c r="E41" s="106">
        <v>1</v>
      </c>
      <c r="F41" s="121"/>
      <c r="G41" s="115" t="s">
        <v>478</v>
      </c>
      <c r="H41" s="108">
        <v>23</v>
      </c>
    </row>
    <row r="42" spans="1:8" ht="15.95" customHeight="1">
      <c r="A42" s="80" t="s">
        <v>479</v>
      </c>
      <c r="B42" s="112" t="s">
        <v>480</v>
      </c>
      <c r="C42" s="234">
        <v>8</v>
      </c>
      <c r="D42" s="47" t="s">
        <v>398</v>
      </c>
      <c r="E42" s="234">
        <v>1</v>
      </c>
      <c r="F42" s="120"/>
      <c r="G42" s="114" t="s">
        <v>481</v>
      </c>
      <c r="H42" s="102">
        <v>21</v>
      </c>
    </row>
    <row r="43" spans="1:8" ht="15.95" customHeight="1">
      <c r="A43" s="109" t="s">
        <v>482</v>
      </c>
      <c r="B43" s="110" t="s">
        <v>483</v>
      </c>
      <c r="C43" s="97">
        <v>9</v>
      </c>
      <c r="D43" s="98" t="s">
        <v>398</v>
      </c>
      <c r="E43" s="97">
        <v>2</v>
      </c>
      <c r="F43" s="118"/>
      <c r="G43" s="116" t="s">
        <v>484</v>
      </c>
      <c r="H43" s="99">
        <v>20</v>
      </c>
    </row>
    <row r="44" spans="1:8" ht="15.95" customHeight="1">
      <c r="A44" s="109" t="s">
        <v>485</v>
      </c>
      <c r="B44" s="110" t="s">
        <v>486</v>
      </c>
      <c r="C44" s="97">
        <v>9</v>
      </c>
      <c r="D44" s="98" t="s">
        <v>398</v>
      </c>
      <c r="E44" s="97">
        <v>1</v>
      </c>
      <c r="F44" s="118"/>
      <c r="G44" s="116" t="s">
        <v>487</v>
      </c>
      <c r="H44" s="99">
        <v>18</v>
      </c>
    </row>
    <row r="45" spans="1:8" ht="15.95" customHeight="1">
      <c r="A45" s="109" t="s">
        <v>488</v>
      </c>
      <c r="B45" s="110" t="s">
        <v>489</v>
      </c>
      <c r="C45" s="97">
        <v>10</v>
      </c>
      <c r="D45" s="98" t="s">
        <v>398</v>
      </c>
      <c r="E45" s="97">
        <v>1</v>
      </c>
      <c r="F45" s="118"/>
      <c r="G45" s="116" t="s">
        <v>490</v>
      </c>
      <c r="H45" s="99">
        <v>16</v>
      </c>
    </row>
    <row r="46" spans="1:8" ht="15.95" customHeight="1">
      <c r="A46" s="109" t="s">
        <v>491</v>
      </c>
      <c r="B46" s="110" t="s">
        <v>492</v>
      </c>
      <c r="C46" s="97">
        <v>1</v>
      </c>
      <c r="D46" s="98" t="s">
        <v>398</v>
      </c>
      <c r="E46" s="97">
        <v>25</v>
      </c>
      <c r="F46" s="118"/>
      <c r="G46" s="116" t="s">
        <v>493</v>
      </c>
      <c r="H46" s="99">
        <v>14</v>
      </c>
    </row>
    <row r="47" spans="1:8" ht="15.95" customHeight="1">
      <c r="A47" s="109" t="s">
        <v>494</v>
      </c>
      <c r="B47" s="110" t="s">
        <v>495</v>
      </c>
      <c r="C47" s="97">
        <v>12</v>
      </c>
      <c r="D47" s="98" t="s">
        <v>398</v>
      </c>
      <c r="E47" s="97">
        <v>1</v>
      </c>
      <c r="F47" s="118"/>
      <c r="G47" s="116" t="s">
        <v>496</v>
      </c>
      <c r="H47" s="99">
        <v>12</v>
      </c>
    </row>
    <row r="48" spans="1:8" ht="15.95" customHeight="1">
      <c r="A48" s="109" t="s">
        <v>467</v>
      </c>
      <c r="B48" s="110" t="s">
        <v>497</v>
      </c>
      <c r="C48" s="97">
        <v>12</v>
      </c>
      <c r="D48" s="98" t="s">
        <v>398</v>
      </c>
      <c r="E48" s="97">
        <v>3</v>
      </c>
      <c r="F48" s="118"/>
      <c r="G48" s="116" t="s">
        <v>498</v>
      </c>
      <c r="H48" s="99">
        <v>11</v>
      </c>
    </row>
    <row r="49" spans="1:8" ht="15.95" customHeight="1">
      <c r="A49" s="77" t="s">
        <v>499</v>
      </c>
      <c r="B49" s="100" t="s">
        <v>500</v>
      </c>
      <c r="C49" s="179">
        <v>10</v>
      </c>
      <c r="D49" s="101" t="s">
        <v>398</v>
      </c>
      <c r="E49" s="179">
        <v>3</v>
      </c>
      <c r="F49" s="119"/>
      <c r="G49" s="117" t="s">
        <v>501</v>
      </c>
      <c r="H49" s="111">
        <v>10</v>
      </c>
    </row>
    <row r="50" spans="1:8" ht="15.95" customHeight="1" thickBot="1">
      <c r="A50" s="192" t="s">
        <v>502</v>
      </c>
      <c r="B50" s="186" t="s">
        <v>503</v>
      </c>
      <c r="C50" s="187">
        <v>4</v>
      </c>
      <c r="D50" s="188" t="s">
        <v>398</v>
      </c>
      <c r="E50" s="187">
        <v>14</v>
      </c>
      <c r="F50" s="189"/>
      <c r="G50" s="193" t="s">
        <v>504</v>
      </c>
      <c r="H50" s="190">
        <v>7</v>
      </c>
    </row>
    <row r="51" spans="1:8">
      <c r="A51" s="47"/>
      <c r="B51" s="18"/>
      <c r="C51" s="234"/>
      <c r="D51" s="47"/>
      <c r="E51" s="47"/>
      <c r="F51" s="47"/>
      <c r="G51" s="326" t="s">
        <v>505</v>
      </c>
      <c r="H51" s="326"/>
    </row>
  </sheetData>
  <mergeCells count="2">
    <mergeCell ref="G51:H51"/>
    <mergeCell ref="B3:F3"/>
  </mergeCells>
  <phoneticPr fontId="3"/>
  <printOptions horizontalCentered="1"/>
  <pageMargins left="0.98425196850393704" right="0.78740157480314965" top="0.78740157480314965" bottom="0.78740157480314965" header="0.31496062992125984" footer="0.31496062992125984"/>
  <pageSetup paperSize="9" scale="88" orientation="portrait" r:id="rId1"/>
  <headerFooter>
    <oddFooter>&amp;Cー　&amp;A　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東 桂子</cp:lastModifiedBy>
  <cp:revision/>
  <dcterms:created xsi:type="dcterms:W3CDTF">2019-12-17T06:24:07Z</dcterms:created>
  <dcterms:modified xsi:type="dcterms:W3CDTF">2022-11-14T23:32:52Z</dcterms:modified>
  <cp:category/>
  <cp:contentStatus/>
</cp:coreProperties>
</file>