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nourinbu_pref_fukui_lg_jp/Documents/00_農林・部内共有（部内閲覧共有）/04_データパーソン・統計データ/11_農林漁業の動き（ＨＰ掲載用）/R4/"/>
    </mc:Choice>
  </mc:AlternateContent>
  <xr:revisionPtr revIDLastSave="181" documentId="13_ncr:1_{E5461085-3E93-4CBF-8547-80B786233C6F}" xr6:coauthVersionLast="47" xr6:coauthVersionMax="47" xr10:uidLastSave="{00014436-B218-4B51-B448-8CB7D46CF392}"/>
  <bookViews>
    <workbookView xWindow="-120" yWindow="-16320" windowWidth="29040" windowHeight="15840" tabRatio="898" firstSheet="1" activeTab="13" xr2:uid="{00000000-000D-0000-FFFF-FFFF00000000}"/>
  </bookViews>
  <sheets>
    <sheet name="目次（園芸・機械・経済）" sheetId="534" r:id="rId1"/>
    <sheet name="園振1" sheetId="529" r:id="rId2"/>
    <sheet name="園振2" sheetId="541" r:id="rId3"/>
    <sheet name="園振3 " sheetId="542" r:id="rId4"/>
    <sheet name="園振4" sheetId="543" r:id="rId5"/>
    <sheet name="園振5 " sheetId="539" r:id="rId6"/>
    <sheet name="園振6・7 " sheetId="540" r:id="rId7"/>
    <sheet name="園振8 " sheetId="544" r:id="rId8"/>
    <sheet name="園振9 " sheetId="545" r:id="rId9"/>
    <sheet name="園振10・11" sheetId="481" r:id="rId10"/>
    <sheet name="園振12・13" sheetId="535" r:id="rId11"/>
    <sheet name="園振14" sheetId="518" r:id="rId12"/>
    <sheet name="園振15 " sheetId="546" r:id="rId13"/>
    <sheet name="園振16 " sheetId="536" r:id="rId14"/>
    <sheet name="園振17" sheetId="537" r:id="rId15"/>
    <sheet name="園振18" sheetId="489" r:id="rId16"/>
    <sheet name="園振19 " sheetId="538" r:id="rId17"/>
    <sheet name="園振20" sheetId="533" r:id="rId18"/>
  </sheets>
  <definedNames>
    <definedName name="_xlnm.Print_Area" localSheetId="11">園振14!$A$1:$AB$39</definedName>
    <definedName name="_xlnm.Print_Area" localSheetId="13">'園振16 '!$A$1:$H$426</definedName>
    <definedName name="_xlnm.Print_Area" localSheetId="15">園振18!$A$1:$G$27</definedName>
    <definedName name="_xlnm.Print_Area" localSheetId="16">'園振19 '!$A$1:$AD$41</definedName>
    <definedName name="_xlnm.Print_Area" localSheetId="2">園振2!$A$1:$S$57</definedName>
    <definedName name="_xlnm.Print_Area" localSheetId="17">園振20!$A$1:$T$26</definedName>
    <definedName name="_xlnm.Print_Area" localSheetId="4">園振4!$A$1:$AI$34</definedName>
    <definedName name="_xlnm.Print_Area" localSheetId="5">'園振5 '!$A$1:$I$32</definedName>
    <definedName name="_xlnm.Print_Area" localSheetId="6">'園振6・7 '!$A$1:$H$55</definedName>
    <definedName name="_xlnm.Print_Area" localSheetId="7">'園振8 '!$A$1:$Q$15</definedName>
    <definedName name="_xlnm.Print_Area" localSheetId="8">'園振9 '!$A$1:$W$33</definedName>
    <definedName name="_xlnm.Print_Area" localSheetId="0">'目次（園芸・機械・経済）'!$B$1:$S$29</definedName>
    <definedName name="_xlnm.Print_Titles" localSheetId="0">'目次（園芸・機械・経済）'!$2:$3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545" l="1"/>
  <c r="W19" i="545"/>
  <c r="V22" i="545"/>
  <c r="V32" i="545" s="1"/>
  <c r="V21" i="545"/>
  <c r="V31" i="545" s="1"/>
  <c r="A337" i="536"/>
  <c r="A327" i="536"/>
  <c r="A311" i="536"/>
  <c r="A166" i="536"/>
  <c r="A147" i="536"/>
  <c r="B335" i="536"/>
  <c r="I78" i="536"/>
  <c r="AF33" i="543"/>
  <c r="Q33" i="543"/>
  <c r="U32" i="545"/>
  <c r="U21" i="545"/>
  <c r="U31" i="545" s="1"/>
  <c r="W31" i="545"/>
  <c r="U22" i="545"/>
  <c r="W32" i="545"/>
  <c r="T21" i="545"/>
  <c r="T22" i="545"/>
  <c r="T31" i="545"/>
  <c r="T32" i="545"/>
  <c r="Q32" i="545"/>
  <c r="Q31" i="545"/>
  <c r="S22" i="545"/>
  <c r="S32" i="545" s="1"/>
  <c r="R22" i="545"/>
  <c r="R32" i="545" s="1"/>
  <c r="S21" i="545"/>
  <c r="S31" i="545" s="1"/>
  <c r="R21" i="545"/>
  <c r="R31" i="545" s="1"/>
  <c r="AH33" i="543"/>
  <c r="AG33" i="543"/>
  <c r="S33" i="543"/>
  <c r="R33" i="543"/>
  <c r="L49" i="540" l="1"/>
  <c r="L36" i="540"/>
  <c r="AA40" i="538" l="1"/>
  <c r="Z40" i="538"/>
  <c r="W40" i="538"/>
  <c r="V40" i="538"/>
  <c r="T40" i="538"/>
  <c r="S40" i="538"/>
  <c r="R40" i="538"/>
  <c r="Q40" i="538"/>
  <c r="P40" i="538"/>
  <c r="N40" i="538"/>
  <c r="M40" i="538"/>
  <c r="K40" i="538"/>
  <c r="J40" i="538"/>
  <c r="H40" i="538"/>
  <c r="G40" i="538"/>
  <c r="L39" i="538"/>
  <c r="I39" i="538"/>
  <c r="X38" i="538"/>
  <c r="U38" i="538"/>
  <c r="O38" i="538"/>
  <c r="L38" i="538"/>
  <c r="I38" i="538"/>
  <c r="L37" i="538"/>
  <c r="I37" i="538"/>
  <c r="X36" i="538"/>
  <c r="U36" i="538"/>
  <c r="O36" i="538"/>
  <c r="L36" i="538"/>
  <c r="I36" i="538"/>
  <c r="X35" i="538"/>
  <c r="U35" i="538"/>
  <c r="O35" i="538"/>
  <c r="L35" i="538"/>
  <c r="I35" i="538"/>
  <c r="X34" i="538"/>
  <c r="U34" i="538"/>
  <c r="O34" i="538"/>
  <c r="L34" i="538"/>
  <c r="I34" i="538"/>
  <c r="L33" i="538"/>
  <c r="I33" i="538"/>
  <c r="L32" i="538"/>
  <c r="I32" i="538"/>
  <c r="L31" i="538"/>
  <c r="I31" i="538"/>
  <c r="X30" i="538"/>
  <c r="U30" i="538"/>
  <c r="O30" i="538"/>
  <c r="L30" i="538"/>
  <c r="I30" i="538"/>
  <c r="L29" i="538"/>
  <c r="I29" i="538"/>
  <c r="L28" i="538"/>
  <c r="I28" i="538"/>
  <c r="X27" i="538"/>
  <c r="U27" i="538"/>
  <c r="O27" i="538"/>
  <c r="L27" i="538"/>
  <c r="I27" i="538"/>
  <c r="X26" i="538"/>
  <c r="U26" i="538"/>
  <c r="O26" i="538"/>
  <c r="L26" i="538"/>
  <c r="I26" i="538"/>
  <c r="L25" i="538"/>
  <c r="I25" i="538"/>
  <c r="L24" i="538"/>
  <c r="I24" i="538"/>
  <c r="X23" i="538"/>
  <c r="U23" i="538"/>
  <c r="O23" i="538"/>
  <c r="L23" i="538"/>
  <c r="I23" i="538"/>
  <c r="L22" i="538"/>
  <c r="I22" i="538"/>
  <c r="O21" i="538"/>
  <c r="L21" i="538"/>
  <c r="I21" i="538"/>
  <c r="L20" i="538"/>
  <c r="I20" i="538"/>
  <c r="X19" i="538"/>
  <c r="U19" i="538"/>
  <c r="O19" i="538"/>
  <c r="L19" i="538"/>
  <c r="I19" i="538"/>
  <c r="L18" i="538"/>
  <c r="I18" i="538"/>
  <c r="X17" i="538"/>
  <c r="U17" i="538"/>
  <c r="O17" i="538"/>
  <c r="L17" i="538"/>
  <c r="I17" i="538"/>
  <c r="I16" i="538"/>
  <c r="X15" i="538"/>
  <c r="U15" i="538"/>
  <c r="O15" i="538"/>
  <c r="L15" i="538"/>
  <c r="I15" i="538"/>
  <c r="X14" i="538"/>
  <c r="U14" i="538"/>
  <c r="O14" i="538"/>
  <c r="L14" i="538"/>
  <c r="I14" i="538"/>
  <c r="X13" i="538"/>
  <c r="U13" i="538"/>
  <c r="O13" i="538"/>
  <c r="L13" i="538"/>
  <c r="I13" i="538"/>
  <c r="L12" i="538"/>
  <c r="I12" i="538"/>
  <c r="X11" i="538"/>
  <c r="U11" i="538"/>
  <c r="O11" i="538"/>
  <c r="L11" i="538"/>
  <c r="I11" i="538"/>
  <c r="X10" i="538"/>
  <c r="U10" i="538"/>
  <c r="O10" i="538"/>
  <c r="L10" i="538"/>
  <c r="I10" i="538"/>
  <c r="X9" i="538"/>
  <c r="U9" i="538"/>
  <c r="O9" i="538"/>
  <c r="L9" i="538"/>
  <c r="I9" i="538"/>
  <c r="L8" i="538"/>
  <c r="I8" i="538"/>
  <c r="L7" i="538"/>
  <c r="L6" i="538"/>
  <c r="I6" i="538"/>
  <c r="AB5" i="538"/>
  <c r="Y5" i="538"/>
  <c r="Y40" i="538" s="1"/>
  <c r="X5" i="538"/>
  <c r="U5" i="538"/>
  <c r="U40" i="538" s="1"/>
  <c r="O5" i="538"/>
  <c r="O40" i="538" s="1"/>
  <c r="L5" i="538"/>
  <c r="I5" i="538"/>
  <c r="I23" i="537"/>
  <c r="H23" i="537"/>
  <c r="G23" i="537"/>
  <c r="F23" i="537"/>
  <c r="E23" i="537"/>
  <c r="D23" i="537"/>
  <c r="C23" i="537"/>
  <c r="B23" i="537"/>
  <c r="B396" i="536"/>
  <c r="B397" i="536" s="1"/>
  <c r="B398" i="536" s="1"/>
  <c r="B399" i="536" s="1"/>
  <c r="B400" i="536" s="1"/>
  <c r="B401" i="536" s="1"/>
  <c r="B402" i="536" s="1"/>
  <c r="B403" i="536" s="1"/>
  <c r="B404" i="536" s="1"/>
  <c r="B405" i="536" s="1"/>
  <c r="B406" i="536" s="1"/>
  <c r="B407" i="536" s="1"/>
  <c r="B408" i="536" s="1"/>
  <c r="B409" i="536" s="1"/>
  <c r="B410" i="536" s="1"/>
  <c r="B411" i="536" s="1"/>
  <c r="B412" i="536" s="1"/>
  <c r="B413" i="536" s="1"/>
  <c r="B414" i="536" s="1"/>
  <c r="B415" i="536" s="1"/>
  <c r="B416" i="536" s="1"/>
  <c r="B417" i="536" s="1"/>
  <c r="B418" i="536" s="1"/>
  <c r="B419" i="536" s="1"/>
  <c r="B420" i="536" s="1"/>
  <c r="B421" i="536" s="1"/>
  <c r="B422" i="536" s="1"/>
  <c r="B423" i="536" s="1"/>
  <c r="B424" i="536" s="1"/>
  <c r="B395" i="536"/>
  <c r="B380" i="536"/>
  <c r="B381" i="536" s="1"/>
  <c r="B382" i="536" s="1"/>
  <c r="B383" i="536" s="1"/>
  <c r="B384" i="536" s="1"/>
  <c r="B385" i="536" s="1"/>
  <c r="B370" i="536"/>
  <c r="B371" i="536" s="1"/>
  <c r="B372" i="536" s="1"/>
  <c r="B373" i="536" s="1"/>
  <c r="B374" i="536" s="1"/>
  <c r="B375" i="536" s="1"/>
  <c r="B376" i="536" s="1"/>
  <c r="B377" i="536" s="1"/>
  <c r="B369" i="536"/>
  <c r="B347" i="536"/>
  <c r="B348" i="536" s="1"/>
  <c r="B349" i="536" s="1"/>
  <c r="B350" i="536" s="1"/>
  <c r="B351" i="536" s="1"/>
  <c r="B352" i="536" s="1"/>
  <c r="B353" i="536" s="1"/>
  <c r="B354" i="536" s="1"/>
  <c r="B355" i="536" s="1"/>
  <c r="B356" i="536" s="1"/>
  <c r="B357" i="536" s="1"/>
  <c r="B358" i="536" s="1"/>
  <c r="B359" i="536" s="1"/>
  <c r="B360" i="536" s="1"/>
  <c r="B361" i="536" s="1"/>
  <c r="B362" i="536" s="1"/>
  <c r="B363" i="536" s="1"/>
  <c r="B364" i="536" s="1"/>
  <c r="B365" i="536" s="1"/>
  <c r="B366" i="536" s="1"/>
  <c r="B339" i="536"/>
  <c r="B340" i="536" s="1"/>
  <c r="B341" i="536" s="1"/>
  <c r="B342" i="536" s="1"/>
  <c r="B343" i="536" s="1"/>
  <c r="B344" i="536" s="1"/>
  <c r="B338" i="536"/>
  <c r="B328" i="536"/>
  <c r="B329" i="536" s="1"/>
  <c r="B330" i="536" s="1"/>
  <c r="B331" i="536" s="1"/>
  <c r="B332" i="536" s="1"/>
  <c r="B333" i="536" s="1"/>
  <c r="B334" i="536" s="1"/>
  <c r="B312" i="536"/>
  <c r="B313" i="536" s="1"/>
  <c r="B314" i="536" s="1"/>
  <c r="B315" i="536" s="1"/>
  <c r="B316" i="536" s="1"/>
  <c r="B317" i="536" s="1"/>
  <c r="B318" i="536" s="1"/>
  <c r="B319" i="536" s="1"/>
  <c r="B320" i="536" s="1"/>
  <c r="B321" i="536" s="1"/>
  <c r="B322" i="536" s="1"/>
  <c r="B323" i="536" s="1"/>
  <c r="B324" i="536" s="1"/>
  <c r="B325" i="536" s="1"/>
  <c r="B260" i="536"/>
  <c r="B261" i="536" s="1"/>
  <c r="B262" i="536" s="1"/>
  <c r="B263" i="536" s="1"/>
  <c r="B264" i="536" s="1"/>
  <c r="B265" i="536" s="1"/>
  <c r="B266" i="536" s="1"/>
  <c r="B267" i="536" s="1"/>
  <c r="B268" i="536" s="1"/>
  <c r="B269" i="536" s="1"/>
  <c r="B270" i="536" s="1"/>
  <c r="B271" i="536" s="1"/>
  <c r="B272" i="536" s="1"/>
  <c r="B273" i="536" s="1"/>
  <c r="B274" i="536" s="1"/>
  <c r="B275" i="536" s="1"/>
  <c r="B276" i="536" s="1"/>
  <c r="B277" i="536" s="1"/>
  <c r="B278" i="536" s="1"/>
  <c r="B279" i="536" s="1"/>
  <c r="B280" i="536" s="1"/>
  <c r="B281" i="536" s="1"/>
  <c r="B282" i="536" s="1"/>
  <c r="B283" i="536" s="1"/>
  <c r="B284" i="536" s="1"/>
  <c r="B285" i="536" s="1"/>
  <c r="B286" i="536" s="1"/>
  <c r="B287" i="536" s="1"/>
  <c r="B288" i="536" s="1"/>
  <c r="B289" i="536" s="1"/>
  <c r="B290" i="536" s="1"/>
  <c r="B291" i="536" s="1"/>
  <c r="B292" i="536" s="1"/>
  <c r="B293" i="536" s="1"/>
  <c r="B294" i="536" s="1"/>
  <c r="B295" i="536" s="1"/>
  <c r="B296" i="536" s="1"/>
  <c r="B297" i="536" s="1"/>
  <c r="B298" i="536" s="1"/>
  <c r="B299" i="536" s="1"/>
  <c r="B300" i="536" s="1"/>
  <c r="B301" i="536" s="1"/>
  <c r="B302" i="536" s="1"/>
  <c r="B303" i="536" s="1"/>
  <c r="B304" i="536" s="1"/>
  <c r="B305" i="536" s="1"/>
  <c r="B306" i="536" s="1"/>
  <c r="B307" i="536" s="1"/>
  <c r="B308" i="536" s="1"/>
  <c r="B309" i="536" s="1"/>
  <c r="I259" i="536"/>
  <c r="I260" i="536" s="1"/>
  <c r="I261" i="536" s="1"/>
  <c r="I262" i="536" s="1"/>
  <c r="I263" i="536" s="1"/>
  <c r="I264" i="536" s="1"/>
  <c r="I265" i="536" s="1"/>
  <c r="I266" i="536" s="1"/>
  <c r="I267" i="536" s="1"/>
  <c r="I268" i="536" s="1"/>
  <c r="I269" i="536" s="1"/>
  <c r="I270" i="536" s="1"/>
  <c r="I271" i="536" s="1"/>
  <c r="I272" i="536" s="1"/>
  <c r="I273" i="536" s="1"/>
  <c r="I274" i="536" s="1"/>
  <c r="I275" i="536" s="1"/>
  <c r="I276" i="536" s="1"/>
  <c r="I277" i="536" s="1"/>
  <c r="I278" i="536" s="1"/>
  <c r="I279" i="536" s="1"/>
  <c r="I280" i="536" s="1"/>
  <c r="I281" i="536" s="1"/>
  <c r="I282" i="536" s="1"/>
  <c r="I283" i="536" s="1"/>
  <c r="I284" i="536" s="1"/>
  <c r="I285" i="536" s="1"/>
  <c r="I286" i="536" s="1"/>
  <c r="I287" i="536" s="1"/>
  <c r="I288" i="536" s="1"/>
  <c r="I289" i="536" s="1"/>
  <c r="I290" i="536" s="1"/>
  <c r="I291" i="536" s="1"/>
  <c r="I293" i="536" s="1"/>
  <c r="I294" i="536" s="1"/>
  <c r="I295" i="536" s="1"/>
  <c r="I297" i="536" s="1"/>
  <c r="I301" i="536" s="1"/>
  <c r="I302" i="536" s="1"/>
  <c r="I311" i="536" s="1"/>
  <c r="I312" i="536" s="1"/>
  <c r="I313" i="536" s="1"/>
  <c r="I314" i="536" s="1"/>
  <c r="I315" i="536" s="1"/>
  <c r="I316" i="536" s="1"/>
  <c r="I317" i="536" s="1"/>
  <c r="I318" i="536" s="1"/>
  <c r="I319" i="536" s="1"/>
  <c r="I320" i="536" s="1"/>
  <c r="I321" i="536" s="1"/>
  <c r="I322" i="536" s="1"/>
  <c r="I323" i="536" s="1"/>
  <c r="I324" i="536" s="1"/>
  <c r="I327" i="536" s="1"/>
  <c r="I328" i="536" s="1"/>
  <c r="I329" i="536" s="1"/>
  <c r="I330" i="536" s="1"/>
  <c r="I331" i="536" s="1"/>
  <c r="I332" i="536" s="1"/>
  <c r="I333" i="536" s="1"/>
  <c r="I334" i="536" s="1"/>
  <c r="I337" i="536" s="1"/>
  <c r="I338" i="536" s="1"/>
  <c r="I339" i="536" s="1"/>
  <c r="I340" i="536" s="1"/>
  <c r="I341" i="536" s="1"/>
  <c r="I342" i="536" s="1"/>
  <c r="I343" i="536" s="1"/>
  <c r="I344" i="536" s="1"/>
  <c r="I346" i="536" s="1"/>
  <c r="I347" i="536" s="1"/>
  <c r="I348" i="536" s="1"/>
  <c r="I349" i="536" s="1"/>
  <c r="I350" i="536" s="1"/>
  <c r="I351" i="536" s="1"/>
  <c r="I352" i="536" s="1"/>
  <c r="I353" i="536" s="1"/>
  <c r="I354" i="536" s="1"/>
  <c r="I355" i="536" s="1"/>
  <c r="I356" i="536" s="1"/>
  <c r="I357" i="536" s="1"/>
  <c r="I358" i="536" s="1"/>
  <c r="I359" i="536" s="1"/>
  <c r="I360" i="536" s="1"/>
  <c r="I361" i="536" s="1"/>
  <c r="I362" i="536" s="1"/>
  <c r="I363" i="536" s="1"/>
  <c r="I364" i="536" s="1"/>
  <c r="I366" i="536" s="1"/>
  <c r="I368" i="536" s="1"/>
  <c r="I369" i="536" s="1"/>
  <c r="I370" i="536" s="1"/>
  <c r="I371" i="536" s="1"/>
  <c r="I372" i="536" s="1"/>
  <c r="I373" i="536" s="1"/>
  <c r="I374" i="536" s="1"/>
  <c r="I375" i="536" s="1"/>
  <c r="I376" i="536" s="1"/>
  <c r="I379" i="536" s="1"/>
  <c r="I380" i="536" s="1"/>
  <c r="I381" i="536" s="1"/>
  <c r="I382" i="536" s="1"/>
  <c r="I383" i="536" s="1"/>
  <c r="I384" i="536" s="1"/>
  <c r="I385" i="536" s="1"/>
  <c r="I387" i="536" s="1"/>
  <c r="I389" i="536" s="1"/>
  <c r="I394" i="536" s="1"/>
  <c r="I395" i="536" s="1"/>
  <c r="I396" i="536" s="1"/>
  <c r="I397" i="536" s="1"/>
  <c r="I398" i="536" s="1"/>
  <c r="I399" i="536" s="1"/>
  <c r="I401" i="536" s="1"/>
  <c r="I402" i="536" s="1"/>
  <c r="I403" i="536" s="1"/>
  <c r="I404" i="536" s="1"/>
  <c r="I405" i="536" s="1"/>
  <c r="I406" i="536" s="1"/>
  <c r="I407" i="536" s="1"/>
  <c r="I408" i="536" s="1"/>
  <c r="I409" i="536" s="1"/>
  <c r="I410" i="536" s="1"/>
  <c r="I411" i="536" s="1"/>
  <c r="I412" i="536" s="1"/>
  <c r="I413" i="536" s="1"/>
  <c r="I414" i="536" s="1"/>
  <c r="I415" i="536" s="1"/>
  <c r="I416" i="536" s="1"/>
  <c r="I417" i="536" s="1"/>
  <c r="I418" i="536" s="1"/>
  <c r="I419" i="536" s="1"/>
  <c r="I420" i="536" s="1"/>
  <c r="I421" i="536" s="1"/>
  <c r="I422" i="536" s="1"/>
  <c r="I423" i="536" s="1"/>
  <c r="I243" i="536"/>
  <c r="I244" i="536" s="1"/>
  <c r="I245" i="536" s="1"/>
  <c r="I246" i="536" s="1"/>
  <c r="I247" i="536" s="1"/>
  <c r="I248" i="536" s="1"/>
  <c r="I249" i="536" s="1"/>
  <c r="I250" i="536" s="1"/>
  <c r="I251" i="536" s="1"/>
  <c r="B219" i="536"/>
  <c r="B220" i="536" s="1"/>
  <c r="B221" i="536" s="1"/>
  <c r="B222" i="536" s="1"/>
  <c r="B223" i="536" s="1"/>
  <c r="B224" i="536" s="1"/>
  <c r="B225" i="536" s="1"/>
  <c r="B226" i="536" s="1"/>
  <c r="B227" i="536" s="1"/>
  <c r="B228" i="536" s="1"/>
  <c r="B229" i="536" s="1"/>
  <c r="B230" i="536" s="1"/>
  <c r="B231" i="536" s="1"/>
  <c r="B232" i="536" s="1"/>
  <c r="B233" i="536" s="1"/>
  <c r="B234" i="536" s="1"/>
  <c r="B235" i="536" s="1"/>
  <c r="B236" i="536" s="1"/>
  <c r="B237" i="536" s="1"/>
  <c r="B238" i="536" s="1"/>
  <c r="B239" i="536" s="1"/>
  <c r="B240" i="536" s="1"/>
  <c r="B241" i="536" s="1"/>
  <c r="B242" i="536" s="1"/>
  <c r="B243" i="536" s="1"/>
  <c r="B244" i="536" s="1"/>
  <c r="B245" i="536" s="1"/>
  <c r="B246" i="536" s="1"/>
  <c r="B247" i="536" s="1"/>
  <c r="B248" i="536" s="1"/>
  <c r="B249" i="536" s="1"/>
  <c r="B250" i="536" s="1"/>
  <c r="B251" i="536" s="1"/>
  <c r="B252" i="536" s="1"/>
  <c r="B253" i="536" s="1"/>
  <c r="B254" i="536" s="1"/>
  <c r="B255" i="536" s="1"/>
  <c r="B256" i="536" s="1"/>
  <c r="B257" i="536" s="1"/>
  <c r="B168" i="536"/>
  <c r="B169" i="536" s="1"/>
  <c r="B170" i="536" s="1"/>
  <c r="B171" i="536" s="1"/>
  <c r="B172" i="536" s="1"/>
  <c r="B173" i="536" s="1"/>
  <c r="B174" i="536" s="1"/>
  <c r="B175" i="536" s="1"/>
  <c r="B176" i="536" s="1"/>
  <c r="B177" i="536" s="1"/>
  <c r="B178" i="536" s="1"/>
  <c r="B179" i="536" s="1"/>
  <c r="B180" i="536" s="1"/>
  <c r="B181" i="536" s="1"/>
  <c r="B182" i="536" s="1"/>
  <c r="B183" i="536" s="1"/>
  <c r="B184" i="536" s="1"/>
  <c r="B185" i="536" s="1"/>
  <c r="B186" i="536" s="1"/>
  <c r="B187" i="536" s="1"/>
  <c r="B188" i="536" s="1"/>
  <c r="B189" i="536" s="1"/>
  <c r="B190" i="536" s="1"/>
  <c r="B191" i="536" s="1"/>
  <c r="B192" i="536" s="1"/>
  <c r="B193" i="536" s="1"/>
  <c r="B194" i="536" s="1"/>
  <c r="B195" i="536" s="1"/>
  <c r="B196" i="536" s="1"/>
  <c r="B197" i="536" s="1"/>
  <c r="B198" i="536" s="1"/>
  <c r="B199" i="536" s="1"/>
  <c r="B200" i="536" s="1"/>
  <c r="B201" i="536" s="1"/>
  <c r="B202" i="536" s="1"/>
  <c r="B203" i="536" s="1"/>
  <c r="B204" i="536" s="1"/>
  <c r="B205" i="536" s="1"/>
  <c r="B206" i="536" s="1"/>
  <c r="B207" i="536" s="1"/>
  <c r="B208" i="536" s="1"/>
  <c r="B209" i="536" s="1"/>
  <c r="B210" i="536" s="1"/>
  <c r="B211" i="536" s="1"/>
  <c r="B212" i="536" s="1"/>
  <c r="B213" i="536" s="1"/>
  <c r="B214" i="536" s="1"/>
  <c r="B215" i="536" s="1"/>
  <c r="B148" i="536"/>
  <c r="B149" i="536" s="1"/>
  <c r="B150" i="536" s="1"/>
  <c r="B151" i="536" s="1"/>
  <c r="B152" i="536" s="1"/>
  <c r="B153" i="536" s="1"/>
  <c r="B154" i="536" s="1"/>
  <c r="B155" i="536" s="1"/>
  <c r="B156" i="536" s="1"/>
  <c r="B157" i="536" s="1"/>
  <c r="B158" i="536" s="1"/>
  <c r="B159" i="536" s="1"/>
  <c r="B160" i="536" s="1"/>
  <c r="B161" i="536" s="1"/>
  <c r="B162" i="536" s="1"/>
  <c r="B163" i="536" s="1"/>
  <c r="B164" i="536" s="1"/>
  <c r="B128" i="536"/>
  <c r="B129" i="536" s="1"/>
  <c r="B130" i="536" s="1"/>
  <c r="B131" i="536" s="1"/>
  <c r="B132" i="536" s="1"/>
  <c r="B133" i="536" s="1"/>
  <c r="B134" i="536" s="1"/>
  <c r="B135" i="536" s="1"/>
  <c r="B136" i="536" s="1"/>
  <c r="B137" i="536" s="1"/>
  <c r="B138" i="536" s="1"/>
  <c r="B139" i="536" s="1"/>
  <c r="B140" i="536" s="1"/>
  <c r="B141" i="536" s="1"/>
  <c r="B142" i="536" s="1"/>
  <c r="B143" i="536" s="1"/>
  <c r="B144" i="536" s="1"/>
  <c r="B145" i="536" s="1"/>
  <c r="B94" i="536"/>
  <c r="B95" i="536" s="1"/>
  <c r="B96" i="536" s="1"/>
  <c r="B97" i="536" s="1"/>
  <c r="B98" i="536" s="1"/>
  <c r="B99" i="536" s="1"/>
  <c r="B100" i="536" s="1"/>
  <c r="B101" i="536" s="1"/>
  <c r="B102" i="536" s="1"/>
  <c r="B103" i="536" s="1"/>
  <c r="B104" i="536" s="1"/>
  <c r="B105" i="536" s="1"/>
  <c r="B106" i="536" s="1"/>
  <c r="B107" i="536" s="1"/>
  <c r="B108" i="536" s="1"/>
  <c r="B109" i="536" s="1"/>
  <c r="B110" i="536" s="1"/>
  <c r="B111" i="536" s="1"/>
  <c r="B112" i="536" s="1"/>
  <c r="B113" i="536" s="1"/>
  <c r="B114" i="536" s="1"/>
  <c r="B115" i="536" s="1"/>
  <c r="B116" i="536" s="1"/>
  <c r="B117" i="536" s="1"/>
  <c r="B118" i="536" s="1"/>
  <c r="B119" i="536" s="1"/>
  <c r="B120" i="536" s="1"/>
  <c r="B121" i="536" s="1"/>
  <c r="B122" i="536" s="1"/>
  <c r="B123" i="536" s="1"/>
  <c r="B124" i="536" s="1"/>
  <c r="B125" i="536" s="1"/>
  <c r="I86" i="536"/>
  <c r="I88" i="536" s="1"/>
  <c r="I89" i="536" s="1"/>
  <c r="I90" i="536" s="1"/>
  <c r="I91" i="536" s="1"/>
  <c r="I92" i="536" s="1"/>
  <c r="I94" i="536" s="1"/>
  <c r="I95" i="536" s="1"/>
  <c r="I96" i="536" s="1"/>
  <c r="I97" i="536" s="1"/>
  <c r="I98" i="536" s="1"/>
  <c r="I99" i="536" s="1"/>
  <c r="I100" i="536" s="1"/>
  <c r="I101" i="536" s="1"/>
  <c r="I102" i="536" s="1"/>
  <c r="I103" i="536" s="1"/>
  <c r="I104" i="536" s="1"/>
  <c r="I105" i="536" s="1"/>
  <c r="I106" i="536" s="1"/>
  <c r="I107" i="536" s="1"/>
  <c r="I108" i="536" s="1"/>
  <c r="I109" i="536" s="1"/>
  <c r="I110" i="536" s="1"/>
  <c r="I111" i="536" s="1"/>
  <c r="I112" i="536" s="1"/>
  <c r="I113" i="536" s="1"/>
  <c r="I114" i="536" s="1"/>
  <c r="I115" i="536" s="1"/>
  <c r="I116" i="536" s="1"/>
  <c r="I117" i="536" s="1"/>
  <c r="I118" i="536" s="1"/>
  <c r="I119" i="536" s="1"/>
  <c r="I120" i="536" s="1"/>
  <c r="I121" i="536" s="1"/>
  <c r="I122" i="536" s="1"/>
  <c r="I123" i="536" s="1"/>
  <c r="I124" i="536" s="1"/>
  <c r="I127" i="536" s="1"/>
  <c r="I128" i="536" s="1"/>
  <c r="I129" i="536" s="1"/>
  <c r="I130" i="536" s="1"/>
  <c r="I131" i="536" s="1"/>
  <c r="I132" i="536" s="1"/>
  <c r="I133" i="536" s="1"/>
  <c r="I134" i="536" s="1"/>
  <c r="I135" i="536" s="1"/>
  <c r="I136" i="536" s="1"/>
  <c r="I137" i="536" s="1"/>
  <c r="I138" i="536" s="1"/>
  <c r="I140" i="536" s="1"/>
  <c r="I141" i="536" s="1"/>
  <c r="I147" i="536" s="1"/>
  <c r="I148" i="536" s="1"/>
  <c r="I149" i="536" s="1"/>
  <c r="I150" i="536" s="1"/>
  <c r="I151" i="536" s="1"/>
  <c r="I152" i="536" s="1"/>
  <c r="I153" i="536" s="1"/>
  <c r="I154" i="536" s="1"/>
  <c r="I155" i="536" s="1"/>
  <c r="I156" i="536" s="1"/>
  <c r="I157" i="536" s="1"/>
  <c r="I158" i="536" s="1"/>
  <c r="I159" i="536" s="1"/>
  <c r="I160" i="536" s="1"/>
  <c r="I161" i="536" s="1"/>
  <c r="I166" i="536" s="1"/>
  <c r="I167" i="536" s="1"/>
  <c r="I168" i="536" s="1"/>
  <c r="I169" i="536" s="1"/>
  <c r="I170" i="536" s="1"/>
  <c r="I171" i="536" s="1"/>
  <c r="I172" i="536" s="1"/>
  <c r="I173" i="536" s="1"/>
  <c r="I174" i="536" s="1"/>
  <c r="I175" i="536" s="1"/>
  <c r="I176" i="536" s="1"/>
  <c r="I177" i="536" s="1"/>
  <c r="I178" i="536" s="1"/>
  <c r="I179" i="536" s="1"/>
  <c r="I180" i="536" s="1"/>
  <c r="I181" i="536" s="1"/>
  <c r="I182" i="536" s="1"/>
  <c r="I183" i="536" s="1"/>
  <c r="I184" i="536" s="1"/>
  <c r="I185" i="536" s="1"/>
  <c r="I186" i="536" s="1"/>
  <c r="I187" i="536" s="1"/>
  <c r="I188" i="536" s="1"/>
  <c r="I189" i="536" s="1"/>
  <c r="I190" i="536" s="1"/>
  <c r="I191" i="536" s="1"/>
  <c r="I192" i="536" s="1"/>
  <c r="I193" i="536" s="1"/>
  <c r="I194" i="536" s="1"/>
  <c r="I195" i="536" s="1"/>
  <c r="I196" i="536" s="1"/>
  <c r="I197" i="536" s="1"/>
  <c r="I198" i="536" s="1"/>
  <c r="I199" i="536" s="1"/>
  <c r="I200" i="536" s="1"/>
  <c r="I201" i="536" s="1"/>
  <c r="I202" i="536" s="1"/>
  <c r="I203" i="536" s="1"/>
  <c r="I204" i="536" s="1"/>
  <c r="I205" i="536" s="1"/>
  <c r="I206" i="536" s="1"/>
  <c r="I207" i="536" s="1"/>
  <c r="I208" i="536" s="1"/>
  <c r="I209" i="536" s="1"/>
  <c r="I210" i="536" s="1"/>
  <c r="I211" i="536" s="1"/>
  <c r="I212" i="536" s="1"/>
  <c r="I213" i="536" s="1"/>
  <c r="I214" i="536" s="1"/>
  <c r="I215" i="536" s="1"/>
  <c r="I217" i="536" s="1"/>
  <c r="I218" i="536" s="1"/>
  <c r="I219" i="536" s="1"/>
  <c r="I220" i="536" s="1"/>
  <c r="I221" i="536" s="1"/>
  <c r="I222" i="536" s="1"/>
  <c r="I223" i="536" s="1"/>
  <c r="I224" i="536" s="1"/>
  <c r="I225" i="536" s="1"/>
  <c r="I226" i="536" s="1"/>
  <c r="I227" i="536" s="1"/>
  <c r="I228" i="536" s="1"/>
  <c r="I229" i="536" s="1"/>
  <c r="I230" i="536" s="1"/>
  <c r="I231" i="536" s="1"/>
  <c r="I232" i="536" s="1"/>
  <c r="I233" i="536" s="1"/>
  <c r="I234" i="536" s="1"/>
  <c r="I235" i="536" s="1"/>
  <c r="I236" i="536" s="1"/>
  <c r="I237" i="536" s="1"/>
  <c r="I238" i="536" s="1"/>
  <c r="I239" i="536" s="1"/>
  <c r="I240" i="536" s="1"/>
  <c r="I241" i="536" s="1"/>
  <c r="I83" i="536"/>
  <c r="I84" i="536" s="1"/>
  <c r="I82" i="536"/>
  <c r="I79" i="536"/>
  <c r="I80" i="536" s="1"/>
  <c r="I81" i="536" s="1"/>
  <c r="B76" i="536"/>
  <c r="B77" i="536" s="1"/>
  <c r="B78" i="536" s="1"/>
  <c r="B79" i="536" s="1"/>
  <c r="B80" i="536" s="1"/>
  <c r="B81" i="536" s="1"/>
  <c r="B82" i="536" s="1"/>
  <c r="B83" i="536" s="1"/>
  <c r="B84" i="536" s="1"/>
  <c r="B85" i="536" s="1"/>
  <c r="B86" i="536" s="1"/>
  <c r="B87" i="536" s="1"/>
  <c r="B88" i="536" s="1"/>
  <c r="B89" i="536" s="1"/>
  <c r="B90" i="536" s="1"/>
  <c r="B91" i="536" s="1"/>
  <c r="B92" i="536" s="1"/>
  <c r="I4" i="536"/>
  <c r="I5" i="536" s="1"/>
  <c r="I6" i="536" s="1"/>
  <c r="I7" i="536" s="1"/>
  <c r="I8" i="536" s="1"/>
  <c r="I9" i="536" s="1"/>
  <c r="I10" i="536" s="1"/>
  <c r="I11" i="536" s="1"/>
  <c r="I12" i="536" s="1"/>
  <c r="I13" i="536" s="1"/>
  <c r="I14" i="536" s="1"/>
  <c r="I15" i="536" s="1"/>
  <c r="I16" i="536" s="1"/>
  <c r="I17" i="536" s="1"/>
  <c r="I18" i="536" s="1"/>
  <c r="I19" i="536" s="1"/>
  <c r="I20" i="536" s="1"/>
  <c r="I21" i="536" s="1"/>
  <c r="I22" i="536" s="1"/>
  <c r="I23" i="536" s="1"/>
  <c r="I24" i="536" s="1"/>
  <c r="I25" i="536" s="1"/>
  <c r="I26" i="536" s="1"/>
  <c r="I27" i="536" s="1"/>
  <c r="I28" i="536" s="1"/>
  <c r="I29" i="536" s="1"/>
  <c r="I30" i="536" s="1"/>
  <c r="I31" i="536" s="1"/>
  <c r="I32" i="536" s="1"/>
  <c r="I33" i="536" s="1"/>
  <c r="I34" i="536" s="1"/>
  <c r="I35" i="536" s="1"/>
  <c r="I36" i="536" s="1"/>
  <c r="I37" i="536" s="1"/>
  <c r="I38" i="536" s="1"/>
  <c r="I39" i="536" s="1"/>
  <c r="I40" i="536" s="1"/>
  <c r="I41" i="536" s="1"/>
  <c r="I42" i="536" s="1"/>
  <c r="I43" i="536" s="1"/>
  <c r="I44" i="536" s="1"/>
  <c r="I45" i="536" s="1"/>
  <c r="I46" i="536" s="1"/>
  <c r="I47" i="536" s="1"/>
  <c r="I48" i="536" s="1"/>
  <c r="I49" i="536" s="1"/>
  <c r="I50" i="536" s="1"/>
  <c r="I51" i="536" s="1"/>
  <c r="I52" i="536" s="1"/>
  <c r="I53" i="536" s="1"/>
  <c r="I54" i="536" s="1"/>
  <c r="I55" i="536" s="1"/>
  <c r="I56" i="536" s="1"/>
  <c r="I57" i="536" s="1"/>
  <c r="I58" i="536" s="1"/>
  <c r="I59" i="536" s="1"/>
  <c r="I60" i="536" s="1"/>
  <c r="I61" i="536" s="1"/>
  <c r="I62" i="536" s="1"/>
  <c r="I63" i="536" s="1"/>
  <c r="I64" i="536" s="1"/>
  <c r="I66" i="536" s="1"/>
  <c r="I67" i="536" s="1"/>
  <c r="I68" i="536" s="1"/>
  <c r="I69" i="536" s="1"/>
  <c r="I74" i="536" s="1"/>
  <c r="I76" i="536" s="1"/>
  <c r="I77" i="536" s="1"/>
  <c r="B4" i="536"/>
  <c r="B5" i="536" s="1"/>
  <c r="B6" i="536" s="1"/>
  <c r="B7" i="536" s="1"/>
  <c r="B8" i="536" s="1"/>
  <c r="B9" i="536" s="1"/>
  <c r="B10" i="536" s="1"/>
  <c r="B11" i="536" s="1"/>
  <c r="B12" i="536" s="1"/>
  <c r="B13" i="536" s="1"/>
  <c r="B14" i="536" s="1"/>
  <c r="B15" i="536" s="1"/>
  <c r="B16" i="536" s="1"/>
  <c r="B17" i="536" s="1"/>
  <c r="B18" i="536" s="1"/>
  <c r="B19" i="536" s="1"/>
  <c r="B20" i="536" s="1"/>
  <c r="B21" i="536" s="1"/>
  <c r="B22" i="536" s="1"/>
  <c r="B23" i="536" s="1"/>
  <c r="B24" i="536" s="1"/>
  <c r="B25" i="536" s="1"/>
  <c r="B26" i="536" s="1"/>
  <c r="B27" i="536" s="1"/>
  <c r="B28" i="536" s="1"/>
  <c r="B29" i="536" s="1"/>
  <c r="B30" i="536" s="1"/>
  <c r="B31" i="536" s="1"/>
  <c r="B32" i="536" s="1"/>
  <c r="B33" i="536" s="1"/>
  <c r="B34" i="536" s="1"/>
  <c r="B35" i="536" s="1"/>
  <c r="B36" i="536" s="1"/>
  <c r="B37" i="536" s="1"/>
  <c r="B38" i="536" s="1"/>
  <c r="B39" i="536" s="1"/>
  <c r="B40" i="536" s="1"/>
  <c r="B41" i="536" s="1"/>
  <c r="B42" i="536" s="1"/>
  <c r="B43" i="536" s="1"/>
  <c r="B44" i="536" s="1"/>
  <c r="B45" i="536" s="1"/>
  <c r="B46" i="536" s="1"/>
  <c r="B47" i="536" s="1"/>
  <c r="B48" i="536" s="1"/>
  <c r="B49" i="536" s="1"/>
  <c r="B50" i="536" s="1"/>
  <c r="B51" i="536" s="1"/>
  <c r="B52" i="536" s="1"/>
  <c r="B53" i="536" s="1"/>
  <c r="B54" i="536" s="1"/>
  <c r="B55" i="536" s="1"/>
  <c r="B56" i="536" s="1"/>
  <c r="B57" i="536" s="1"/>
  <c r="B58" i="536" s="1"/>
  <c r="B59" i="536" s="1"/>
  <c r="B60" i="536" s="1"/>
  <c r="B61" i="536" s="1"/>
  <c r="B62" i="536" s="1"/>
  <c r="B63" i="536" s="1"/>
  <c r="B64" i="536" s="1"/>
  <c r="B65" i="536" s="1"/>
  <c r="B66" i="536" s="1"/>
  <c r="B67" i="536" s="1"/>
  <c r="B68" i="536" s="1"/>
  <c r="B69" i="536" s="1"/>
  <c r="B70" i="536" s="1"/>
  <c r="B71" i="536" s="1"/>
  <c r="A4" i="536"/>
  <c r="A5" i="536" s="1"/>
  <c r="A6" i="536" s="1"/>
  <c r="A7" i="536" s="1"/>
  <c r="A8" i="536" s="1"/>
  <c r="A9" i="536" s="1"/>
  <c r="A10" i="536" s="1"/>
  <c r="A11" i="536" s="1"/>
  <c r="A12" i="536" s="1"/>
  <c r="A13" i="536" s="1"/>
  <c r="A14" i="536" s="1"/>
  <c r="A15" i="536" s="1"/>
  <c r="A16" i="536" s="1"/>
  <c r="A17" i="536" s="1"/>
  <c r="A18" i="536" s="1"/>
  <c r="A19" i="536" s="1"/>
  <c r="A20" i="536" s="1"/>
  <c r="A21" i="536" s="1"/>
  <c r="A22" i="536" s="1"/>
  <c r="A23" i="536" s="1"/>
  <c r="A24" i="536" s="1"/>
  <c r="A25" i="536" s="1"/>
  <c r="A26" i="536" s="1"/>
  <c r="A27" i="536" s="1"/>
  <c r="A28" i="536" s="1"/>
  <c r="A29" i="536" s="1"/>
  <c r="A30" i="536" s="1"/>
  <c r="A31" i="536" s="1"/>
  <c r="A32" i="536" s="1"/>
  <c r="A33" i="536" s="1"/>
  <c r="A34" i="536" s="1"/>
  <c r="A35" i="536" s="1"/>
  <c r="A36" i="536" s="1"/>
  <c r="A37" i="536" s="1"/>
  <c r="A38" i="536" s="1"/>
  <c r="A39" i="536" s="1"/>
  <c r="A40" i="536" s="1"/>
  <c r="A41" i="536" s="1"/>
  <c r="A42" i="536" s="1"/>
  <c r="A43" i="536" s="1"/>
  <c r="A44" i="536" s="1"/>
  <c r="A45" i="536" s="1"/>
  <c r="A46" i="536" s="1"/>
  <c r="A47" i="536" s="1"/>
  <c r="A48" i="536" s="1"/>
  <c r="A49" i="536" s="1"/>
  <c r="A50" i="536" s="1"/>
  <c r="A51" i="536" s="1"/>
  <c r="A52" i="536" s="1"/>
  <c r="A53" i="536" s="1"/>
  <c r="A54" i="536" s="1"/>
  <c r="A55" i="536" s="1"/>
  <c r="A56" i="536" s="1"/>
  <c r="A57" i="536" s="1"/>
  <c r="A58" i="536" s="1"/>
  <c r="A59" i="536" s="1"/>
  <c r="A60" i="536" s="1"/>
  <c r="A61" i="536" s="1"/>
  <c r="A62" i="536" s="1"/>
  <c r="A63" i="536" s="1"/>
  <c r="A64" i="536" s="1"/>
  <c r="A65" i="536" s="1"/>
  <c r="A66" i="536" s="1"/>
  <c r="A67" i="536" l="1"/>
  <c r="A68" i="536" s="1"/>
  <c r="A69" i="536" s="1"/>
  <c r="A70" i="536" s="1"/>
  <c r="A71" i="536" s="1"/>
  <c r="X40" i="538"/>
  <c r="L40" i="538"/>
  <c r="I40" i="538"/>
  <c r="O15" i="535"/>
  <c r="AA15" i="535" s="1"/>
  <c r="AQ15" i="535"/>
  <c r="O16" i="535"/>
  <c r="AQ16" i="535"/>
  <c r="O17" i="535"/>
  <c r="AQ17" i="535"/>
  <c r="O18" i="535"/>
  <c r="AA18" i="535" s="1"/>
  <c r="AQ18" i="535"/>
  <c r="O19" i="535"/>
  <c r="AA19" i="535" s="1"/>
  <c r="O20" i="535"/>
  <c r="O29" i="535"/>
  <c r="AA29" i="535" s="1"/>
  <c r="AQ29" i="535"/>
  <c r="O30" i="535"/>
  <c r="AQ30" i="535"/>
  <c r="O31" i="535"/>
  <c r="AQ31" i="535"/>
  <c r="O35" i="535"/>
  <c r="AQ35" i="535"/>
  <c r="O36" i="535"/>
  <c r="AQ36" i="535"/>
  <c r="O39" i="535"/>
  <c r="AQ39" i="535"/>
  <c r="O40" i="535"/>
  <c r="AQ40" i="535"/>
  <c r="L66" i="535"/>
  <c r="F68" i="535"/>
  <c r="L69" i="535"/>
  <c r="L70" i="535"/>
  <c r="F80" i="535"/>
  <c r="L80" i="535"/>
  <c r="F81" i="535"/>
  <c r="L81" i="535"/>
  <c r="F82" i="535"/>
  <c r="F87" i="535"/>
  <c r="F91" i="535"/>
  <c r="A72" i="536" l="1"/>
  <c r="A74" i="536" s="1"/>
  <c r="A76" i="536" s="1"/>
  <c r="A77" i="536" s="1"/>
  <c r="A78" i="536" s="1"/>
  <c r="A79" i="536" s="1"/>
  <c r="A80" i="536" s="1"/>
  <c r="A81" i="536" s="1"/>
  <c r="A82" i="536" s="1"/>
  <c r="A83" i="536" s="1"/>
  <c r="A84" i="536" s="1"/>
  <c r="A85" i="536" s="1"/>
  <c r="A86" i="536" s="1"/>
  <c r="A87" i="536" s="1"/>
  <c r="A88" i="536" s="1"/>
  <c r="A89" i="536" s="1"/>
  <c r="A90" i="536" s="1"/>
  <c r="A91" i="536" s="1"/>
  <c r="A92" i="536" s="1"/>
  <c r="A94" i="536" s="1"/>
  <c r="A95" i="536" s="1"/>
  <c r="A96" i="536" s="1"/>
  <c r="A97" i="536" s="1"/>
  <c r="A98" i="536" s="1"/>
  <c r="A99" i="536" s="1"/>
  <c r="A100" i="536" s="1"/>
  <c r="A101" i="536" s="1"/>
  <c r="A102" i="536" s="1"/>
  <c r="A103" i="536" s="1"/>
  <c r="A104" i="536" s="1"/>
  <c r="A105" i="536" s="1"/>
  <c r="A106" i="536" s="1"/>
  <c r="A107" i="536" s="1"/>
  <c r="A108" i="536" s="1"/>
  <c r="A109" i="536" s="1"/>
  <c r="A110" i="536" s="1"/>
  <c r="A111" i="536" s="1"/>
  <c r="A112" i="536" s="1"/>
  <c r="A113" i="536" s="1"/>
  <c r="A114" i="536" s="1"/>
  <c r="A115" i="536" s="1"/>
  <c r="A116" i="536" s="1"/>
  <c r="A117" i="536" s="1"/>
  <c r="A118" i="536" s="1"/>
  <c r="A119" i="536" s="1"/>
  <c r="A120" i="536" s="1"/>
  <c r="A121" i="536" s="1"/>
  <c r="A122" i="536" s="1"/>
  <c r="A123" i="536" s="1"/>
  <c r="A124" i="536" s="1"/>
  <c r="Y32" i="518"/>
  <c r="X32" i="518"/>
  <c r="AB29" i="518"/>
  <c r="AA29" i="518"/>
  <c r="Z29" i="518"/>
  <c r="Y29" i="518"/>
  <c r="X29" i="518"/>
  <c r="AB27" i="518"/>
  <c r="AA27" i="518"/>
  <c r="Z27" i="518"/>
  <c r="Y27" i="518"/>
  <c r="X27" i="518"/>
  <c r="AB25" i="518"/>
  <c r="AA25" i="518"/>
  <c r="Z25" i="518"/>
  <c r="Y25" i="518"/>
  <c r="X25" i="518"/>
  <c r="Y17" i="518"/>
  <c r="A128" i="536" l="1"/>
  <c r="A129" i="536" s="1"/>
  <c r="A130" i="536" s="1"/>
  <c r="A131" i="536" s="1"/>
  <c r="A132" i="536" s="1"/>
  <c r="A133" i="536" s="1"/>
  <c r="A134" i="536" s="1"/>
  <c r="A135" i="536" s="1"/>
  <c r="A136" i="536" s="1"/>
  <c r="A137" i="536" s="1"/>
  <c r="A138" i="536" s="1"/>
  <c r="A139" i="536" s="1"/>
  <c r="A140" i="536" s="1"/>
  <c r="A141" i="536" s="1"/>
  <c r="A142" i="536" s="1"/>
  <c r="A143" i="536" s="1"/>
  <c r="A125" i="536"/>
  <c r="O25" i="518"/>
  <c r="O33" i="518" s="1"/>
  <c r="P25" i="518"/>
  <c r="P33" i="518" s="1"/>
  <c r="Q25" i="518"/>
  <c r="Q33" i="518" s="1"/>
  <c r="R25" i="518"/>
  <c r="S25" i="518"/>
  <c r="T25" i="518"/>
  <c r="U25" i="518"/>
  <c r="V25" i="518"/>
  <c r="W25" i="518"/>
  <c r="O27" i="518"/>
  <c r="O35" i="518" s="1"/>
  <c r="P27" i="518"/>
  <c r="Q27" i="518"/>
  <c r="Q35" i="518" s="1"/>
  <c r="R27" i="518"/>
  <c r="R35" i="518" s="1"/>
  <c r="S27" i="518"/>
  <c r="S35" i="518" s="1"/>
  <c r="T27" i="518"/>
  <c r="U27" i="518"/>
  <c r="V27" i="518"/>
  <c r="W27" i="518"/>
  <c r="O29" i="518"/>
  <c r="P29" i="518"/>
  <c r="Q29" i="518"/>
  <c r="R29" i="518"/>
  <c r="S29" i="518"/>
  <c r="T29" i="518"/>
  <c r="U29" i="518"/>
  <c r="V29" i="518"/>
  <c r="W29" i="518"/>
  <c r="O32" i="518"/>
  <c r="P32" i="518"/>
  <c r="Q32" i="518"/>
  <c r="R32" i="518"/>
  <c r="S32" i="518"/>
  <c r="T32" i="518"/>
  <c r="U32" i="518"/>
  <c r="V32" i="518"/>
  <c r="W32" i="518"/>
  <c r="T33" i="518"/>
  <c r="P35" i="518"/>
  <c r="T35" i="518"/>
  <c r="A148" i="536" l="1"/>
  <c r="A149" i="536" s="1"/>
  <c r="A150" i="536" s="1"/>
  <c r="A151" i="536" s="1"/>
  <c r="A152" i="536" s="1"/>
  <c r="A153" i="536" s="1"/>
  <c r="A154" i="536" s="1"/>
  <c r="A155" i="536" s="1"/>
  <c r="A156" i="536" s="1"/>
  <c r="A157" i="536" s="1"/>
  <c r="A158" i="536" s="1"/>
  <c r="A159" i="536" s="1"/>
  <c r="A160" i="536" s="1"/>
  <c r="A161" i="536" s="1"/>
  <c r="A162" i="536" s="1"/>
  <c r="A144" i="536"/>
  <c r="A145" i="536" s="1"/>
  <c r="E4" i="489"/>
  <c r="A167" i="536" l="1"/>
  <c r="A168" i="536" s="1"/>
  <c r="A169" i="536" s="1"/>
  <c r="A170" i="536" s="1"/>
  <c r="A171" i="536" s="1"/>
  <c r="A172" i="536" s="1"/>
  <c r="A173" i="536" s="1"/>
  <c r="A174" i="536" s="1"/>
  <c r="A175" i="536" s="1"/>
  <c r="A176" i="536" s="1"/>
  <c r="A177" i="536" s="1"/>
  <c r="A178" i="536" s="1"/>
  <c r="A179" i="536" s="1"/>
  <c r="A180" i="536" s="1"/>
  <c r="A181" i="536" s="1"/>
  <c r="A182" i="536" s="1"/>
  <c r="A183" i="536" s="1"/>
  <c r="A184" i="536" s="1"/>
  <c r="A185" i="536" s="1"/>
  <c r="A186" i="536" s="1"/>
  <c r="A187" i="536" s="1"/>
  <c r="A188" i="536" s="1"/>
  <c r="A189" i="536" s="1"/>
  <c r="A190" i="536" s="1"/>
  <c r="A191" i="536" s="1"/>
  <c r="A192" i="536" s="1"/>
  <c r="A193" i="536" s="1"/>
  <c r="A194" i="536" s="1"/>
  <c r="A195" i="536" s="1"/>
  <c r="A196" i="536" s="1"/>
  <c r="A197" i="536" s="1"/>
  <c r="A198" i="536" s="1"/>
  <c r="A199" i="536" s="1"/>
  <c r="A200" i="536" s="1"/>
  <c r="A201" i="536" s="1"/>
  <c r="A202" i="536" s="1"/>
  <c r="A203" i="536" s="1"/>
  <c r="A204" i="536" s="1"/>
  <c r="A205" i="536" s="1"/>
  <c r="A206" i="536" s="1"/>
  <c r="A207" i="536" s="1"/>
  <c r="A208" i="536" s="1"/>
  <c r="A209" i="536" s="1"/>
  <c r="A210" i="536" s="1"/>
  <c r="A211" i="536" s="1"/>
  <c r="A212" i="536" s="1"/>
  <c r="A213" i="536" s="1"/>
  <c r="A214" i="536" s="1"/>
  <c r="A215" i="536" s="1"/>
  <c r="A217" i="536" s="1"/>
  <c r="A218" i="536" s="1"/>
  <c r="A219" i="536" s="1"/>
  <c r="A220" i="536" s="1"/>
  <c r="A221" i="536" s="1"/>
  <c r="A222" i="536" s="1"/>
  <c r="A223" i="536" s="1"/>
  <c r="A224" i="536" s="1"/>
  <c r="A225" i="536" s="1"/>
  <c r="A226" i="536" s="1"/>
  <c r="A227" i="536" s="1"/>
  <c r="A228" i="536" s="1"/>
  <c r="A229" i="536" s="1"/>
  <c r="A230" i="536" s="1"/>
  <c r="A231" i="536" s="1"/>
  <c r="A232" i="536" s="1"/>
  <c r="A233" i="536" s="1"/>
  <c r="A234" i="536" s="1"/>
  <c r="A235" i="536" s="1"/>
  <c r="A236" i="536" s="1"/>
  <c r="A237" i="536" s="1"/>
  <c r="A238" i="536" s="1"/>
  <c r="A239" i="536" s="1"/>
  <c r="A240" i="536" s="1"/>
  <c r="A241" i="536" s="1"/>
  <c r="A242" i="536" s="1"/>
  <c r="A243" i="536" s="1"/>
  <c r="A244" i="536" s="1"/>
  <c r="A245" i="536" s="1"/>
  <c r="A246" i="536" s="1"/>
  <c r="A247" i="536" s="1"/>
  <c r="A248" i="536" s="1"/>
  <c r="A249" i="536" s="1"/>
  <c r="A250" i="536" s="1"/>
  <c r="A251" i="536" s="1"/>
  <c r="A163" i="536"/>
  <c r="A164" i="536" s="1"/>
  <c r="A252" i="536" l="1"/>
  <c r="A253" i="536" s="1"/>
  <c r="A254" i="536" s="1"/>
  <c r="A255" i="536" s="1"/>
  <c r="A256" i="536" s="1"/>
  <c r="A257" i="536" s="1"/>
  <c r="A259" i="536" s="1"/>
  <c r="A260" i="536" s="1"/>
  <c r="A261" i="536" s="1"/>
  <c r="A262" i="536" s="1"/>
  <c r="A263" i="536" s="1"/>
  <c r="A264" i="536" s="1"/>
  <c r="A265" i="536" s="1"/>
  <c r="A266" i="536" s="1"/>
  <c r="A267" i="536" s="1"/>
  <c r="A268" i="536" s="1"/>
  <c r="A269" i="536" s="1"/>
  <c r="A270" i="536" s="1"/>
  <c r="A271" i="536" s="1"/>
  <c r="A272" i="536" s="1"/>
  <c r="A273" i="536" s="1"/>
  <c r="A274" i="536" s="1"/>
  <c r="A275" i="536" s="1"/>
  <c r="A276" i="536" s="1"/>
  <c r="A277" i="536" s="1"/>
  <c r="A278" i="536" s="1"/>
  <c r="A279" i="536" s="1"/>
  <c r="A280" i="536" s="1"/>
  <c r="A281" i="536" s="1"/>
  <c r="A282" i="536" s="1"/>
  <c r="A283" i="536" s="1"/>
  <c r="A284" i="536" s="1"/>
  <c r="A285" i="536" s="1"/>
  <c r="A286" i="536" s="1"/>
  <c r="A287" i="536" s="1"/>
  <c r="A288" i="536" s="1"/>
  <c r="A289" i="536" s="1"/>
  <c r="A290" i="536" s="1"/>
  <c r="A291" i="536" s="1"/>
  <c r="A292" i="536" s="1"/>
  <c r="A293" i="536" s="1"/>
  <c r="A294" i="536" s="1"/>
  <c r="A295" i="536" s="1"/>
  <c r="A296" i="536" s="1"/>
  <c r="A297" i="536" s="1"/>
  <c r="A298" i="536" s="1"/>
  <c r="A299" i="536" s="1"/>
  <c r="A300" i="536" s="1"/>
  <c r="A301" i="536" s="1"/>
  <c r="A302" i="536" s="1"/>
  <c r="A303" i="536" s="1"/>
  <c r="A304" i="536" s="1"/>
  <c r="A305" i="536" s="1"/>
  <c r="A306" i="536" s="1"/>
  <c r="A312" i="536" l="1"/>
  <c r="A313" i="536" s="1"/>
  <c r="A314" i="536" s="1"/>
  <c r="A315" i="536" s="1"/>
  <c r="A316" i="536" s="1"/>
  <c r="A317" i="536" s="1"/>
  <c r="A318" i="536" s="1"/>
  <c r="A319" i="536" s="1"/>
  <c r="A320" i="536" s="1"/>
  <c r="A321" i="536" s="1"/>
  <c r="A322" i="536" s="1"/>
  <c r="A323" i="536" s="1"/>
  <c r="A324" i="536" s="1"/>
  <c r="A307" i="536"/>
  <c r="A308" i="536" s="1"/>
  <c r="A309" i="536" s="1"/>
  <c r="A328" i="536" l="1"/>
  <c r="A329" i="536" s="1"/>
  <c r="A330" i="536" s="1"/>
  <c r="A331" i="536" s="1"/>
  <c r="A332" i="536" s="1"/>
  <c r="A333" i="536" s="1"/>
  <c r="A334" i="536" s="1"/>
  <c r="A325" i="536"/>
  <c r="A338" i="536" l="1"/>
  <c r="A339" i="536" s="1"/>
  <c r="A340" i="536" s="1"/>
  <c r="A341" i="536" s="1"/>
  <c r="A342" i="536" s="1"/>
  <c r="A343" i="536" s="1"/>
  <c r="A344" i="536" s="1"/>
  <c r="A346" i="536" s="1"/>
  <c r="A347" i="536" s="1"/>
  <c r="A348" i="536" s="1"/>
  <c r="A349" i="536" s="1"/>
  <c r="A350" i="536" s="1"/>
  <c r="A351" i="536" s="1"/>
  <c r="A352" i="536" s="1"/>
  <c r="A353" i="536" s="1"/>
  <c r="A354" i="536" s="1"/>
  <c r="A355" i="536" s="1"/>
  <c r="A356" i="536" s="1"/>
  <c r="A357" i="536" s="1"/>
  <c r="A358" i="536" s="1"/>
  <c r="A359" i="536" s="1"/>
  <c r="A360" i="536" s="1"/>
  <c r="A361" i="536" s="1"/>
  <c r="A362" i="536" s="1"/>
  <c r="A363" i="536" s="1"/>
  <c r="A364" i="536" s="1"/>
  <c r="A365" i="536" s="1"/>
  <c r="A366" i="536" s="1"/>
  <c r="A368" i="536" s="1"/>
  <c r="A369" i="536" s="1"/>
  <c r="A370" i="536" s="1"/>
  <c r="A371" i="536" s="1"/>
  <c r="A372" i="536" s="1"/>
  <c r="A373" i="536" s="1"/>
  <c r="A374" i="536" s="1"/>
  <c r="A375" i="536" s="1"/>
  <c r="A376" i="536" s="1"/>
  <c r="A377" i="536" s="1"/>
  <c r="A379" i="536" s="1"/>
  <c r="A380" i="536" s="1"/>
  <c r="A381" i="536" s="1"/>
  <c r="A382" i="536" s="1"/>
  <c r="A383" i="536" s="1"/>
  <c r="A384" i="536" s="1"/>
  <c r="A385" i="536" s="1"/>
  <c r="A387" i="536" s="1"/>
  <c r="A388" i="536" s="1"/>
  <c r="A389" i="536" s="1"/>
  <c r="A390" i="536" s="1"/>
  <c r="A391" i="536" s="1"/>
  <c r="A392" i="536" s="1"/>
  <c r="A394" i="536" s="1"/>
  <c r="A395" i="536" s="1"/>
  <c r="A396" i="536" s="1"/>
  <c r="A397" i="536" s="1"/>
  <c r="A398" i="536" s="1"/>
  <c r="A399" i="536" s="1"/>
  <c r="A400" i="536" s="1"/>
  <c r="A401" i="536" s="1"/>
  <c r="A402" i="536" s="1"/>
  <c r="A403" i="536" s="1"/>
  <c r="A404" i="536" s="1"/>
  <c r="A405" i="536" s="1"/>
  <c r="A406" i="536" s="1"/>
  <c r="A407" i="536" s="1"/>
  <c r="A408" i="536" s="1"/>
  <c r="A409" i="536" s="1"/>
  <c r="A410" i="536" s="1"/>
  <c r="A411" i="536" s="1"/>
  <c r="A412" i="536" s="1"/>
  <c r="A413" i="536" s="1"/>
  <c r="A414" i="536" s="1"/>
  <c r="A415" i="536" s="1"/>
  <c r="A416" i="536" s="1"/>
  <c r="A417" i="536" s="1"/>
  <c r="A418" i="536" s="1"/>
  <c r="A419" i="536" s="1"/>
  <c r="A420" i="536" s="1"/>
  <c r="A421" i="536" s="1"/>
  <c r="A422" i="536" s="1"/>
  <c r="A423" i="536" s="1"/>
  <c r="A424" i="536" s="1"/>
  <c r="A335" i="5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8DEBE77C-9ADD-42C2-80CC-58A3849552D5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6" authorId="0" shapeId="0" xr:uid="{81AB46B3-817D-41FB-B136-E99F8F73CC1E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5" authorId="0" shapeId="0" xr:uid="{A0AF6AE9-50B5-4E53-85A4-9A31CF237E62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8" authorId="0" shapeId="0" xr:uid="{24F82647-3848-4A85-B046-ADA1BBDE02C9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</commentList>
</comments>
</file>

<file path=xl/sharedStrings.xml><?xml version="1.0" encoding="utf-8"?>
<sst xmlns="http://schemas.openxmlformats.org/spreadsheetml/2006/main" count="4097" uniqueCount="1652">
  <si>
    <t>【園芸振興課】</t>
    <rPh sb="1" eb="3">
      <t>エンゲイ</t>
    </rPh>
    <rPh sb="3" eb="5">
      <t>シンコウ</t>
    </rPh>
    <rPh sb="5" eb="6">
      <t>カ</t>
    </rPh>
    <phoneticPr fontId="1"/>
  </si>
  <si>
    <t>園芸・機械・経済（R3農林漁業の動き）目次</t>
    <rPh sb="0" eb="2">
      <t>エンゲイ</t>
    </rPh>
    <rPh sb="3" eb="5">
      <t>キカイ</t>
    </rPh>
    <rPh sb="6" eb="8">
      <t>ケイザイ</t>
    </rPh>
    <rPh sb="11" eb="13">
      <t>ノウリン</t>
    </rPh>
    <rPh sb="13" eb="15">
      <t>ギョギョウ</t>
    </rPh>
    <rPh sb="16" eb="17">
      <t>ウゴ</t>
    </rPh>
    <rPh sb="19" eb="21">
      <t>モクジ</t>
    </rPh>
    <phoneticPr fontId="1"/>
  </si>
  <si>
    <t>補助
担当G
（担当者）</t>
    <rPh sb="0" eb="2">
      <t>ホジョ</t>
    </rPh>
    <rPh sb="3" eb="5">
      <t>タントウ</t>
    </rPh>
    <rPh sb="8" eb="11">
      <t>タントウシャ</t>
    </rPh>
    <phoneticPr fontId="1"/>
  </si>
  <si>
    <t>1　作付の動向</t>
    <rPh sb="2" eb="4">
      <t>サクツ</t>
    </rPh>
    <rPh sb="5" eb="7">
      <t>ドウコウ</t>
    </rPh>
    <phoneticPr fontId="1"/>
  </si>
  <si>
    <t>　</t>
    <phoneticPr fontId="1"/>
  </si>
  <si>
    <t>担当
グループ</t>
    <rPh sb="0" eb="2">
      <t>タントウ</t>
    </rPh>
    <phoneticPr fontId="1"/>
  </si>
  <si>
    <t>第</t>
    <rPh sb="0" eb="1">
      <t>ダイ</t>
    </rPh>
    <phoneticPr fontId="1"/>
  </si>
  <si>
    <t>表</t>
    <rPh sb="0" eb="1">
      <t>ヒョウ</t>
    </rPh>
    <phoneticPr fontId="1"/>
  </si>
  <si>
    <t>農作物作付延べ面積および耕地利用率　</t>
    <rPh sb="0" eb="3">
      <t>ノウサクモツ</t>
    </rPh>
    <rPh sb="3" eb="5">
      <t>サクツ</t>
    </rPh>
    <rPh sb="5" eb="6">
      <t>ノ</t>
    </rPh>
    <rPh sb="7" eb="9">
      <t>メンセキ</t>
    </rPh>
    <rPh sb="12" eb="14">
      <t>コウチ</t>
    </rPh>
    <rPh sb="14" eb="16">
      <t>リヨウ</t>
    </rPh>
    <rPh sb="16" eb="17">
      <t>リツ</t>
    </rPh>
    <phoneticPr fontId="1"/>
  </si>
  <si>
    <t>・・・・・・・・・・・・・・・・・・・・</t>
    <phoneticPr fontId="1"/>
  </si>
  <si>
    <t>園芸振興Ｇ</t>
    <rPh sb="0" eb="2">
      <t>エンゲイ</t>
    </rPh>
    <rPh sb="2" eb="4">
      <t>シンコウ</t>
    </rPh>
    <phoneticPr fontId="1"/>
  </si>
  <si>
    <t>・・・・</t>
    <phoneticPr fontId="1"/>
  </si>
  <si>
    <t>2　農業生産と農作物需給の展望</t>
    <rPh sb="2" eb="4">
      <t>ノウギョウ</t>
    </rPh>
    <rPh sb="4" eb="6">
      <t>セイサン</t>
    </rPh>
    <rPh sb="7" eb="10">
      <t>ノウサクモツ</t>
    </rPh>
    <rPh sb="10" eb="12">
      <t>ジュキュウ</t>
    </rPh>
    <rPh sb="13" eb="15">
      <t>テンボウ</t>
    </rPh>
    <phoneticPr fontId="1"/>
  </si>
  <si>
    <t>農業生産額の推移</t>
    <rPh sb="0" eb="2">
      <t>ノウギョウ</t>
    </rPh>
    <rPh sb="2" eb="4">
      <t>セイサン</t>
    </rPh>
    <rPh sb="4" eb="5">
      <t>ガク</t>
    </rPh>
    <rPh sb="6" eb="8">
      <t>スイイ</t>
    </rPh>
    <phoneticPr fontId="1"/>
  </si>
  <si>
    <t>・・・・・・・・・・・・・・・・・・・・・・・・・・・・・・・・・・・・・・・・・・・・・・・・・</t>
    <phoneticPr fontId="1"/>
  </si>
  <si>
    <t>農作物の作付面積・家畜の飼養頭羽数と生産量の推移</t>
    <rPh sb="0" eb="2">
      <t>ノウサク</t>
    </rPh>
    <rPh sb="2" eb="3">
      <t>ブツ</t>
    </rPh>
    <rPh sb="4" eb="6">
      <t>サクツ</t>
    </rPh>
    <rPh sb="6" eb="8">
      <t>メンセキ</t>
    </rPh>
    <rPh sb="9" eb="11">
      <t>カチク</t>
    </rPh>
    <rPh sb="12" eb="14">
      <t>シヨウ</t>
    </rPh>
    <rPh sb="14" eb="15">
      <t>アタマ</t>
    </rPh>
    <rPh sb="15" eb="16">
      <t>ハネ</t>
    </rPh>
    <rPh sb="16" eb="17">
      <t>スウ</t>
    </rPh>
    <rPh sb="18" eb="20">
      <t>セイサン</t>
    </rPh>
    <rPh sb="20" eb="21">
      <t>リョウ</t>
    </rPh>
    <rPh sb="22" eb="24">
      <t>スイイ</t>
    </rPh>
    <phoneticPr fontId="1"/>
  </si>
  <si>
    <t>・・・・・・</t>
  </si>
  <si>
    <t>・・・・・・・・・・・・・・・・・・・・・・</t>
    <phoneticPr fontId="1"/>
  </si>
  <si>
    <t>野菜類の作付面積と収穫量</t>
    <rPh sb="0" eb="2">
      <t>ヤサイ</t>
    </rPh>
    <rPh sb="2" eb="3">
      <t>ルイ</t>
    </rPh>
    <rPh sb="4" eb="8">
      <t>サクツケメンセキ</t>
    </rPh>
    <rPh sb="9" eb="11">
      <t>シュウカク</t>
    </rPh>
    <rPh sb="11" eb="12">
      <t>リョウ</t>
    </rPh>
    <phoneticPr fontId="1"/>
  </si>
  <si>
    <t>青果物等生産価格安定事業の概要</t>
    <rPh sb="0" eb="3">
      <t>セイカブツ</t>
    </rPh>
    <rPh sb="3" eb="4">
      <t>トウ</t>
    </rPh>
    <rPh sb="4" eb="6">
      <t>セイサン</t>
    </rPh>
    <rPh sb="6" eb="8">
      <t>カカク</t>
    </rPh>
    <rPh sb="8" eb="10">
      <t>アンテイ</t>
    </rPh>
    <rPh sb="10" eb="12">
      <t>ジギョウ</t>
    </rPh>
    <rPh sb="13" eb="15">
      <t>ガイヨウ</t>
    </rPh>
    <phoneticPr fontId="1"/>
  </si>
  <si>
    <t>・・・・・・・・・・・・・・・・・・・・・・・・・・・・・・・・・・・・・</t>
    <phoneticPr fontId="1"/>
  </si>
  <si>
    <t>農業資金Ｇ</t>
    <rPh sb="0" eb="2">
      <t>ノウギョウ</t>
    </rPh>
    <rPh sb="2" eb="4">
      <t>シキン</t>
    </rPh>
    <phoneticPr fontId="1"/>
  </si>
  <si>
    <t>青果物等生産価格安定事業実績</t>
    <rPh sb="0" eb="3">
      <t>セイカブツ</t>
    </rPh>
    <rPh sb="3" eb="4">
      <t>トウ</t>
    </rPh>
    <rPh sb="4" eb="6">
      <t>セイサン</t>
    </rPh>
    <rPh sb="6" eb="8">
      <t>カカク</t>
    </rPh>
    <rPh sb="8" eb="10">
      <t>アンテイ</t>
    </rPh>
    <rPh sb="10" eb="12">
      <t>ジギョウ</t>
    </rPh>
    <rPh sb="12" eb="14">
      <t>ジッセキ</t>
    </rPh>
    <phoneticPr fontId="1"/>
  </si>
  <si>
    <t>主要果実の品目別栽培状況と収穫量</t>
    <rPh sb="0" eb="2">
      <t>シュヨウ</t>
    </rPh>
    <rPh sb="2" eb="4">
      <t>カジツ</t>
    </rPh>
    <rPh sb="5" eb="7">
      <t>ヒンモク</t>
    </rPh>
    <rPh sb="7" eb="8">
      <t>ベツ</t>
    </rPh>
    <rPh sb="8" eb="10">
      <t>サイバイ</t>
    </rPh>
    <rPh sb="10" eb="12">
      <t>ジョウキョウ</t>
    </rPh>
    <rPh sb="13" eb="15">
      <t>シュウカク</t>
    </rPh>
    <rPh sb="15" eb="16">
      <t>リョウ</t>
    </rPh>
    <phoneticPr fontId="1"/>
  </si>
  <si>
    <t>青果物の県内主要市場における占有率の推移</t>
    <rPh sb="0" eb="3">
      <t>セイカブツ</t>
    </rPh>
    <rPh sb="4" eb="6">
      <t>ケンナイ</t>
    </rPh>
    <rPh sb="6" eb="8">
      <t>シュヨウ</t>
    </rPh>
    <rPh sb="8" eb="10">
      <t>シジョウ</t>
    </rPh>
    <rPh sb="14" eb="16">
      <t>センユウ</t>
    </rPh>
    <rPh sb="16" eb="17">
      <t>リツ</t>
    </rPh>
    <rPh sb="18" eb="20">
      <t>スイイ</t>
    </rPh>
    <phoneticPr fontId="1"/>
  </si>
  <si>
    <t>花き栽培面積と算出額の推移</t>
    <rPh sb="0" eb="1">
      <t>カ</t>
    </rPh>
    <rPh sb="2" eb="4">
      <t>サイバイ</t>
    </rPh>
    <rPh sb="4" eb="6">
      <t>メンセキ</t>
    </rPh>
    <rPh sb="7" eb="9">
      <t>サンシュツ</t>
    </rPh>
    <rPh sb="9" eb="10">
      <t>ガク</t>
    </rPh>
    <rPh sb="11" eb="13">
      <t>スイイ</t>
    </rPh>
    <phoneticPr fontId="1"/>
  </si>
  <si>
    <t>3　農業生産の近代化への動き</t>
    <rPh sb="2" eb="4">
      <t>ノウギョウ</t>
    </rPh>
    <rPh sb="4" eb="6">
      <t>セイサン</t>
    </rPh>
    <rPh sb="7" eb="10">
      <t>キンダイカ</t>
    </rPh>
    <rPh sb="12" eb="13">
      <t>ウゴ</t>
    </rPh>
    <phoneticPr fontId="1"/>
  </si>
  <si>
    <t>農用機械の所有台数および施設の設置数</t>
    <rPh sb="0" eb="1">
      <t>ノウ</t>
    </rPh>
    <rPh sb="1" eb="2">
      <t>ヨウ</t>
    </rPh>
    <rPh sb="2" eb="4">
      <t>キカイ</t>
    </rPh>
    <rPh sb="5" eb="7">
      <t>ショユウ</t>
    </rPh>
    <rPh sb="7" eb="9">
      <t>ダイスウ</t>
    </rPh>
    <rPh sb="12" eb="14">
      <t>シセツ</t>
    </rPh>
    <rPh sb="15" eb="17">
      <t>セッチ</t>
    </rPh>
    <rPh sb="17" eb="18">
      <t>スウ</t>
    </rPh>
    <phoneticPr fontId="1"/>
  </si>
  <si>
    <t>経営体育成Ｇ</t>
    <rPh sb="0" eb="2">
      <t>ケイエイ</t>
    </rPh>
    <rPh sb="2" eb="3">
      <t>タイ</t>
    </rPh>
    <rPh sb="3" eb="5">
      <t>イクセイ</t>
    </rPh>
    <phoneticPr fontId="1"/>
  </si>
  <si>
    <t>機械・施設の利用状況　</t>
    <rPh sb="0" eb="2">
      <t>キカイ</t>
    </rPh>
    <rPh sb="3" eb="5">
      <t>シセツ</t>
    </rPh>
    <rPh sb="6" eb="8">
      <t>リヨウ</t>
    </rPh>
    <rPh sb="8" eb="10">
      <t>ジョウキョウ</t>
    </rPh>
    <phoneticPr fontId="1"/>
  </si>
  <si>
    <t>4　農業経済の動き</t>
    <rPh sb="2" eb="4">
      <t>ノウギョウ</t>
    </rPh>
    <rPh sb="4" eb="6">
      <t>ケイザイ</t>
    </rPh>
    <rPh sb="7" eb="8">
      <t>ウゴ</t>
    </rPh>
    <phoneticPr fontId="1"/>
  </si>
  <si>
    <t>農業経済の概要</t>
    <rPh sb="0" eb="2">
      <t>ノウギョウ</t>
    </rPh>
    <rPh sb="2" eb="4">
      <t>ケイザイ</t>
    </rPh>
    <rPh sb="5" eb="7">
      <t>ガイヨウ</t>
    </rPh>
    <phoneticPr fontId="1"/>
  </si>
  <si>
    <t>経営体育成Ｇ</t>
    <rPh sb="0" eb="5">
      <t>ケイエイタイイクセイ</t>
    </rPh>
    <phoneticPr fontId="1"/>
  </si>
  <si>
    <t>農家経済の分析指標</t>
    <rPh sb="0" eb="2">
      <t>ノウカ</t>
    </rPh>
    <rPh sb="2" eb="4">
      <t>ケイザイ</t>
    </rPh>
    <rPh sb="5" eb="7">
      <t>ブンセキ</t>
    </rPh>
    <rPh sb="7" eb="9">
      <t>シヒョウ</t>
    </rPh>
    <phoneticPr fontId="1"/>
  </si>
  <si>
    <t>農家と勤労者世帯との所得比較</t>
    <rPh sb="0" eb="2">
      <t>ノウカ</t>
    </rPh>
    <rPh sb="3" eb="6">
      <t>キンロウシャ</t>
    </rPh>
    <rPh sb="6" eb="8">
      <t>セタイ</t>
    </rPh>
    <rPh sb="10" eb="12">
      <t>ショトク</t>
    </rPh>
    <rPh sb="12" eb="14">
      <t>ヒカク</t>
    </rPh>
    <phoneticPr fontId="1"/>
  </si>
  <si>
    <t>価格指数の動き</t>
    <rPh sb="0" eb="2">
      <t>カカク</t>
    </rPh>
    <rPh sb="2" eb="4">
      <t>シスウ</t>
    </rPh>
    <rPh sb="5" eb="6">
      <t>ウゴ</t>
    </rPh>
    <phoneticPr fontId="1"/>
  </si>
  <si>
    <t>農業法人（認定農業者）一覧表（計３６９法人）</t>
    <rPh sb="0" eb="2">
      <t>ノウギョウ</t>
    </rPh>
    <rPh sb="2" eb="4">
      <t>ホウジン</t>
    </rPh>
    <rPh sb="5" eb="7">
      <t>ニンテイ</t>
    </rPh>
    <rPh sb="7" eb="9">
      <t>ノウギョウ</t>
    </rPh>
    <rPh sb="9" eb="10">
      <t>シャ</t>
    </rPh>
    <rPh sb="11" eb="13">
      <t>イチラン</t>
    </rPh>
    <rPh sb="13" eb="14">
      <t>ヒョウ</t>
    </rPh>
    <rPh sb="15" eb="16">
      <t>ケイ</t>
    </rPh>
    <rPh sb="19" eb="21">
      <t>ホウジン</t>
    </rPh>
    <phoneticPr fontId="1"/>
  </si>
  <si>
    <t>市町別類型別生産組織数</t>
    <rPh sb="0" eb="1">
      <t>シ</t>
    </rPh>
    <rPh sb="1" eb="2">
      <t>マチ</t>
    </rPh>
    <rPh sb="2" eb="3">
      <t>ベツ</t>
    </rPh>
    <rPh sb="3" eb="5">
      <t>ルイケイ</t>
    </rPh>
    <rPh sb="5" eb="6">
      <t>ベツ</t>
    </rPh>
    <rPh sb="6" eb="8">
      <t>セイサン</t>
    </rPh>
    <rPh sb="8" eb="10">
      <t>ソシキ</t>
    </rPh>
    <rPh sb="10" eb="11">
      <t>スウ</t>
    </rPh>
    <phoneticPr fontId="1"/>
  </si>
  <si>
    <t>・・・・・・・・・・・・・・・・・・・・・・・・・・・・・・・・・・・・・・・・・・・・・・・・・</t>
  </si>
  <si>
    <t>市町別農業集落数</t>
    <rPh sb="0" eb="1">
      <t>シ</t>
    </rPh>
    <rPh sb="1" eb="2">
      <t>マチ</t>
    </rPh>
    <rPh sb="2" eb="3">
      <t>ベツ</t>
    </rPh>
    <rPh sb="3" eb="5">
      <t>ノウギョウ</t>
    </rPh>
    <rPh sb="5" eb="7">
      <t>シュウラク</t>
    </rPh>
    <rPh sb="7" eb="8">
      <t>スウ</t>
    </rPh>
    <phoneticPr fontId="1"/>
  </si>
  <si>
    <t>福井県における年度別認定農業者数の推移</t>
    <rPh sb="0" eb="3">
      <t>フクイケン</t>
    </rPh>
    <rPh sb="7" eb="9">
      <t>ネンド</t>
    </rPh>
    <rPh sb="9" eb="10">
      <t>ベツ</t>
    </rPh>
    <rPh sb="10" eb="12">
      <t>ニンテイ</t>
    </rPh>
    <rPh sb="12" eb="15">
      <t>ノウギョウシャ</t>
    </rPh>
    <rPh sb="15" eb="16">
      <t>スウ</t>
    </rPh>
    <rPh sb="17" eb="19">
      <t>スイイ</t>
    </rPh>
    <phoneticPr fontId="1"/>
  </si>
  <si>
    <t>主要農産物の行政価格の推移</t>
    <rPh sb="0" eb="2">
      <t>シュヨウ</t>
    </rPh>
    <rPh sb="2" eb="5">
      <t>ノウサンブツ</t>
    </rPh>
    <rPh sb="6" eb="8">
      <t>ギョウセイ</t>
    </rPh>
    <rPh sb="8" eb="10">
      <t>カカク</t>
    </rPh>
    <rPh sb="11" eb="13">
      <t>スイイ</t>
    </rPh>
    <phoneticPr fontId="1"/>
  </si>
  <si>
    <t>－　園振P1　－</t>
    <rPh sb="2" eb="3">
      <t>エン</t>
    </rPh>
    <rPh sb="3" eb="4">
      <t>シン</t>
    </rPh>
    <phoneticPr fontId="1"/>
  </si>
  <si>
    <t>第１表　農作物作付延べ面積および耕地利用率</t>
    <rPh sb="0" eb="1">
      <t>ダイ</t>
    </rPh>
    <rPh sb="2" eb="3">
      <t>ヒョウ</t>
    </rPh>
    <rPh sb="4" eb="6">
      <t>ノウサク</t>
    </rPh>
    <rPh sb="6" eb="7">
      <t>ブツ</t>
    </rPh>
    <rPh sb="7" eb="9">
      <t>サクツケ</t>
    </rPh>
    <rPh sb="9" eb="10">
      <t>ノ</t>
    </rPh>
    <rPh sb="11" eb="13">
      <t>メンセキ</t>
    </rPh>
    <rPh sb="16" eb="18">
      <t>コウチ</t>
    </rPh>
    <rPh sb="18" eb="21">
      <t>リヨウリツ</t>
    </rPh>
    <phoneticPr fontId="4"/>
  </si>
  <si>
    <t>区分</t>
    <rPh sb="0" eb="2">
      <t>クブン</t>
    </rPh>
    <phoneticPr fontId="4"/>
  </si>
  <si>
    <t>年次</t>
    <rPh sb="0" eb="2">
      <t>ネンジ</t>
    </rPh>
    <phoneticPr fontId="4"/>
  </si>
  <si>
    <t>農　　　作　　　物　　　作　　　付　　　延　　　べ　　　面　　　積　（　ha　）</t>
    <rPh sb="0" eb="1">
      <t>ノウ</t>
    </rPh>
    <rPh sb="4" eb="5">
      <t>サク</t>
    </rPh>
    <rPh sb="8" eb="9">
      <t>ブツ</t>
    </rPh>
    <rPh sb="12" eb="13">
      <t>サク</t>
    </rPh>
    <rPh sb="16" eb="17">
      <t>ツキ</t>
    </rPh>
    <rPh sb="20" eb="21">
      <t>ノ</t>
    </rPh>
    <rPh sb="28" eb="29">
      <t>メン</t>
    </rPh>
    <rPh sb="32" eb="33">
      <t>ツミ</t>
    </rPh>
    <phoneticPr fontId="4"/>
  </si>
  <si>
    <t>耕地
利用率
(%)</t>
    <rPh sb="0" eb="2">
      <t>コウチ</t>
    </rPh>
    <rPh sb="3" eb="6">
      <t>リヨウリツ</t>
    </rPh>
    <phoneticPr fontId="4"/>
  </si>
  <si>
    <t>計</t>
    <rPh sb="0" eb="1">
      <t>ケイ</t>
    </rPh>
    <phoneticPr fontId="4"/>
  </si>
  <si>
    <t>稲（１）</t>
    <rPh sb="0" eb="1">
      <t>イネ</t>
    </rPh>
    <phoneticPr fontId="4"/>
  </si>
  <si>
    <t>麦類（２）</t>
    <rPh sb="0" eb="1">
      <t>ムギ</t>
    </rPh>
    <rPh sb="1" eb="2">
      <t>ルイ</t>
    </rPh>
    <phoneticPr fontId="4"/>
  </si>
  <si>
    <t>かんしょ</t>
    <phoneticPr fontId="4"/>
  </si>
  <si>
    <t>雑穀（３）</t>
    <rPh sb="0" eb="2">
      <t>ザッコク</t>
    </rPh>
    <phoneticPr fontId="4"/>
  </si>
  <si>
    <t>豆類（３）</t>
    <rPh sb="0" eb="2">
      <t>マメルイ</t>
    </rPh>
    <phoneticPr fontId="4"/>
  </si>
  <si>
    <t>野菜（４）</t>
    <rPh sb="0" eb="2">
      <t>ヤサイ</t>
    </rPh>
    <phoneticPr fontId="4"/>
  </si>
  <si>
    <t>果樹</t>
    <rPh sb="0" eb="2">
      <t>カジュ</t>
    </rPh>
    <phoneticPr fontId="4"/>
  </si>
  <si>
    <t>工　 芸
農作物</t>
    <rPh sb="0" eb="1">
      <t>コウ</t>
    </rPh>
    <rPh sb="3" eb="4">
      <t>ゲイ</t>
    </rPh>
    <rPh sb="5" eb="8">
      <t>ノウサクモツ</t>
    </rPh>
    <phoneticPr fontId="4"/>
  </si>
  <si>
    <t>桑</t>
    <rPh sb="0" eb="1">
      <t>クワ</t>
    </rPh>
    <phoneticPr fontId="4"/>
  </si>
  <si>
    <t>飼肥料
作物（５）</t>
    <rPh sb="0" eb="1">
      <t>カ</t>
    </rPh>
    <rPh sb="1" eb="2">
      <t>フトシ</t>
    </rPh>
    <rPh sb="2" eb="3">
      <t>リョウ</t>
    </rPh>
    <rPh sb="4" eb="6">
      <t>サクモツ</t>
    </rPh>
    <phoneticPr fontId="4"/>
  </si>
  <si>
    <t>その他（６）</t>
    <rPh sb="2" eb="3">
      <t>タ</t>
    </rPh>
    <phoneticPr fontId="4"/>
  </si>
  <si>
    <t>田畑計</t>
    <rPh sb="0" eb="2">
      <t>タハタ</t>
    </rPh>
    <rPh sb="2" eb="3">
      <t>ケイ</t>
    </rPh>
    <phoneticPr fontId="4"/>
  </si>
  <si>
    <t>-</t>
    <phoneticPr fontId="4"/>
  </si>
  <si>
    <t>-</t>
    <phoneticPr fontId="1"/>
  </si>
  <si>
    <t>田</t>
    <rPh sb="0" eb="1">
      <t>タ</t>
    </rPh>
    <phoneticPr fontId="4"/>
  </si>
  <si>
    <t>-</t>
  </si>
  <si>
    <t xml:space="preserve">- </t>
  </si>
  <si>
    <t>畑</t>
    <rPh sb="0" eb="1">
      <t>ハタケ</t>
    </rPh>
    <phoneticPr fontId="4"/>
  </si>
  <si>
    <t>－</t>
    <phoneticPr fontId="4"/>
  </si>
  <si>
    <t>－</t>
  </si>
  <si>
    <t>×</t>
  </si>
  <si>
    <t>（注）</t>
    <rPh sb="1" eb="2">
      <t>チュウ</t>
    </rPh>
    <phoneticPr fontId="4"/>
  </si>
  <si>
    <t>「北陸農林水産統計年報  平成29～30年」</t>
    <phoneticPr fontId="1"/>
  </si>
  <si>
    <t>(1)稲は、水陸稲の子実用である。 (2)麦類は、4麦の子実用である。</t>
    <rPh sb="3" eb="4">
      <t>イネ</t>
    </rPh>
    <rPh sb="6" eb="8">
      <t>スイリク</t>
    </rPh>
    <rPh sb="8" eb="9">
      <t>イネ</t>
    </rPh>
    <rPh sb="10" eb="11">
      <t>コ</t>
    </rPh>
    <rPh sb="11" eb="12">
      <t>ジツ</t>
    </rPh>
    <rPh sb="12" eb="13">
      <t>ヨウ</t>
    </rPh>
    <rPh sb="21" eb="23">
      <t>ムギルイ</t>
    </rPh>
    <rPh sb="26" eb="27">
      <t>ムギ</t>
    </rPh>
    <rPh sb="28" eb="29">
      <t>コ</t>
    </rPh>
    <rPh sb="29" eb="30">
      <t>ミ</t>
    </rPh>
    <rPh sb="30" eb="31">
      <t>ヨウ</t>
    </rPh>
    <phoneticPr fontId="4"/>
  </si>
  <si>
    <t>(2)平成29年（産）から、①その他作物の一部について、調査の範囲を全国から主産県に変更し、全国調査の実施周期を見直したことから、算出方法を変更している。</t>
    <phoneticPr fontId="1"/>
  </si>
  <si>
    <t>②その他作物は、陸稲、かんしょ、小豆、いんげん、らっかせい、野菜、果樹、茶、飼料作物、桑、花き、花木種苗等である。</t>
    <phoneticPr fontId="1"/>
  </si>
  <si>
    <t>(5)飼肥料作物は、飼料用米のほか、稲、麦類、雑穀、豆類等の青刈り用を含む。 (6)その他作物は、桑、花き、花木、種苗、芝等であり、麦類のその他用（農作物の保護用、生花用等）を含む。</t>
    <rPh sb="3" eb="4">
      <t>シ</t>
    </rPh>
    <rPh sb="4" eb="6">
      <t>ヒリョウ</t>
    </rPh>
    <rPh sb="6" eb="8">
      <t>サクモツ</t>
    </rPh>
    <rPh sb="10" eb="13">
      <t>シリョウヨウ</t>
    </rPh>
    <rPh sb="13" eb="14">
      <t>コメ</t>
    </rPh>
    <rPh sb="18" eb="19">
      <t>イネ</t>
    </rPh>
    <rPh sb="20" eb="22">
      <t>ムギルイ</t>
    </rPh>
    <rPh sb="23" eb="25">
      <t>ザッコク</t>
    </rPh>
    <rPh sb="26" eb="28">
      <t>マメルイ</t>
    </rPh>
    <rPh sb="28" eb="29">
      <t>トウ</t>
    </rPh>
    <rPh sb="30" eb="31">
      <t>アオ</t>
    </rPh>
    <rPh sb="31" eb="32">
      <t>カリ</t>
    </rPh>
    <rPh sb="33" eb="34">
      <t>ヨウ</t>
    </rPh>
    <rPh sb="35" eb="36">
      <t>フク</t>
    </rPh>
    <phoneticPr fontId="1"/>
  </si>
  <si>
    <t>２　農業生産と農産物需給の展望</t>
    <rPh sb="2" eb="4">
      <t>ノウギョウ</t>
    </rPh>
    <rPh sb="4" eb="6">
      <t>セイサン</t>
    </rPh>
    <rPh sb="7" eb="10">
      <t>ノウサンブツ</t>
    </rPh>
    <rPh sb="10" eb="12">
      <t>ジュキュウ</t>
    </rPh>
    <rPh sb="13" eb="15">
      <t>テンボウ</t>
    </rPh>
    <phoneticPr fontId="4"/>
  </si>
  <si>
    <t>第２表　農業産出額の推移</t>
    <rPh sb="0" eb="1">
      <t>ダイ</t>
    </rPh>
    <rPh sb="2" eb="3">
      <t>ヒョウ</t>
    </rPh>
    <rPh sb="4" eb="6">
      <t>ノウギョウ</t>
    </rPh>
    <rPh sb="6" eb="9">
      <t>サンシュツガク</t>
    </rPh>
    <rPh sb="10" eb="12">
      <t>スイイ</t>
    </rPh>
    <phoneticPr fontId="4"/>
  </si>
  <si>
    <t>単位：百万円、％</t>
    <rPh sb="0" eb="2">
      <t>タンイ</t>
    </rPh>
    <rPh sb="3" eb="6">
      <t>ヒャクマンエン</t>
    </rPh>
    <phoneticPr fontId="4"/>
  </si>
  <si>
    <t>作物別</t>
    <rPh sb="0" eb="2">
      <t>サクモツ</t>
    </rPh>
    <rPh sb="2" eb="3">
      <t>ベツ</t>
    </rPh>
    <phoneticPr fontId="4"/>
  </si>
  <si>
    <t>農業
産出額</t>
    <rPh sb="0" eb="2">
      <t>ノウギョウ</t>
    </rPh>
    <rPh sb="3" eb="6">
      <t>サンシュツガク</t>
    </rPh>
    <phoneticPr fontId="4"/>
  </si>
  <si>
    <t>米</t>
    <rPh sb="0" eb="1">
      <t>コメ</t>
    </rPh>
    <phoneticPr fontId="4"/>
  </si>
  <si>
    <t>麦類</t>
    <rPh sb="0" eb="2">
      <t>ムギルイ</t>
    </rPh>
    <phoneticPr fontId="4"/>
  </si>
  <si>
    <t>雑穀・
豆類</t>
    <rPh sb="0" eb="2">
      <t>ザッコク</t>
    </rPh>
    <rPh sb="4" eb="6">
      <t>マメルイ</t>
    </rPh>
    <phoneticPr fontId="4"/>
  </si>
  <si>
    <t>いも類</t>
    <rPh sb="2" eb="3">
      <t>ルイ</t>
    </rPh>
    <phoneticPr fontId="4"/>
  </si>
  <si>
    <t>野菜</t>
    <rPh sb="0" eb="2">
      <t>ヤサイ</t>
    </rPh>
    <phoneticPr fontId="4"/>
  </si>
  <si>
    <t>果実</t>
    <rPh sb="0" eb="2">
      <t>カジツ</t>
    </rPh>
    <phoneticPr fontId="4"/>
  </si>
  <si>
    <t>花き</t>
    <rPh sb="0" eb="1">
      <t>カ</t>
    </rPh>
    <phoneticPr fontId="4"/>
  </si>
  <si>
    <t>工芸
農作物</t>
    <rPh sb="0" eb="2">
      <t>コウゲイ</t>
    </rPh>
    <rPh sb="3" eb="5">
      <t>ノウサク</t>
    </rPh>
    <rPh sb="5" eb="6">
      <t>ブツ</t>
    </rPh>
    <phoneticPr fontId="4"/>
  </si>
  <si>
    <t>種苗
苗木類
その他</t>
    <rPh sb="0" eb="2">
      <t>シュビョウ</t>
    </rPh>
    <rPh sb="3" eb="5">
      <t>ナエギ</t>
    </rPh>
    <rPh sb="5" eb="6">
      <t>ルイ</t>
    </rPh>
    <rPh sb="9" eb="10">
      <t>タ</t>
    </rPh>
    <phoneticPr fontId="4"/>
  </si>
  <si>
    <t>養蚕</t>
    <rPh sb="0" eb="2">
      <t>ヨウサン</t>
    </rPh>
    <phoneticPr fontId="4"/>
  </si>
  <si>
    <t>畜産</t>
    <rPh sb="0" eb="2">
      <t>チクサン</t>
    </rPh>
    <phoneticPr fontId="4"/>
  </si>
  <si>
    <t>加工
農産物</t>
    <rPh sb="0" eb="2">
      <t>カコウ</t>
    </rPh>
    <rPh sb="3" eb="6">
      <t>ノウサンブツ</t>
    </rPh>
    <phoneticPr fontId="4"/>
  </si>
  <si>
    <t>地区</t>
    <rPh sb="0" eb="2">
      <t>チク</t>
    </rPh>
    <phoneticPr fontId="4"/>
  </si>
  <si>
    <t>全　　　　　　　　　国</t>
    <rPh sb="0" eb="1">
      <t>ゼン</t>
    </rPh>
    <rPh sb="10" eb="11">
      <t>クニ</t>
    </rPh>
    <phoneticPr fontId="4"/>
  </si>
  <si>
    <t>実　　　　数</t>
    <rPh sb="0" eb="1">
      <t>ミ</t>
    </rPh>
    <rPh sb="5" eb="6">
      <t>スウ</t>
    </rPh>
    <phoneticPr fontId="4"/>
  </si>
  <si>
    <t>←全国推計統計表より</t>
    <rPh sb="1" eb="3">
      <t>ゼンコク</t>
    </rPh>
    <rPh sb="3" eb="5">
      <t>スイケイ</t>
    </rPh>
    <rPh sb="5" eb="8">
      <t>トウケイヒョウ</t>
    </rPh>
    <phoneticPr fontId="1"/>
  </si>
  <si>
    <t>比　　　　率</t>
    <rPh sb="0" eb="1">
      <t>ヒ</t>
    </rPh>
    <rPh sb="5" eb="6">
      <t>リツ</t>
    </rPh>
    <phoneticPr fontId="4"/>
  </si>
  <si>
    <t>福　　　　　井　　　　　県</t>
    <rPh sb="0" eb="1">
      <t>フク</t>
    </rPh>
    <rPh sb="6" eb="7">
      <t>イ</t>
    </rPh>
    <rPh sb="12" eb="13">
      <t>ケン</t>
    </rPh>
    <phoneticPr fontId="4"/>
  </si>
  <si>
    <t>←都道府県推計統計表より</t>
    <rPh sb="1" eb="5">
      <t>トドウフケン</t>
    </rPh>
    <rPh sb="5" eb="7">
      <t>スイケイ</t>
    </rPh>
    <rPh sb="7" eb="9">
      <t>トウケイ</t>
    </rPh>
    <rPh sb="9" eb="10">
      <t>ヒョウ</t>
    </rPh>
    <phoneticPr fontId="1"/>
  </si>
  <si>
    <t>　　（注）都道府県合計値と全国推計値は一致しない</t>
    <rPh sb="3" eb="4">
      <t>チュウ</t>
    </rPh>
    <rPh sb="5" eb="9">
      <t>トドウフケン</t>
    </rPh>
    <rPh sb="9" eb="12">
      <t>ゴウケイチ</t>
    </rPh>
    <rPh sb="13" eb="15">
      <t>ゼンコク</t>
    </rPh>
    <rPh sb="15" eb="18">
      <t>スイケイチ</t>
    </rPh>
    <rPh sb="19" eb="21">
      <t>イッチ</t>
    </rPh>
    <phoneticPr fontId="1"/>
  </si>
  <si>
    <t>富山県</t>
    <rPh sb="0" eb="3">
      <t>トヤマケン</t>
    </rPh>
    <phoneticPr fontId="4"/>
  </si>
  <si>
    <t>実数</t>
    <rPh sb="0" eb="2">
      <t>ジッスウ</t>
    </rPh>
    <phoneticPr fontId="4"/>
  </si>
  <si>
    <t>比率</t>
    <rPh sb="0" eb="2">
      <t>ヒリツ</t>
    </rPh>
    <phoneticPr fontId="4"/>
  </si>
  <si>
    <t>石川県</t>
    <rPh sb="0" eb="3">
      <t>イシカワケン</t>
    </rPh>
    <phoneticPr fontId="4"/>
  </si>
  <si>
    <t>「農林水産省　生産農業所得統計」</t>
    <rPh sb="1" eb="3">
      <t>ノウリン</t>
    </rPh>
    <rPh sb="3" eb="6">
      <t>スイサンショウ</t>
    </rPh>
    <rPh sb="7" eb="9">
      <t>セイサン</t>
    </rPh>
    <rPh sb="9" eb="11">
      <t>ノウギョウ</t>
    </rPh>
    <rPh sb="11" eb="13">
      <t>ショトク</t>
    </rPh>
    <rPh sb="13" eb="15">
      <t>トウケイ</t>
    </rPh>
    <phoneticPr fontId="4"/>
  </si>
  <si>
    <t>第３表</t>
    <rPh sb="0" eb="1">
      <t>ダイ</t>
    </rPh>
    <rPh sb="2" eb="3">
      <t>ヒョウ</t>
    </rPh>
    <phoneticPr fontId="1"/>
  </si>
  <si>
    <t>農作物の作付面積・家畜の飼養頭羽数と生産量の推移</t>
    <rPh sb="0" eb="3">
      <t>ノウサクブツ</t>
    </rPh>
    <rPh sb="4" eb="6">
      <t>サクツケ</t>
    </rPh>
    <rPh sb="6" eb="8">
      <t>メンセキ</t>
    </rPh>
    <rPh sb="9" eb="11">
      <t>カチク</t>
    </rPh>
    <rPh sb="12" eb="14">
      <t>シヨウ</t>
    </rPh>
    <rPh sb="14" eb="15">
      <t>アタマ</t>
    </rPh>
    <rPh sb="15" eb="16">
      <t>ハネ</t>
    </rPh>
    <rPh sb="16" eb="17">
      <t>スウ</t>
    </rPh>
    <rPh sb="18" eb="20">
      <t>セイサン</t>
    </rPh>
    <rPh sb="20" eb="21">
      <t>リョウ</t>
    </rPh>
    <rPh sb="22" eb="24">
      <t>スイイ</t>
    </rPh>
    <phoneticPr fontId="1"/>
  </si>
  <si>
    <t>単位：ha、t、頭、千羽</t>
    <rPh sb="0" eb="2">
      <t>タンイ</t>
    </rPh>
    <rPh sb="8" eb="9">
      <t>アタマ</t>
    </rPh>
    <rPh sb="10" eb="11">
      <t>セン</t>
    </rPh>
    <rPh sb="11" eb="12">
      <t>ハネ</t>
    </rPh>
    <phoneticPr fontId="1"/>
  </si>
  <si>
    <t>項目</t>
    <rPh sb="0" eb="2">
      <t>コウモク</t>
    </rPh>
    <phoneticPr fontId="1"/>
  </si>
  <si>
    <t>水稲</t>
    <rPh sb="0" eb="2">
      <t>スイトウ</t>
    </rPh>
    <phoneticPr fontId="1"/>
  </si>
  <si>
    <t>麦類</t>
    <rPh sb="0" eb="1">
      <t>ムギ</t>
    </rPh>
    <rPh sb="1" eb="2">
      <t>ルイ</t>
    </rPh>
    <phoneticPr fontId="1"/>
  </si>
  <si>
    <t>いも類</t>
    <rPh sb="2" eb="3">
      <t>ルイ</t>
    </rPh>
    <phoneticPr fontId="1"/>
  </si>
  <si>
    <t>雑穀</t>
    <rPh sb="0" eb="2">
      <t>ザッコク</t>
    </rPh>
    <phoneticPr fontId="1"/>
  </si>
  <si>
    <t>豆類</t>
    <rPh sb="0" eb="1">
      <t>マメ</t>
    </rPh>
    <rPh sb="1" eb="2">
      <t>ルイ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</si>
  <si>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</si>
  <si>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</si>
  <si>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工芸農作物</t>
    <rPh sb="0" eb="2">
      <t>コウゲイ</t>
    </rPh>
    <rPh sb="2" eb="5">
      <t>ノウサクブツ</t>
    </rPh>
    <phoneticPr fontId="1"/>
  </si>
  <si>
    <t>飼料
作物</t>
    <rPh sb="0" eb="2">
      <t>シリョウ</t>
    </rPh>
    <rPh sb="3" eb="5">
      <t>サクモツ</t>
    </rPh>
    <phoneticPr fontId="1"/>
  </si>
  <si>
    <t>花き</t>
    <rPh sb="0" eb="1">
      <t>ハナ</t>
    </rPh>
    <phoneticPr fontId="1"/>
  </si>
  <si>
    <t>乳用牛</t>
    <rPh sb="0" eb="1">
      <t>チチ</t>
    </rPh>
    <rPh sb="1" eb="2">
      <t>ヨウ</t>
    </rPh>
    <rPh sb="2" eb="3">
      <t>ウシ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</si>
  <si>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</si>
  <si>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豚</t>
    <rPh sb="0" eb="1">
      <t>ブタ</t>
    </rPh>
    <phoneticPr fontId="1"/>
  </si>
  <si>
    <t>採卵鶏</t>
    <rPh sb="0" eb="2">
      <t>サイラン</t>
    </rPh>
    <rPh sb="2" eb="3">
      <t>ニワトリ</t>
    </rPh>
    <phoneticPr fontId="1"/>
  </si>
  <si>
    <t>ブロイラー</t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</si>
  <si>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</si>
  <si>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</si>
  <si>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作付面積（飼養頭羽数）</t>
    <rPh sb="0" eb="2">
      <t>サクツケ</t>
    </rPh>
    <rPh sb="2" eb="4">
      <t>メンセキ</t>
    </rPh>
    <rPh sb="5" eb="7">
      <t>シヨウ</t>
    </rPh>
    <rPh sb="7" eb="8">
      <t>アタマ</t>
    </rPh>
    <rPh sb="8" eb="9">
      <t>ハネ</t>
    </rPh>
    <rPh sb="9" eb="10">
      <t>スウ</t>
    </rPh>
    <phoneticPr fontId="1"/>
  </si>
  <si>
    <t>x</t>
    <phoneticPr fontId="1"/>
  </si>
  <si>
    <t>収穫量（出荷量）</t>
    <rPh sb="0" eb="2">
      <t>シュウカク</t>
    </rPh>
    <rPh sb="2" eb="3">
      <t>リョウ</t>
    </rPh>
    <rPh sb="4" eb="6">
      <t>シュッカ</t>
    </rPh>
    <rPh sb="6" eb="7">
      <t>リョウ</t>
    </rPh>
    <phoneticPr fontId="1"/>
  </si>
  <si>
    <t>千本球</t>
    <rPh sb="0" eb="2">
      <t>センホン</t>
    </rPh>
    <rPh sb="2" eb="3">
      <t>タマ</t>
    </rPh>
    <phoneticPr fontId="1"/>
  </si>
  <si>
    <r>
      <t>434</t>
    </r>
    <r>
      <rPr>
        <vertAlign val="superscript"/>
        <sz val="8"/>
        <rFont val="ＭＳ Ｐ明朝"/>
        <family val="1"/>
        <charset val="128"/>
      </rPr>
      <t>t</t>
    </r>
    <phoneticPr fontId="1"/>
  </si>
  <si>
    <r>
      <t>6355</t>
    </r>
    <r>
      <rPr>
        <vertAlign val="superscript"/>
        <sz val="8"/>
        <rFont val="ＭＳ Ｐ明朝"/>
        <family val="1"/>
        <charset val="128"/>
      </rPr>
      <t>t</t>
    </r>
    <phoneticPr fontId="1"/>
  </si>
  <si>
    <t>麦類</t>
    <rPh sb="0" eb="2">
      <t>ムギルイ</t>
    </rPh>
    <phoneticPr fontId="1"/>
  </si>
  <si>
    <t>六条大麦・小麦</t>
    <rPh sb="0" eb="2">
      <t>ロクジョウ</t>
    </rPh>
    <rPh sb="2" eb="4">
      <t>オオムギ</t>
    </rPh>
    <rPh sb="5" eb="7">
      <t>コムギ</t>
    </rPh>
    <phoneticPr fontId="1"/>
  </si>
  <si>
    <t>※</t>
    <phoneticPr fontId="1"/>
  </si>
  <si>
    <t>平成17年以降は作付面積3年毎、収穫量6年毎に</t>
    <rPh sb="0" eb="2">
      <t>ヘイセイ</t>
    </rPh>
    <rPh sb="4" eb="7">
      <t>ネンイコウ</t>
    </rPh>
    <rPh sb="8" eb="10">
      <t>サクツケ</t>
    </rPh>
    <rPh sb="10" eb="12">
      <t>メンセキ</t>
    </rPh>
    <rPh sb="13" eb="14">
      <t>ネン</t>
    </rPh>
    <rPh sb="14" eb="15">
      <t>マイ</t>
    </rPh>
    <rPh sb="16" eb="18">
      <t>シュウカク</t>
    </rPh>
    <rPh sb="18" eb="19">
      <t>リョウ</t>
    </rPh>
    <rPh sb="20" eb="21">
      <t>ネン</t>
    </rPh>
    <rPh sb="21" eb="22">
      <t>マイ</t>
    </rPh>
    <phoneticPr fontId="1"/>
  </si>
  <si>
    <t>日本なし・うめ・かき</t>
    <rPh sb="0" eb="2">
      <t>ニホン</t>
    </rPh>
    <phoneticPr fontId="1"/>
  </si>
  <si>
    <t>全ての品目を調査。その他の年は全国8割を占める主産品</t>
    <rPh sb="0" eb="1">
      <t>スベ</t>
    </rPh>
    <rPh sb="3" eb="5">
      <t>ヒンモク</t>
    </rPh>
    <rPh sb="6" eb="8">
      <t>チョウサ</t>
    </rPh>
    <rPh sb="11" eb="12">
      <t>タ</t>
    </rPh>
    <rPh sb="13" eb="14">
      <t>トシ</t>
    </rPh>
    <rPh sb="15" eb="17">
      <t>ゼンコク</t>
    </rPh>
    <rPh sb="18" eb="19">
      <t>ワリ</t>
    </rPh>
    <rPh sb="20" eb="21">
      <t>シ</t>
    </rPh>
    <rPh sb="23" eb="24">
      <t>シュ</t>
    </rPh>
    <rPh sb="24" eb="25">
      <t>サン</t>
    </rPh>
    <phoneticPr fontId="1"/>
  </si>
  <si>
    <t>かんしょ・ばれいしょ</t>
    <phoneticPr fontId="1"/>
  </si>
  <si>
    <t>目のみを調査。</t>
    <rPh sb="0" eb="1">
      <t>モク</t>
    </rPh>
    <rPh sb="4" eb="6">
      <t>チョウサ</t>
    </rPh>
    <phoneticPr fontId="1"/>
  </si>
  <si>
    <t>工芸農作物</t>
    <rPh sb="0" eb="2">
      <t>コウゲイ</t>
    </rPh>
    <rPh sb="2" eb="3">
      <t>ノウ</t>
    </rPh>
    <rPh sb="3" eb="5">
      <t>サクモツ</t>
    </rPh>
    <phoneticPr fontId="1"/>
  </si>
  <si>
    <t>茶</t>
    <rPh sb="0" eb="1">
      <t>チャ</t>
    </rPh>
    <phoneticPr fontId="1"/>
  </si>
  <si>
    <t>そば</t>
    <phoneticPr fontId="1"/>
  </si>
  <si>
    <t>飼料作物</t>
    <rPh sb="0" eb="2">
      <t>シリョウ</t>
    </rPh>
    <rPh sb="2" eb="4">
      <t>サクモツ</t>
    </rPh>
    <phoneticPr fontId="1"/>
  </si>
  <si>
    <t>牧草・青刈りとうもろこし・ソルゴ―</t>
    <rPh sb="0" eb="2">
      <t>ボクソウ</t>
    </rPh>
    <rPh sb="3" eb="5">
      <t>アオガ</t>
    </rPh>
    <phoneticPr fontId="1"/>
  </si>
  <si>
    <t>大豆・小豆</t>
    <rPh sb="0" eb="2">
      <t>ダイズ</t>
    </rPh>
    <rPh sb="3" eb="5">
      <t>アズキ</t>
    </rPh>
    <phoneticPr fontId="1"/>
  </si>
  <si>
    <t>きゅうり・トマト・すいか・なす・メロン・ピーマン・キャベツ・はくさい・ほうれんそう・ねぎ・玉ねぎ・</t>
    <rPh sb="45" eb="46">
      <t>タマ</t>
    </rPh>
    <phoneticPr fontId="1"/>
  </si>
  <si>
    <t>だいこん・かぶ・にんじん・さといも・ブロッコリー・ごぼう・やまのいも・カリフラワー・レタス・かぼちゃ・</t>
    <phoneticPr fontId="1"/>
  </si>
  <si>
    <t>スイートコーン・さやいんげん・さやえんどう・そらまめ・えだまめ</t>
    <phoneticPr fontId="1"/>
  </si>
  <si>
    <t>きく・トルコギキョウ・すいせん</t>
    <phoneticPr fontId="1"/>
  </si>
  <si>
    <t>「北陸農林水産統計年報」「鶏卵流通統計」他</t>
    <rPh sb="13" eb="14">
      <t>ニワトリ</t>
    </rPh>
    <rPh sb="14" eb="15">
      <t>タマゴ</t>
    </rPh>
    <rPh sb="15" eb="17">
      <t>リュウツウ</t>
    </rPh>
    <rPh sb="17" eb="19">
      <t>トウケイ</t>
    </rPh>
    <rPh sb="20" eb="21">
      <t>ホカ</t>
    </rPh>
    <phoneticPr fontId="1"/>
  </si>
  <si>
    <t>第４表　野菜類の作付面積と収穫量</t>
    <rPh sb="0" eb="1">
      <t>ダイ</t>
    </rPh>
    <rPh sb="2" eb="3">
      <t>ヒョウ</t>
    </rPh>
    <rPh sb="4" eb="7">
      <t>ヤサイルイ</t>
    </rPh>
    <rPh sb="8" eb="10">
      <t>サクツケ</t>
    </rPh>
    <rPh sb="10" eb="12">
      <t>メンセキ</t>
    </rPh>
    <rPh sb="13" eb="15">
      <t>シュウカク</t>
    </rPh>
    <rPh sb="15" eb="16">
      <t>リョウ</t>
    </rPh>
    <phoneticPr fontId="4"/>
  </si>
  <si>
    <t>項目</t>
    <rPh sb="0" eb="2">
      <t>コウモク</t>
    </rPh>
    <phoneticPr fontId="4"/>
  </si>
  <si>
    <t>作　　　付　　　面　　　積　（ha）</t>
    <rPh sb="0" eb="1">
      <t>サク</t>
    </rPh>
    <rPh sb="4" eb="5">
      <t>ツキ</t>
    </rPh>
    <rPh sb="8" eb="9">
      <t>メン</t>
    </rPh>
    <rPh sb="12" eb="13">
      <t>セキ</t>
    </rPh>
    <phoneticPr fontId="4"/>
  </si>
  <si>
    <t>作付面積(ha)</t>
    <phoneticPr fontId="4"/>
  </si>
  <si>
    <t>収穫量（ｔ）</t>
    <rPh sb="0" eb="2">
      <t>シュウカク</t>
    </rPh>
    <rPh sb="2" eb="3">
      <t>リョウ</t>
    </rPh>
    <phoneticPr fontId="4"/>
  </si>
  <si>
    <t>品目</t>
    <rPh sb="0" eb="2">
      <t>ヒンモク</t>
    </rPh>
    <phoneticPr fontId="4"/>
  </si>
  <si>
    <t>品目</t>
    <rPh sb="0" eb="2">
      <t>ヒンモク</t>
    </rPh>
    <phoneticPr fontId="1"/>
  </si>
  <si>
    <t>だいこん</t>
    <phoneticPr fontId="4"/>
  </si>
  <si>
    <t>だい
こん</t>
    <phoneticPr fontId="4"/>
  </si>
  <si>
    <t>(春、秋冬)</t>
    <rPh sb="1" eb="2">
      <t>ハル</t>
    </rPh>
    <rPh sb="3" eb="5">
      <t>アキフユ</t>
    </rPh>
    <phoneticPr fontId="4"/>
  </si>
  <si>
    <t>にんじん</t>
  </si>
  <si>
    <t>にん
じん</t>
    <phoneticPr fontId="1"/>
  </si>
  <si>
    <t>(冬)</t>
    <rPh sb="1" eb="2">
      <t>フユ</t>
    </rPh>
    <phoneticPr fontId="4"/>
  </si>
  <si>
    <t>はくさい</t>
  </si>
  <si>
    <t>はく
さい</t>
    <phoneticPr fontId="1"/>
  </si>
  <si>
    <t>(秋冬)</t>
    <rPh sb="1" eb="3">
      <t>アキフユ</t>
    </rPh>
    <phoneticPr fontId="4"/>
  </si>
  <si>
    <t>キャベツ</t>
  </si>
  <si>
    <t>キャ
ベツ</t>
    <phoneticPr fontId="1"/>
  </si>
  <si>
    <t>(春、冬)</t>
    <rPh sb="1" eb="2">
      <t>ハル</t>
    </rPh>
    <rPh sb="3" eb="4">
      <t>フユ</t>
    </rPh>
    <phoneticPr fontId="4"/>
  </si>
  <si>
    <t>ほうれんそう</t>
  </si>
  <si>
    <t>ほうれ
んそう</t>
    <phoneticPr fontId="1"/>
  </si>
  <si>
    <t>ねぎ</t>
  </si>
  <si>
    <t>なす</t>
  </si>
  <si>
    <t>トマト</t>
  </si>
  <si>
    <t>きゅうり</t>
  </si>
  <si>
    <t>きゅ
うり</t>
    <phoneticPr fontId="1"/>
  </si>
  <si>
    <t>かぼちゃ</t>
  </si>
  <si>
    <t>かぼ
ちゃ</t>
    <phoneticPr fontId="1"/>
  </si>
  <si>
    <t>ピーマン</t>
  </si>
  <si>
    <t>ピー
マン</t>
    <phoneticPr fontId="1"/>
  </si>
  <si>
    <t>レタス</t>
  </si>
  <si>
    <t>ばれいしょ</t>
  </si>
  <si>
    <t>ばれい
しょ</t>
    <phoneticPr fontId="1"/>
  </si>
  <si>
    <t>さといも</t>
  </si>
  <si>
    <t>さと
いも</t>
    <phoneticPr fontId="1"/>
  </si>
  <si>
    <t>たまねぎ</t>
  </si>
  <si>
    <t>たま
ねぎ</t>
    <phoneticPr fontId="1"/>
  </si>
  <si>
    <t>すいか</t>
  </si>
  <si>
    <t>いちご</t>
  </si>
  <si>
    <t>メロン</t>
  </si>
  <si>
    <t>その他</t>
    <rPh sb="2" eb="3">
      <t>タ</t>
    </rPh>
    <phoneticPr fontId="4"/>
  </si>
  <si>
    <t>(らっきょう)</t>
    <phoneticPr fontId="4"/>
  </si>
  <si>
    <t>計</t>
    <rPh sb="0" eb="1">
      <t>ケイ</t>
    </rPh>
    <phoneticPr fontId="1"/>
  </si>
  <si>
    <t>（注1）　～H12　主要27品目、H17～主要品目　　　　　（注2）　「－」は公表数値がないもの</t>
    <rPh sb="1" eb="2">
      <t>チュウ</t>
    </rPh>
    <rPh sb="10" eb="12">
      <t>シュヨウ</t>
    </rPh>
    <rPh sb="14" eb="16">
      <t>ヒンモク</t>
    </rPh>
    <rPh sb="21" eb="23">
      <t>シュヨウ</t>
    </rPh>
    <rPh sb="23" eb="25">
      <t>ヒンモク</t>
    </rPh>
    <rPh sb="31" eb="32">
      <t>チュウ</t>
    </rPh>
    <rPh sb="39" eb="41">
      <t>コウヒョウ</t>
    </rPh>
    <rPh sb="41" eb="43">
      <t>スウチ</t>
    </rPh>
    <phoneticPr fontId="4"/>
  </si>
  <si>
    <t>「北陸農林水産統計年報」</t>
    <rPh sb="1" eb="3">
      <t>ホクリク</t>
    </rPh>
    <rPh sb="3" eb="5">
      <t>ノウリン</t>
    </rPh>
    <rPh sb="5" eb="7">
      <t>スイサン</t>
    </rPh>
    <rPh sb="7" eb="9">
      <t>トウケイ</t>
    </rPh>
    <rPh sb="9" eb="11">
      <t>ネンポウ</t>
    </rPh>
    <phoneticPr fontId="4"/>
  </si>
  <si>
    <t>－　園振P7　－</t>
    <rPh sb="2" eb="3">
      <t>エン</t>
    </rPh>
    <rPh sb="3" eb="4">
      <t>シン</t>
    </rPh>
    <phoneticPr fontId="1"/>
  </si>
  <si>
    <t>第５表　青果物等生産価格安定事業の概要</t>
    <rPh sb="0" eb="1">
      <t>ダイ</t>
    </rPh>
    <rPh sb="2" eb="3">
      <t>ヒョウ</t>
    </rPh>
    <rPh sb="4" eb="7">
      <t>セイカブツ</t>
    </rPh>
    <rPh sb="7" eb="8">
      <t>トウ</t>
    </rPh>
    <rPh sb="8" eb="10">
      <t>セイサン</t>
    </rPh>
    <rPh sb="10" eb="12">
      <t>カカク</t>
    </rPh>
    <rPh sb="12" eb="14">
      <t>アンテイ</t>
    </rPh>
    <rPh sb="14" eb="16">
      <t>ジギョウ</t>
    </rPh>
    <rPh sb="17" eb="19">
      <t>ガイヨウ</t>
    </rPh>
    <phoneticPr fontId="4"/>
  </si>
  <si>
    <t>指定野菜価格安定対策事業</t>
    <rPh sb="0" eb="2">
      <t>シテイ</t>
    </rPh>
    <rPh sb="2" eb="4">
      <t>ヤサイ</t>
    </rPh>
    <rPh sb="4" eb="6">
      <t>カカク</t>
    </rPh>
    <rPh sb="6" eb="8">
      <t>アンテイ</t>
    </rPh>
    <rPh sb="8" eb="10">
      <t>タイサク</t>
    </rPh>
    <rPh sb="10" eb="12">
      <t>ジギョウ</t>
    </rPh>
    <phoneticPr fontId="4"/>
  </si>
  <si>
    <t>特定野菜等供給産地育成価格差補給事業</t>
    <rPh sb="0" eb="2">
      <t>トクテイ</t>
    </rPh>
    <rPh sb="2" eb="4">
      <t>ヤサイ</t>
    </rPh>
    <rPh sb="4" eb="5">
      <t>トウ</t>
    </rPh>
    <rPh sb="5" eb="7">
      <t>キョウキュウ</t>
    </rPh>
    <rPh sb="7" eb="9">
      <t>サンチ</t>
    </rPh>
    <rPh sb="9" eb="11">
      <t>イクセイ</t>
    </rPh>
    <rPh sb="11" eb="14">
      <t>カカクサ</t>
    </rPh>
    <rPh sb="14" eb="16">
      <t>ホキュウ</t>
    </rPh>
    <rPh sb="16" eb="18">
      <t>ジギョウ</t>
    </rPh>
    <phoneticPr fontId="4"/>
  </si>
  <si>
    <t>県単野菜事業</t>
    <rPh sb="0" eb="1">
      <t>ケン</t>
    </rPh>
    <rPh sb="1" eb="2">
      <t>タン</t>
    </rPh>
    <rPh sb="2" eb="4">
      <t>ヤサイ</t>
    </rPh>
    <rPh sb="4" eb="6">
      <t>ジギョウ</t>
    </rPh>
    <phoneticPr fontId="4"/>
  </si>
  <si>
    <t>県単花き類事業</t>
    <rPh sb="0" eb="2">
      <t>ケンタン</t>
    </rPh>
    <rPh sb="2" eb="3">
      <t>ハナ</t>
    </rPh>
    <rPh sb="4" eb="5">
      <t>ルイ</t>
    </rPh>
    <rPh sb="5" eb="7">
      <t>ジギョウ</t>
    </rPh>
    <phoneticPr fontId="4"/>
  </si>
  <si>
    <t>特定野菜</t>
    <rPh sb="0" eb="2">
      <t>トクテイ</t>
    </rPh>
    <rPh sb="2" eb="4">
      <t>ヤサイ</t>
    </rPh>
    <phoneticPr fontId="4"/>
  </si>
  <si>
    <t>指定野菜</t>
    <rPh sb="0" eb="2">
      <t>シテイ</t>
    </rPh>
    <rPh sb="2" eb="4">
      <t>ヤサイ</t>
    </rPh>
    <phoneticPr fontId="4"/>
  </si>
  <si>
    <t>事業主体</t>
    <rPh sb="0" eb="2">
      <t>ジギョウ</t>
    </rPh>
    <rPh sb="2" eb="4">
      <t>シュタイ</t>
    </rPh>
    <phoneticPr fontId="4"/>
  </si>
  <si>
    <t>（独）農畜産業振興機構</t>
    <rPh sb="1" eb="2">
      <t>ドク</t>
    </rPh>
    <rPh sb="3" eb="5">
      <t>ノウチク</t>
    </rPh>
    <rPh sb="5" eb="7">
      <t>サンギョウ</t>
    </rPh>
    <rPh sb="7" eb="9">
      <t>シンコウ</t>
    </rPh>
    <rPh sb="9" eb="11">
      <t>キコウ</t>
    </rPh>
    <phoneticPr fontId="4"/>
  </si>
  <si>
    <t>（一財）福井県野菜生産価格安定事業協会</t>
    <rPh sb="1" eb="2">
      <t>イチ</t>
    </rPh>
    <rPh sb="2" eb="3">
      <t>ザイ</t>
    </rPh>
    <rPh sb="4" eb="7">
      <t>フクイケン</t>
    </rPh>
    <rPh sb="7" eb="9">
      <t>ヤサイ</t>
    </rPh>
    <rPh sb="9" eb="11">
      <t>セイサン</t>
    </rPh>
    <rPh sb="11" eb="13">
      <t>カカク</t>
    </rPh>
    <rPh sb="13" eb="15">
      <t>アンテイ</t>
    </rPh>
    <rPh sb="15" eb="17">
      <t>ジギョウ</t>
    </rPh>
    <rPh sb="17" eb="19">
      <t>キョウカイ</t>
    </rPh>
    <phoneticPr fontId="4"/>
  </si>
  <si>
    <t>負担区分</t>
    <rPh sb="0" eb="2">
      <t>フタン</t>
    </rPh>
    <rPh sb="2" eb="4">
      <t>クブン</t>
    </rPh>
    <phoneticPr fontId="4"/>
  </si>
  <si>
    <t>国</t>
    <rPh sb="0" eb="1">
      <t>クニ</t>
    </rPh>
    <phoneticPr fontId="4"/>
  </si>
  <si>
    <t>重要野菜　13/20</t>
    <rPh sb="0" eb="2">
      <t>ジュウヨウ</t>
    </rPh>
    <rPh sb="2" eb="4">
      <t>ヤサイ</t>
    </rPh>
    <phoneticPr fontId="4"/>
  </si>
  <si>
    <t>一般野菜　3/5</t>
    <rPh sb="0" eb="2">
      <t>イッパン</t>
    </rPh>
    <rPh sb="2" eb="4">
      <t>ヤサイ</t>
    </rPh>
    <phoneticPr fontId="4"/>
  </si>
  <si>
    <t>1/3</t>
    <phoneticPr fontId="4"/>
  </si>
  <si>
    <t>2/4</t>
    <phoneticPr fontId="4"/>
  </si>
  <si>
    <t>県</t>
    <rPh sb="0" eb="1">
      <t>ケン</t>
    </rPh>
    <phoneticPr fontId="4"/>
  </si>
  <si>
    <t>　　　　 　　　7/40</t>
    <phoneticPr fontId="4"/>
  </si>
  <si>
    <t>　　　　　　　1/5</t>
    <phoneticPr fontId="4"/>
  </si>
  <si>
    <t>1/4</t>
    <phoneticPr fontId="4"/>
  </si>
  <si>
    <t>1/2</t>
    <phoneticPr fontId="4"/>
  </si>
  <si>
    <t>指定要件</t>
    <rPh sb="0" eb="2">
      <t>シテイ</t>
    </rPh>
    <rPh sb="2" eb="4">
      <t>ヨウケン</t>
    </rPh>
    <phoneticPr fontId="4"/>
  </si>
  <si>
    <t>面積</t>
    <rPh sb="0" eb="2">
      <t>メンセキ</t>
    </rPh>
    <phoneticPr fontId="4"/>
  </si>
  <si>
    <t>・葉茎菜類、根菜類　　　25ha以上</t>
  </si>
  <si>
    <t>概ね5ha以上</t>
  </si>
  <si>
    <t>概ね10ha以上</t>
  </si>
  <si>
    <t>農協区域の対象面積</t>
    <rPh sb="0" eb="2">
      <t>ノウキョウ</t>
    </rPh>
    <rPh sb="2" eb="4">
      <t>クイキ</t>
    </rPh>
    <rPh sb="5" eb="7">
      <t>タイショウ</t>
    </rPh>
    <rPh sb="7" eb="9">
      <t>メンセキ</t>
    </rPh>
    <phoneticPr fontId="4"/>
  </si>
  <si>
    <t>・果菜類</t>
    <rPh sb="1" eb="4">
      <t>カサイルイ</t>
    </rPh>
    <phoneticPr fontId="4"/>
  </si>
  <si>
    <t>ただし一部軟弱</t>
    <rPh sb="3" eb="5">
      <t>イチブ</t>
    </rPh>
    <rPh sb="5" eb="7">
      <t>ナンジャク</t>
    </rPh>
    <phoneticPr fontId="4"/>
  </si>
  <si>
    <t>ただし果菜類は</t>
    <rPh sb="3" eb="5">
      <t>カサイ</t>
    </rPh>
    <rPh sb="5" eb="6">
      <t>ルイ</t>
    </rPh>
    <phoneticPr fontId="4"/>
  </si>
  <si>
    <t>・露地野菜　　　3ha以上</t>
    <rPh sb="1" eb="3">
      <t>ロジ</t>
    </rPh>
    <rPh sb="3" eb="5">
      <t>ヤサイ</t>
    </rPh>
    <rPh sb="11" eb="13">
      <t>イジョウ</t>
    </rPh>
    <phoneticPr fontId="4"/>
  </si>
  <si>
    <t>・露地花き　　　1ha以上</t>
    <rPh sb="1" eb="3">
      <t>ロジ</t>
    </rPh>
    <rPh sb="3" eb="4">
      <t>ハナ</t>
    </rPh>
    <rPh sb="11" eb="13">
      <t>イジョウ</t>
    </rPh>
    <phoneticPr fontId="4"/>
  </si>
  <si>
    <t>　　　夏秋もの　　　　　　　15ha以上</t>
  </si>
  <si>
    <t>ものは概ね3ha以上</t>
  </si>
  <si>
    <t>・施設野菜　　　0.5ha以上</t>
    <rPh sb="1" eb="3">
      <t>シセツ</t>
    </rPh>
    <rPh sb="3" eb="5">
      <t>ヤサイ</t>
    </rPh>
    <rPh sb="13" eb="15">
      <t>イジョウ</t>
    </rPh>
    <phoneticPr fontId="4"/>
  </si>
  <si>
    <t>・施設花き類　 0.5ha以上</t>
    <rPh sb="1" eb="3">
      <t>シセツ</t>
    </rPh>
    <rPh sb="3" eb="4">
      <t>ハナ</t>
    </rPh>
    <rPh sb="5" eb="6">
      <t>ルイ</t>
    </rPh>
    <rPh sb="13" eb="15">
      <t>イジョウ</t>
    </rPh>
    <phoneticPr fontId="4"/>
  </si>
  <si>
    <t>　　　冬春もの　　　　　　　10ha以上</t>
  </si>
  <si>
    <t>・きのこ類　　　 保有ビン1万本以上</t>
    <rPh sb="4" eb="5">
      <t>ルイ</t>
    </rPh>
    <rPh sb="9" eb="11">
      <t>ホユウ</t>
    </rPh>
    <rPh sb="14" eb="15">
      <t>マン</t>
    </rPh>
    <rPh sb="15" eb="16">
      <t>ボン</t>
    </rPh>
    <rPh sb="16" eb="18">
      <t>イジョウ</t>
    </rPh>
    <phoneticPr fontId="4"/>
  </si>
  <si>
    <t>数量</t>
    <rPh sb="0" eb="2">
      <t>スウリョウ</t>
    </rPh>
    <phoneticPr fontId="4"/>
  </si>
  <si>
    <t>産地内の出荷数量のうち共同出荷数量が概ね2/3以上</t>
  </si>
  <si>
    <t>1品目の出荷数量　10トン以上</t>
    <rPh sb="1" eb="3">
      <t>ヒンモク</t>
    </rPh>
    <rPh sb="4" eb="6">
      <t>シュッカ</t>
    </rPh>
    <rPh sb="6" eb="8">
      <t>スウリョウ</t>
    </rPh>
    <rPh sb="13" eb="15">
      <t>イジョウ</t>
    </rPh>
    <phoneticPr fontId="4"/>
  </si>
  <si>
    <t>1品目の出荷数量　20万本以上</t>
    <rPh sb="1" eb="3">
      <t>ヒンモク</t>
    </rPh>
    <rPh sb="4" eb="6">
      <t>シュッカ</t>
    </rPh>
    <rPh sb="6" eb="8">
      <t>スウリョウ</t>
    </rPh>
    <rPh sb="11" eb="12">
      <t>マン</t>
    </rPh>
    <rPh sb="12" eb="13">
      <t>ボン</t>
    </rPh>
    <rPh sb="13" eb="15">
      <t>イジョウ</t>
    </rPh>
    <phoneticPr fontId="4"/>
  </si>
  <si>
    <t>ただし特定指定野菜については概ね1/2以上</t>
  </si>
  <si>
    <t>ただし　きのこ類は　5トン以上</t>
    <rPh sb="7" eb="8">
      <t>ルイ</t>
    </rPh>
    <rPh sb="13" eb="15">
      <t>イジョウ</t>
    </rPh>
    <phoneticPr fontId="4"/>
  </si>
  <si>
    <t>対象野菜</t>
    <rPh sb="0" eb="2">
      <t>タイショウ</t>
    </rPh>
    <rPh sb="2" eb="4">
      <t>ヤサイ</t>
    </rPh>
    <phoneticPr fontId="4"/>
  </si>
  <si>
    <t>重要野菜</t>
    <rPh sb="0" eb="2">
      <t>ジュウヨウ</t>
    </rPh>
    <rPh sb="2" eb="4">
      <t>ヤサイ</t>
    </rPh>
    <phoneticPr fontId="4"/>
  </si>
  <si>
    <t>メロン、すいか、</t>
  </si>
  <si>
    <t>春だいこん
夏秋なす
夏ねぎ
秋冬ねぎ
秋冬こねぎ</t>
  </si>
  <si>
    <t xml:space="preserve">きゅうり、キャベツ、トマト、たまねぎ、
にんじん、すいか、だいこん、なす、
ブロッコリー、生うめ、だいこん
かぼちゃ、ねぎ、こねぎ、えのき、
ひらたけ、生しいたけ、ミディトマト、
一寸そらまめ、いちじく、ミニトマト
</t>
  </si>
  <si>
    <t>日本すいせん</t>
  </si>
  <si>
    <t>　秋冬だいこん、冬キャベツ</t>
    <rPh sb="1" eb="3">
      <t>アキフユ</t>
    </rPh>
    <rPh sb="8" eb="9">
      <t>フユ</t>
    </rPh>
    <phoneticPr fontId="4"/>
  </si>
  <si>
    <t>ブロッコリー</t>
  </si>
  <si>
    <t>一般野菜</t>
    <rPh sb="0" eb="2">
      <t>イッパン</t>
    </rPh>
    <rPh sb="2" eb="4">
      <t>ヤサイ</t>
    </rPh>
    <phoneticPr fontId="4"/>
  </si>
  <si>
    <t>　夏秋トマト、秋冬さといも</t>
    <rPh sb="1" eb="3">
      <t>ナツアキ</t>
    </rPh>
    <rPh sb="7" eb="9">
      <t>アキフユ</t>
    </rPh>
    <phoneticPr fontId="4"/>
  </si>
  <si>
    <t>　ほうれんそう</t>
    <phoneticPr fontId="4"/>
  </si>
  <si>
    <t>対象市場</t>
    <rPh sb="0" eb="2">
      <t>タイショウ</t>
    </rPh>
    <rPh sb="2" eb="4">
      <t>シジョウ</t>
    </rPh>
    <phoneticPr fontId="4"/>
  </si>
  <si>
    <t>指定野菜対象市場の他、知事が農林水産大臣と協議し認めた市場</t>
    <rPh sb="0" eb="2">
      <t>シテイ</t>
    </rPh>
    <rPh sb="2" eb="4">
      <t>ヤサイ</t>
    </rPh>
    <rPh sb="4" eb="6">
      <t>タイショウ</t>
    </rPh>
    <rPh sb="6" eb="8">
      <t>シジョウ</t>
    </rPh>
    <rPh sb="9" eb="10">
      <t>ホカ</t>
    </rPh>
    <rPh sb="11" eb="13">
      <t>チジ</t>
    </rPh>
    <rPh sb="14" eb="16">
      <t>ノウリン</t>
    </rPh>
    <rPh sb="16" eb="18">
      <t>スイサン</t>
    </rPh>
    <rPh sb="18" eb="20">
      <t>ダイジン</t>
    </rPh>
    <rPh sb="21" eb="23">
      <t>キョウギ</t>
    </rPh>
    <rPh sb="24" eb="25">
      <t>ミト</t>
    </rPh>
    <rPh sb="27" eb="29">
      <t>シジョウ</t>
    </rPh>
    <phoneticPr fontId="4"/>
  </si>
  <si>
    <t>知事の承認を受け、協会が指定した市場</t>
    <rPh sb="0" eb="2">
      <t>チジ</t>
    </rPh>
    <rPh sb="3" eb="5">
      <t>ショウニン</t>
    </rPh>
    <rPh sb="6" eb="7">
      <t>ウ</t>
    </rPh>
    <rPh sb="9" eb="11">
      <t>キョウカイ</t>
    </rPh>
    <rPh sb="12" eb="14">
      <t>シテイ</t>
    </rPh>
    <rPh sb="16" eb="18">
      <t>シジョウ</t>
    </rPh>
    <phoneticPr fontId="4"/>
  </si>
  <si>
    <t>国が承認し機構が指定した市場</t>
    <rPh sb="0" eb="1">
      <t>クニ</t>
    </rPh>
    <rPh sb="2" eb="4">
      <t>ショウニン</t>
    </rPh>
    <rPh sb="5" eb="7">
      <t>キコウ</t>
    </rPh>
    <rPh sb="8" eb="10">
      <t>シテイ</t>
    </rPh>
    <rPh sb="12" eb="14">
      <t>シジョウ</t>
    </rPh>
    <phoneticPr fontId="4"/>
  </si>
  <si>
    <t>　近畿、東海主要市場、福井中央、</t>
    <rPh sb="1" eb="3">
      <t>キンキ</t>
    </rPh>
    <rPh sb="4" eb="6">
      <t>トウカイ</t>
    </rPh>
    <rPh sb="6" eb="8">
      <t>シュヨウ</t>
    </rPh>
    <rPh sb="8" eb="10">
      <t>シジョウ</t>
    </rPh>
    <rPh sb="11" eb="13">
      <t>フクイ</t>
    </rPh>
    <rPh sb="13" eb="15">
      <t>チュウオウ</t>
    </rPh>
    <phoneticPr fontId="4"/>
  </si>
  <si>
    <t>近畿・東海・関東主要市場、福井中央、武生・敦賀地方</t>
    <rPh sb="0" eb="2">
      <t>キンキ</t>
    </rPh>
    <rPh sb="3" eb="5">
      <t>トウカイ</t>
    </rPh>
    <rPh sb="6" eb="8">
      <t>カントウ</t>
    </rPh>
    <rPh sb="8" eb="10">
      <t>シュヨウ</t>
    </rPh>
    <rPh sb="10" eb="12">
      <t>シジョウ</t>
    </rPh>
    <rPh sb="13" eb="15">
      <t>フクイ</t>
    </rPh>
    <rPh sb="15" eb="17">
      <t>チュウオウ</t>
    </rPh>
    <rPh sb="18" eb="20">
      <t>タケフ</t>
    </rPh>
    <rPh sb="21" eb="23">
      <t>ツルガ</t>
    </rPh>
    <rPh sb="23" eb="25">
      <t>チホウ</t>
    </rPh>
    <phoneticPr fontId="4"/>
  </si>
  <si>
    <t>近畿主要市場、福井中央、武生地方</t>
    <rPh sb="0" eb="2">
      <t>キンキ</t>
    </rPh>
    <rPh sb="2" eb="4">
      <t>シュヨウ</t>
    </rPh>
    <rPh sb="4" eb="6">
      <t>シジョウ</t>
    </rPh>
    <rPh sb="7" eb="9">
      <t>フクイ</t>
    </rPh>
    <rPh sb="9" eb="11">
      <t>チュウオウ</t>
    </rPh>
    <rPh sb="12" eb="14">
      <t>タケフ</t>
    </rPh>
    <rPh sb="14" eb="16">
      <t>チホウ</t>
    </rPh>
    <phoneticPr fontId="4"/>
  </si>
  <si>
    <t>　武生地方</t>
    <phoneticPr fontId="4"/>
  </si>
  <si>
    <t>契約野菜安定供給制度の対象者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ケイヤク</t>
    </rPh>
    <rPh sb="2" eb="4">
      <t>ヤサイ</t>
    </rPh>
    <rPh sb="4" eb="6">
      <t>アンテイ</t>
    </rPh>
    <rPh sb="6" eb="8">
      <t>キョウキュウ</t>
    </rPh>
    <rPh sb="8" eb="10">
      <t>セイド</t>
    </rPh>
    <rPh sb="11" eb="14">
      <t>タイショウシャ</t>
    </rPh>
    <phoneticPr fontId="4"/>
  </si>
  <si>
    <t>指定要件を満たす産地内で、葉茎菜、根菜10ha（果菜は4～6ha)以上を生産している個人、法人または協業経営体
［国：県：生産者＝２：１：１］</t>
    <rPh sb="0" eb="2">
      <t>シテイ</t>
    </rPh>
    <rPh sb="2" eb="4">
      <t>ヨウケン</t>
    </rPh>
    <rPh sb="5" eb="6">
      <t>ミ</t>
    </rPh>
    <rPh sb="8" eb="10">
      <t>サンチ</t>
    </rPh>
    <rPh sb="10" eb="11">
      <t>ナイ</t>
    </rPh>
    <rPh sb="13" eb="14">
      <t>ハ</t>
    </rPh>
    <rPh sb="14" eb="15">
      <t>クキ</t>
    </rPh>
    <rPh sb="15" eb="16">
      <t>サイ</t>
    </rPh>
    <rPh sb="17" eb="19">
      <t>コンサイ</t>
    </rPh>
    <rPh sb="24" eb="26">
      <t>カサイ</t>
    </rPh>
    <rPh sb="33" eb="35">
      <t>イジョウ</t>
    </rPh>
    <rPh sb="36" eb="38">
      <t>セイサン</t>
    </rPh>
    <rPh sb="42" eb="44">
      <t>コジン</t>
    </rPh>
    <rPh sb="45" eb="47">
      <t>ホウジン</t>
    </rPh>
    <rPh sb="50" eb="52">
      <t>キョウギョウ</t>
    </rPh>
    <rPh sb="52" eb="55">
      <t>ケイエイタイ</t>
    </rPh>
    <rPh sb="57" eb="58">
      <t>クニ</t>
    </rPh>
    <rPh sb="59" eb="60">
      <t>ケン</t>
    </rPh>
    <rPh sb="61" eb="64">
      <t>セイサンシャ</t>
    </rPh>
    <phoneticPr fontId="4"/>
  </si>
  <si>
    <t>指定要件を満たす産地内で、特定野菜2.5ha（一部軟弱は1.5ha）以上、指定野菜5ha（果菜は2.5ha）以上を生産している個人、法人または協業経営体
［国：県：生産者＝１：１：１］</t>
    <rPh sb="0" eb="2">
      <t>シテイ</t>
    </rPh>
    <rPh sb="2" eb="4">
      <t>ヨウケン</t>
    </rPh>
    <rPh sb="5" eb="6">
      <t>ミ</t>
    </rPh>
    <rPh sb="8" eb="10">
      <t>サンチ</t>
    </rPh>
    <rPh sb="10" eb="11">
      <t>ナイ</t>
    </rPh>
    <rPh sb="13" eb="15">
      <t>トクテイ</t>
    </rPh>
    <rPh sb="15" eb="17">
      <t>ヤサイ</t>
    </rPh>
    <rPh sb="23" eb="25">
      <t>イチブ</t>
    </rPh>
    <rPh sb="25" eb="27">
      <t>ナンジャク</t>
    </rPh>
    <rPh sb="34" eb="36">
      <t>イジョウ</t>
    </rPh>
    <rPh sb="37" eb="39">
      <t>シテイ</t>
    </rPh>
    <rPh sb="39" eb="41">
      <t>ヤサイ</t>
    </rPh>
    <rPh sb="45" eb="47">
      <t>カサイ</t>
    </rPh>
    <rPh sb="54" eb="56">
      <t>イジョウ</t>
    </rPh>
    <rPh sb="57" eb="59">
      <t>セイサン</t>
    </rPh>
    <rPh sb="63" eb="65">
      <t>コジン</t>
    </rPh>
    <rPh sb="66" eb="68">
      <t>ホウジン</t>
    </rPh>
    <rPh sb="71" eb="73">
      <t>キョウギョウ</t>
    </rPh>
    <rPh sb="73" eb="76">
      <t>ケイエイタイ</t>
    </rPh>
    <rPh sb="78" eb="79">
      <t>クニ</t>
    </rPh>
    <rPh sb="80" eb="81">
      <t>ケン</t>
    </rPh>
    <rPh sb="82" eb="85">
      <t>セイサンシャ</t>
    </rPh>
    <phoneticPr fontId="4"/>
  </si>
  <si>
    <t>（注）負担区分「その他」の割合（市町２／９、ＪＡ県連３／９、ＪＡ２／９、生産者２／９）</t>
  </si>
  <si>
    <t>第６表　青果物等生産価格安定事業実績</t>
    <rPh sb="0" eb="1">
      <t>ダイ</t>
    </rPh>
    <rPh sb="2" eb="3">
      <t>ヒョウ</t>
    </rPh>
    <rPh sb="4" eb="7">
      <t>セイカブツ</t>
    </rPh>
    <rPh sb="7" eb="8">
      <t>トウ</t>
    </rPh>
    <rPh sb="8" eb="10">
      <t>セイサン</t>
    </rPh>
    <rPh sb="10" eb="12">
      <t>カカク</t>
    </rPh>
    <rPh sb="12" eb="14">
      <t>アンテイ</t>
    </rPh>
    <rPh sb="14" eb="16">
      <t>ジギョウ</t>
    </rPh>
    <rPh sb="16" eb="18">
      <t>ジッセキ</t>
    </rPh>
    <phoneticPr fontId="4"/>
  </si>
  <si>
    <t>単位：ｔ、（千本）、千円</t>
    <rPh sb="0" eb="2">
      <t>タンイ</t>
    </rPh>
    <rPh sb="6" eb="8">
      <t>センボン</t>
    </rPh>
    <rPh sb="10" eb="12">
      <t>センエン</t>
    </rPh>
    <phoneticPr fontId="4"/>
  </si>
  <si>
    <t>出荷予約数量</t>
    <rPh sb="0" eb="2">
      <t>シュッカ</t>
    </rPh>
    <rPh sb="2" eb="4">
      <t>ヨヤク</t>
    </rPh>
    <rPh sb="4" eb="6">
      <t>スウリョウ</t>
    </rPh>
    <phoneticPr fontId="4"/>
  </si>
  <si>
    <t>出荷数量</t>
    <rPh sb="0" eb="2">
      <t>シュッカ</t>
    </rPh>
    <rPh sb="2" eb="4">
      <t>スウリョウ</t>
    </rPh>
    <phoneticPr fontId="4"/>
  </si>
  <si>
    <t>補てん数量</t>
    <rPh sb="0" eb="1">
      <t>ホ</t>
    </rPh>
    <rPh sb="3" eb="5">
      <t>スウリョウ</t>
    </rPh>
    <phoneticPr fontId="4"/>
  </si>
  <si>
    <t>補てん金額</t>
    <rPh sb="0" eb="1">
      <t>ホ</t>
    </rPh>
    <rPh sb="3" eb="5">
      <t>キンガク</t>
    </rPh>
    <phoneticPr fontId="4"/>
  </si>
  <si>
    <t>負担金額
（県決算額）</t>
    <rPh sb="0" eb="3">
      <t>フタンキン</t>
    </rPh>
    <rPh sb="3" eb="4">
      <t>ガク</t>
    </rPh>
    <rPh sb="6" eb="7">
      <t>ケン</t>
    </rPh>
    <rPh sb="7" eb="9">
      <t>ケッサン</t>
    </rPh>
    <rPh sb="9" eb="10">
      <t>ガク</t>
    </rPh>
    <phoneticPr fontId="4"/>
  </si>
  <si>
    <t>備考</t>
    <rPh sb="0" eb="2">
      <t>ビコウ</t>
    </rPh>
    <phoneticPr fontId="4"/>
  </si>
  <si>
    <t>年度</t>
    <rPh sb="0" eb="2">
      <t>ネンド</t>
    </rPh>
    <phoneticPr fontId="4"/>
  </si>
  <si>
    <t>26,467
(4,080)</t>
    <phoneticPr fontId="4"/>
  </si>
  <si>
    <t>17,044
(  688)</t>
    <phoneticPr fontId="4"/>
  </si>
  <si>
    <t>2,588
(    0)</t>
    <phoneticPr fontId="4"/>
  </si>
  <si>
    <t>21,619
(4,280)</t>
    <phoneticPr fontId="4"/>
  </si>
  <si>
    <t>16,494
(2,865)</t>
    <phoneticPr fontId="4"/>
  </si>
  <si>
    <t>3,633
(  862)</t>
    <phoneticPr fontId="4"/>
  </si>
  <si>
    <t>17,835
(4,280)</t>
    <phoneticPr fontId="4"/>
  </si>
  <si>
    <t>11,803
(  862)</t>
    <phoneticPr fontId="4"/>
  </si>
  <si>
    <t>4,253
(    0)</t>
    <phoneticPr fontId="4"/>
  </si>
  <si>
    <t>13,222
(2,850)</t>
  </si>
  <si>
    <t>8,630
(1,603)</t>
  </si>
  <si>
    <t>7,183
(1,225)</t>
  </si>
  <si>
    <t>12,912
(2,850)</t>
  </si>
  <si>
    <t>5,892
(1,217)</t>
  </si>
  <si>
    <t>1,392
(  428)</t>
  </si>
  <si>
    <t>9,850
(2,470)</t>
  </si>
  <si>
    <t>6,260
(859)</t>
  </si>
  <si>
    <t>912
(422)</t>
  </si>
  <si>
    <t>20,507
(1,625)</t>
  </si>
  <si>
    <t>9,559
(2,470)</t>
  </si>
  <si>
    <t>5,788
(832)</t>
  </si>
  <si>
    <t>726
(0)</t>
  </si>
  <si>
    <t>16,662
(0)</t>
  </si>
  <si>
    <t>4,553
(2,070)</t>
  </si>
  <si>
    <t>2,342
(922)</t>
  </si>
  <si>
    <t>453
(0)</t>
  </si>
  <si>
    <t>16,695
(0)</t>
  </si>
  <si>
    <t>4,617
(1,530)</t>
  </si>
  <si>
    <t>2,273
(676)</t>
  </si>
  <si>
    <t>2203
(676)</t>
  </si>
  <si>
    <t>15,781
(98)</t>
  </si>
  <si>
    <t>元</t>
    <rPh sb="0" eb="1">
      <t>モト</t>
    </rPh>
    <phoneticPr fontId="1"/>
  </si>
  <si>
    <t>7,299
(1,478)</t>
  </si>
  <si>
    <t>4,801
(696)</t>
  </si>
  <si>
    <t>3,569
(659)</t>
  </si>
  <si>
    <t>22,210
(0)</t>
  </si>
  <si>
    <t>6,341
(1,478)</t>
    <phoneticPr fontId="1"/>
  </si>
  <si>
    <t>4,231
(676)</t>
    <phoneticPr fontId="1"/>
  </si>
  <si>
    <t>555
(151)</t>
    <phoneticPr fontId="1"/>
  </si>
  <si>
    <t>9,570
(711)</t>
    <phoneticPr fontId="1"/>
  </si>
  <si>
    <t>5,900
(1,120)</t>
  </si>
  <si>
    <t>4,538
(919)</t>
  </si>
  <si>
    <t>510
(23)</t>
  </si>
  <si>
    <t>11,144
(31)</t>
  </si>
  <si>
    <t>4
(R4.7末)</t>
  </si>
  <si>
    <t>5,181
(970)</t>
  </si>
  <si>
    <t>1,409
(0)</t>
  </si>
  <si>
    <t>232
(0)</t>
  </si>
  <si>
    <t>4,462
(0)</t>
  </si>
  <si>
    <t>　※括弧書きは、県単花き類事業であり、上段の外数</t>
    <rPh sb="2" eb="4">
      <t>カッコ</t>
    </rPh>
    <rPh sb="4" eb="5">
      <t>ガ</t>
    </rPh>
    <rPh sb="8" eb="10">
      <t>ケンタン</t>
    </rPh>
    <rPh sb="10" eb="11">
      <t>カ</t>
    </rPh>
    <rPh sb="12" eb="13">
      <t>ルイ</t>
    </rPh>
    <rPh sb="13" eb="15">
      <t>ジギョウ</t>
    </rPh>
    <rPh sb="19" eb="21">
      <t>ジョウダン</t>
    </rPh>
    <rPh sb="22" eb="23">
      <t>ガイ</t>
    </rPh>
    <rPh sb="23" eb="24">
      <t>スウ</t>
    </rPh>
    <phoneticPr fontId="4"/>
  </si>
  <si>
    <t>園芸振興課</t>
    <rPh sb="0" eb="2">
      <t>エンゲイ</t>
    </rPh>
    <rPh sb="2" eb="4">
      <t>シンコウ</t>
    </rPh>
    <rPh sb="4" eb="5">
      <t>カ</t>
    </rPh>
    <phoneticPr fontId="4"/>
  </si>
  <si>
    <t>↓　データ入力セル</t>
    <rPh sb="5" eb="7">
      <t>ニュウリョク</t>
    </rPh>
    <phoneticPr fontId="4"/>
  </si>
  <si>
    <t>第７表　主要果実の品目別栽培状況と収穫量</t>
    <rPh sb="0" eb="1">
      <t>ダイ</t>
    </rPh>
    <rPh sb="2" eb="3">
      <t>ヒョウ</t>
    </rPh>
    <rPh sb="4" eb="6">
      <t>シュヨウ</t>
    </rPh>
    <rPh sb="6" eb="8">
      <t>カジツ</t>
    </rPh>
    <rPh sb="9" eb="11">
      <t>ヒンモク</t>
    </rPh>
    <rPh sb="11" eb="12">
      <t>ベツ</t>
    </rPh>
    <rPh sb="12" eb="14">
      <t>サイバイ</t>
    </rPh>
    <rPh sb="14" eb="16">
      <t>ジョウキョウ</t>
    </rPh>
    <rPh sb="17" eb="19">
      <t>シュウカク</t>
    </rPh>
    <rPh sb="19" eb="20">
      <t>リョウ</t>
    </rPh>
    <phoneticPr fontId="4"/>
  </si>
  <si>
    <t xml:space="preserve">単位：ha、t </t>
    <phoneticPr fontId="1"/>
  </si>
  <si>
    <t>第４８表　主要果実の品目別栽培状況と収穫量</t>
    <rPh sb="0" eb="1">
      <t>ダイ</t>
    </rPh>
    <rPh sb="3" eb="4">
      <t>ヒョウ</t>
    </rPh>
    <rPh sb="5" eb="7">
      <t>シュヨウ</t>
    </rPh>
    <rPh sb="7" eb="9">
      <t>カジツ</t>
    </rPh>
    <rPh sb="10" eb="12">
      <t>ヒンモク</t>
    </rPh>
    <rPh sb="12" eb="13">
      <t>ベツ</t>
    </rPh>
    <rPh sb="13" eb="15">
      <t>サイバイ</t>
    </rPh>
    <rPh sb="15" eb="17">
      <t>ジョウキョウ</t>
    </rPh>
    <rPh sb="18" eb="20">
      <t>シュウカク</t>
    </rPh>
    <rPh sb="20" eb="21">
      <t>リョウ</t>
    </rPh>
    <phoneticPr fontId="4"/>
  </si>
  <si>
    <t>単位：ha、t</t>
    <rPh sb="0" eb="2">
      <t>タンイ</t>
    </rPh>
    <phoneticPr fontId="4"/>
  </si>
  <si>
    <t>みかん</t>
    <phoneticPr fontId="4"/>
  </si>
  <si>
    <t>ぶどう</t>
    <phoneticPr fontId="4"/>
  </si>
  <si>
    <t>日本なし</t>
    <rPh sb="0" eb="2">
      <t>ニホン</t>
    </rPh>
    <phoneticPr fontId="4"/>
  </si>
  <si>
    <t>かき</t>
    <phoneticPr fontId="4"/>
  </si>
  <si>
    <t>もも</t>
    <phoneticPr fontId="4"/>
  </si>
  <si>
    <t>くり</t>
    <phoneticPr fontId="4"/>
  </si>
  <si>
    <t>うめ</t>
    <phoneticPr fontId="4"/>
  </si>
  <si>
    <t>りんご</t>
    <phoneticPr fontId="4"/>
  </si>
  <si>
    <t>結果樹面積</t>
    <rPh sb="0" eb="2">
      <t>ケッカ</t>
    </rPh>
    <rPh sb="2" eb="3">
      <t>ジュ</t>
    </rPh>
    <rPh sb="3" eb="5">
      <t>メンセキ</t>
    </rPh>
    <phoneticPr fontId="4"/>
  </si>
  <si>
    <t>27富山</t>
    <rPh sb="2" eb="4">
      <t>トヤマ</t>
    </rPh>
    <phoneticPr fontId="4"/>
  </si>
  <si>
    <t>27石川</t>
    <rPh sb="2" eb="4">
      <t>イシカワ</t>
    </rPh>
    <phoneticPr fontId="4"/>
  </si>
  <si>
    <t>収穫量</t>
    <rPh sb="0" eb="2">
      <t>シュウカク</t>
    </rPh>
    <rPh sb="2" eb="3">
      <t>リョウ</t>
    </rPh>
    <phoneticPr fontId="4"/>
  </si>
  <si>
    <t>～Ｈ20「福井農林水産統計年報」</t>
    <rPh sb="5" eb="7">
      <t>フクイ</t>
    </rPh>
    <rPh sb="7" eb="9">
      <t>ノウリン</t>
    </rPh>
    <rPh sb="9" eb="11">
      <t>スイサン</t>
    </rPh>
    <rPh sb="11" eb="13">
      <t>トウケイ</t>
    </rPh>
    <rPh sb="13" eb="15">
      <t>ネンポウ</t>
    </rPh>
    <phoneticPr fontId="4"/>
  </si>
  <si>
    <t>Ｈ21～　農林水産省「果実生産出荷統計」</t>
    <rPh sb="5" eb="7">
      <t>ノウリン</t>
    </rPh>
    <rPh sb="7" eb="10">
      <t>スイサンショウ</t>
    </rPh>
    <rPh sb="11" eb="13">
      <t>カジツ</t>
    </rPh>
    <rPh sb="13" eb="15">
      <t>セイサン</t>
    </rPh>
    <rPh sb="15" eb="17">
      <t>シュッカ</t>
    </rPh>
    <rPh sb="17" eb="19">
      <t>トウケイ</t>
    </rPh>
    <phoneticPr fontId="4"/>
  </si>
  <si>
    <t>※　「－」は公表数値なし</t>
    <rPh sb="6" eb="8">
      <t>コウヒョウ</t>
    </rPh>
    <rPh sb="8" eb="10">
      <t>スウチ</t>
    </rPh>
    <phoneticPr fontId="4"/>
  </si>
  <si>
    <t>第８表　青果物の県内主要市場における占有率の推移</t>
    <rPh sb="0" eb="1">
      <t>ダイ</t>
    </rPh>
    <rPh sb="2" eb="3">
      <t>ヒョウ</t>
    </rPh>
    <rPh sb="4" eb="7">
      <t>セイカブツ</t>
    </rPh>
    <rPh sb="8" eb="10">
      <t>ケンナイ</t>
    </rPh>
    <rPh sb="10" eb="12">
      <t>シュヨウ</t>
    </rPh>
    <rPh sb="12" eb="14">
      <t>シジョウ</t>
    </rPh>
    <rPh sb="18" eb="20">
      <t>センユウ</t>
    </rPh>
    <rPh sb="20" eb="21">
      <t>リツ</t>
    </rPh>
    <rPh sb="22" eb="24">
      <t>スイイ</t>
    </rPh>
    <phoneticPr fontId="4"/>
  </si>
  <si>
    <t>単位：ｔ、千本、％</t>
    <rPh sb="5" eb="7">
      <t>センボン</t>
    </rPh>
    <phoneticPr fontId="4"/>
  </si>
  <si>
    <t>H元年</t>
    <rPh sb="1" eb="2">
      <t>モト</t>
    </rPh>
    <rPh sb="2" eb="3">
      <t>ネン</t>
    </rPh>
    <phoneticPr fontId="4"/>
  </si>
  <si>
    <t>H10年</t>
    <rPh sb="3" eb="4">
      <t>ネン</t>
    </rPh>
    <phoneticPr fontId="4"/>
  </si>
  <si>
    <t>H15年</t>
    <rPh sb="3" eb="4">
      <t>ネン</t>
    </rPh>
    <phoneticPr fontId="4"/>
  </si>
  <si>
    <t>H20年</t>
    <rPh sb="3" eb="4">
      <t>ネン</t>
    </rPh>
    <phoneticPr fontId="4"/>
  </si>
  <si>
    <t>H23年</t>
    <rPh sb="3" eb="4">
      <t>ネン</t>
    </rPh>
    <phoneticPr fontId="4"/>
  </si>
  <si>
    <t>H24年</t>
    <rPh sb="3" eb="4">
      <t>ネン</t>
    </rPh>
    <phoneticPr fontId="4"/>
  </si>
  <si>
    <t>H25年</t>
    <rPh sb="3" eb="4">
      <t>ネン</t>
    </rPh>
    <phoneticPr fontId="4"/>
  </si>
  <si>
    <t>H27年</t>
    <rPh sb="3" eb="4">
      <t>ネン</t>
    </rPh>
    <phoneticPr fontId="4"/>
  </si>
  <si>
    <t>H28年</t>
    <rPh sb="3" eb="4">
      <t>ネン</t>
    </rPh>
    <phoneticPr fontId="4"/>
  </si>
  <si>
    <t>H29年</t>
    <rPh sb="3" eb="4">
      <t>ネン</t>
    </rPh>
    <phoneticPr fontId="4"/>
  </si>
  <si>
    <t>H30年</t>
    <rPh sb="3" eb="4">
      <t>ネン</t>
    </rPh>
    <phoneticPr fontId="4"/>
  </si>
  <si>
    <t>H31年</t>
    <rPh sb="3" eb="4">
      <t>ネン</t>
    </rPh>
    <phoneticPr fontId="4"/>
  </si>
  <si>
    <t>R2年</t>
    <rPh sb="2" eb="3">
      <t>ネン</t>
    </rPh>
    <phoneticPr fontId="4"/>
  </si>
  <si>
    <t>総 取 扱 量</t>
    <rPh sb="0" eb="1">
      <t>ソウ</t>
    </rPh>
    <rPh sb="2" eb="3">
      <t>トリ</t>
    </rPh>
    <rPh sb="4" eb="5">
      <t>アツカイ</t>
    </rPh>
    <rPh sb="6" eb="7">
      <t>リョウ</t>
    </rPh>
    <phoneticPr fontId="4"/>
  </si>
  <si>
    <t>県 内 産 量</t>
    <rPh sb="0" eb="1">
      <t>ケン</t>
    </rPh>
    <rPh sb="2" eb="3">
      <t>ナイ</t>
    </rPh>
    <rPh sb="4" eb="5">
      <t>サン</t>
    </rPh>
    <rPh sb="6" eb="7">
      <t>リョウ</t>
    </rPh>
    <phoneticPr fontId="4"/>
  </si>
  <si>
    <t>県内産
占有率</t>
    <rPh sb="0" eb="2">
      <t>ケンナイ</t>
    </rPh>
    <rPh sb="2" eb="3">
      <t>サン</t>
    </rPh>
    <rPh sb="4" eb="6">
      <t>センユウ</t>
    </rPh>
    <rPh sb="6" eb="7">
      <t>リツ</t>
    </rPh>
    <phoneticPr fontId="4"/>
  </si>
  <si>
    <t>「福井市中央卸売市場年報」</t>
    <phoneticPr fontId="4"/>
  </si>
  <si>
    <t>（注）果実はすいか、いちご、メロンを含む</t>
    <phoneticPr fontId="4"/>
  </si>
  <si>
    <t>－　園振P10　－</t>
    <rPh sb="2" eb="3">
      <t>エン</t>
    </rPh>
    <rPh sb="3" eb="4">
      <t>シン</t>
    </rPh>
    <phoneticPr fontId="1"/>
  </si>
  <si>
    <t>第９表　花き栽培面積と産出額の推移</t>
    <rPh sb="0" eb="1">
      <t>ダイ</t>
    </rPh>
    <rPh sb="2" eb="3">
      <t>ヒョウ</t>
    </rPh>
    <rPh sb="4" eb="5">
      <t>カ</t>
    </rPh>
    <rPh sb="6" eb="8">
      <t>サイバイ</t>
    </rPh>
    <rPh sb="8" eb="10">
      <t>メンセキ</t>
    </rPh>
    <rPh sb="11" eb="14">
      <t>サンシュツガク</t>
    </rPh>
    <rPh sb="15" eb="17">
      <t>スイイ</t>
    </rPh>
    <phoneticPr fontId="4"/>
  </si>
  <si>
    <t>上：栽培面積(ha)　下段：生産額(百万円)</t>
    <rPh sb="0" eb="1">
      <t>ウエ</t>
    </rPh>
    <rPh sb="2" eb="4">
      <t>サイバイ</t>
    </rPh>
    <rPh sb="4" eb="6">
      <t>メンセキ</t>
    </rPh>
    <rPh sb="11" eb="13">
      <t>カダン</t>
    </rPh>
    <rPh sb="14" eb="17">
      <t>セイサンガク</t>
    </rPh>
    <rPh sb="18" eb="19">
      <t>ヒャク</t>
    </rPh>
    <rPh sb="19" eb="21">
      <t>マンエン</t>
    </rPh>
    <phoneticPr fontId="4"/>
  </si>
  <si>
    <t>年</t>
    <rPh sb="0" eb="1">
      <t>ネン</t>
    </rPh>
    <phoneticPr fontId="4"/>
  </si>
  <si>
    <t>S55年</t>
    <rPh sb="3" eb="4">
      <t>ネン</t>
    </rPh>
    <phoneticPr fontId="4"/>
  </si>
  <si>
    <t>60年</t>
    <rPh sb="2" eb="3">
      <t>ネン</t>
    </rPh>
    <phoneticPr fontId="4"/>
  </si>
  <si>
    <t>H2年</t>
    <rPh sb="2" eb="3">
      <t>ネン</t>
    </rPh>
    <phoneticPr fontId="4"/>
  </si>
  <si>
    <t>7年</t>
    <rPh sb="1" eb="2">
      <t>ネン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</si>
  <si>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</si>
  <si>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</si>
  <si>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19年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</si>
  <si>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</si>
  <si>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</si>
  <si>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</si>
  <si>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</si>
  <si>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</si>
  <si>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</si>
  <si>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R1年</t>
    <rPh sb="2" eb="3">
      <t>ネン</t>
    </rPh>
    <phoneticPr fontId="4"/>
  </si>
  <si>
    <t>2年</t>
    <rPh sb="1" eb="2">
      <t>ネン</t>
    </rPh>
    <phoneticPr fontId="4"/>
  </si>
  <si>
    <t>キク</t>
    <phoneticPr fontId="4"/>
  </si>
  <si>
    <t>面積</t>
    <rPh sb="0" eb="2">
      <t>メンセキ</t>
    </rPh>
    <phoneticPr fontId="1"/>
  </si>
  <si>
    <t>生産額</t>
    <rPh sb="0" eb="3">
      <t>セイサンガク</t>
    </rPh>
    <phoneticPr fontId="1"/>
  </si>
  <si>
    <t>スイセン</t>
    <phoneticPr fontId="4"/>
  </si>
  <si>
    <t>面積</t>
  </si>
  <si>
    <t>生産額</t>
  </si>
  <si>
    <t>ユリ</t>
    <phoneticPr fontId="4"/>
  </si>
  <si>
    <t>花ハス</t>
    <rPh sb="0" eb="1">
      <t>ハナ</t>
    </rPh>
    <phoneticPr fontId="4"/>
  </si>
  <si>
    <t>ストック</t>
    <phoneticPr fontId="4"/>
  </si>
  <si>
    <t>トルコ
ギキョウ</t>
    <phoneticPr fontId="4"/>
  </si>
  <si>
    <t>切り枝</t>
    <rPh sb="0" eb="1">
      <t>キ</t>
    </rPh>
    <rPh sb="2" eb="3">
      <t>エダ</t>
    </rPh>
    <phoneticPr fontId="4"/>
  </si>
  <si>
    <t>その他
切り花</t>
    <rPh sb="2" eb="3">
      <t>タ</t>
    </rPh>
    <rPh sb="4" eb="5">
      <t>キ</t>
    </rPh>
    <rPh sb="6" eb="7">
      <t>ハナ</t>
    </rPh>
    <phoneticPr fontId="4"/>
  </si>
  <si>
    <t>切り花
小計</t>
    <rPh sb="0" eb="1">
      <t>キ</t>
    </rPh>
    <rPh sb="2" eb="3">
      <t>ハナ</t>
    </rPh>
    <rPh sb="4" eb="6">
      <t>ショウケイ</t>
    </rPh>
    <phoneticPr fontId="4"/>
  </si>
  <si>
    <t>花木類</t>
    <rPh sb="0" eb="2">
      <t>カボク</t>
    </rPh>
    <rPh sb="2" eb="3">
      <t>ルイ</t>
    </rPh>
    <phoneticPr fontId="4"/>
  </si>
  <si>
    <t>鉢物類</t>
    <rPh sb="0" eb="2">
      <t>ハチモノ</t>
    </rPh>
    <rPh sb="2" eb="3">
      <t>ルイ</t>
    </rPh>
    <phoneticPr fontId="4"/>
  </si>
  <si>
    <t>花壇用
苗物類</t>
    <rPh sb="0" eb="3">
      <t>カダンヨウ</t>
    </rPh>
    <rPh sb="4" eb="5">
      <t>ナエ</t>
    </rPh>
    <rPh sb="5" eb="6">
      <t>モノ</t>
    </rPh>
    <rPh sb="6" eb="7">
      <t>ルイ</t>
    </rPh>
    <phoneticPr fontId="4"/>
  </si>
  <si>
    <t>球根類</t>
    <rPh sb="0" eb="2">
      <t>キュウコン</t>
    </rPh>
    <rPh sb="2" eb="3">
      <t>ルイ</t>
    </rPh>
    <phoneticPr fontId="4"/>
  </si>
  <si>
    <t>合　　　計</t>
    <rPh sb="0" eb="1">
      <t>ゴウ</t>
    </rPh>
    <rPh sb="4" eb="5">
      <t>ケイ</t>
    </rPh>
    <phoneticPr fontId="4"/>
  </si>
  <si>
    <t>「県花き生産出荷事情調査」</t>
    <rPh sb="1" eb="2">
      <t>アガタ</t>
    </rPh>
    <rPh sb="2" eb="3">
      <t>ハナ</t>
    </rPh>
    <rPh sb="4" eb="6">
      <t>セイサン</t>
    </rPh>
    <rPh sb="6" eb="8">
      <t>シュッカ</t>
    </rPh>
    <rPh sb="8" eb="10">
      <t>ジジョウ</t>
    </rPh>
    <rPh sb="10" eb="12">
      <t>チョウサ</t>
    </rPh>
    <phoneticPr fontId="4"/>
  </si>
  <si>
    <t>３　農業生産の近代化への動き</t>
    <rPh sb="2" eb="4">
      <t>ノウギョウ</t>
    </rPh>
    <rPh sb="4" eb="6">
      <t>セイサン</t>
    </rPh>
    <rPh sb="7" eb="10">
      <t>キンダイカ</t>
    </rPh>
    <rPh sb="12" eb="13">
      <t>ウゴ</t>
    </rPh>
    <phoneticPr fontId="4"/>
  </si>
  <si>
    <t>第１０表　農用機械の所有台数および施設の設置数</t>
    <rPh sb="0" eb="1">
      <t>ダイ</t>
    </rPh>
    <rPh sb="3" eb="4">
      <t>ヒョウ</t>
    </rPh>
    <rPh sb="5" eb="6">
      <t>ノウ</t>
    </rPh>
    <rPh sb="6" eb="7">
      <t>ヨウ</t>
    </rPh>
    <rPh sb="7" eb="9">
      <t>キカイ</t>
    </rPh>
    <rPh sb="10" eb="12">
      <t>ショユウ</t>
    </rPh>
    <rPh sb="12" eb="14">
      <t>ダイスウ</t>
    </rPh>
    <rPh sb="17" eb="19">
      <t>シセツ</t>
    </rPh>
    <rPh sb="20" eb="23">
      <t>セッチスウ</t>
    </rPh>
    <phoneticPr fontId="4"/>
  </si>
  <si>
    <t>単位：台</t>
    <rPh sb="0" eb="2">
      <t>タンイ</t>
    </rPh>
    <rPh sb="3" eb="4">
      <t>ダイ</t>
    </rPh>
    <phoneticPr fontId="4"/>
  </si>
  <si>
    <t>種類</t>
    <rPh sb="0" eb="2">
      <t>シュルイ</t>
    </rPh>
    <phoneticPr fontId="4"/>
  </si>
  <si>
    <t>耕うん機</t>
    <rPh sb="0" eb="1">
      <t>コウ</t>
    </rPh>
    <rPh sb="3" eb="4">
      <t>キ</t>
    </rPh>
    <phoneticPr fontId="4"/>
  </si>
  <si>
    <t>トラクター</t>
    <phoneticPr fontId="4"/>
  </si>
  <si>
    <t>田植機</t>
    <rPh sb="0" eb="2">
      <t>タウエ</t>
    </rPh>
    <rPh sb="2" eb="3">
      <t>キ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</si>
  <si>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</si>
  <si>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バインダー</t>
    <phoneticPr fontId="4"/>
  </si>
  <si>
    <t>コンバイン</t>
    <phoneticPr fontId="4"/>
  </si>
  <si>
    <t>乾燥機</t>
    <rPh sb="0" eb="3">
      <t>カンソウキ</t>
    </rPh>
    <phoneticPr fontId="4"/>
  </si>
  <si>
    <t>ライスセンター（か所）</t>
    <rPh sb="9" eb="10">
      <t>ショ</t>
    </rPh>
    <phoneticPr fontId="4"/>
  </si>
  <si>
    <t>カントリー
エレベーター（か所）</t>
    <rPh sb="14" eb="15">
      <t>ショ</t>
    </rPh>
    <phoneticPr fontId="4"/>
  </si>
  <si>
    <t>育苗センター（か所）</t>
    <rPh sb="0" eb="2">
      <t>イクビョウ</t>
    </rPh>
    <rPh sb="8" eb="9">
      <t>ショ</t>
    </rPh>
    <phoneticPr fontId="4"/>
  </si>
  <si>
    <t>園芸振興課</t>
    <rPh sb="0" eb="1">
      <t>エン</t>
    </rPh>
    <rPh sb="1" eb="2">
      <t>ゲイ</t>
    </rPh>
    <rPh sb="2" eb="4">
      <t>シンコウ</t>
    </rPh>
    <rPh sb="4" eb="5">
      <t>カ</t>
    </rPh>
    <phoneticPr fontId="4"/>
  </si>
  <si>
    <t>（注）農林業センサスに基づき再出</t>
    <rPh sb="1" eb="2">
      <t>チュウ</t>
    </rPh>
    <rPh sb="3" eb="6">
      <t>ノウリンギョウ</t>
    </rPh>
    <rPh sb="11" eb="12">
      <t>モト</t>
    </rPh>
    <rPh sb="14" eb="16">
      <t>サイシュツ</t>
    </rPh>
    <phoneticPr fontId="4"/>
  </si>
  <si>
    <t>第１１表　機械・施設の利用状況</t>
    <rPh sb="0" eb="1">
      <t>ダイ</t>
    </rPh>
    <rPh sb="3" eb="4">
      <t>ヒョウ</t>
    </rPh>
    <rPh sb="5" eb="7">
      <t>キカイ</t>
    </rPh>
    <rPh sb="8" eb="10">
      <t>シセツ</t>
    </rPh>
    <rPh sb="11" eb="13">
      <t>リヨウ</t>
    </rPh>
    <rPh sb="13" eb="15">
      <t>ジョウキョウ</t>
    </rPh>
    <phoneticPr fontId="4"/>
  </si>
  <si>
    <t>育苗
センター</t>
    <rPh sb="0" eb="2">
      <t>イクビョウ</t>
    </rPh>
    <phoneticPr fontId="4"/>
  </si>
  <si>
    <t>ライス
センター</t>
    <phoneticPr fontId="4"/>
  </si>
  <si>
    <t>カントリー
エレベーター</t>
    <phoneticPr fontId="4"/>
  </si>
  <si>
    <t>利用面積</t>
    <rPh sb="0" eb="2">
      <t>リヨウ</t>
    </rPh>
    <rPh sb="2" eb="4">
      <t>メンセキ</t>
    </rPh>
    <phoneticPr fontId="4"/>
  </si>
  <si>
    <t>利用面積割合</t>
    <rPh sb="0" eb="2">
      <t>リヨウ</t>
    </rPh>
    <rPh sb="2" eb="4">
      <t>メンセキ</t>
    </rPh>
    <rPh sb="4" eb="6">
      <t>ワリアイ</t>
    </rPh>
    <phoneticPr fontId="4"/>
  </si>
  <si>
    <t>（注）16年次以降の公表値なし</t>
    <rPh sb="1" eb="2">
      <t>チュウ</t>
    </rPh>
    <rPh sb="5" eb="6">
      <t>ネン</t>
    </rPh>
    <rPh sb="6" eb="9">
      <t>ジイコウ</t>
    </rPh>
    <rPh sb="10" eb="12">
      <t>コウヒョウ</t>
    </rPh>
    <rPh sb="12" eb="13">
      <t>チ</t>
    </rPh>
    <phoneticPr fontId="4"/>
  </si>
  <si>
    <t>４</t>
    <phoneticPr fontId="1"/>
  </si>
  <si>
    <t>農業経済の動き</t>
    <rPh sb="0" eb="2">
      <t>ノウギョウ</t>
    </rPh>
    <rPh sb="2" eb="4">
      <t>ケイザイ</t>
    </rPh>
    <rPh sb="5" eb="6">
      <t>ウゴ</t>
    </rPh>
    <phoneticPr fontId="1"/>
  </si>
  <si>
    <t>第１２表</t>
    <rPh sb="0" eb="1">
      <t>ダイ</t>
    </rPh>
    <rPh sb="3" eb="4">
      <t>ヒョウ</t>
    </rPh>
    <phoneticPr fontId="1"/>
  </si>
  <si>
    <t>農家経済の概要</t>
    <rPh sb="0" eb="1">
      <t>ノウ</t>
    </rPh>
    <rPh sb="1" eb="2">
      <t>イエ</t>
    </rPh>
    <rPh sb="2" eb="4">
      <t>ケイザイ</t>
    </rPh>
    <rPh sb="5" eb="7">
      <t>ガイヨウ</t>
    </rPh>
    <phoneticPr fontId="1"/>
  </si>
  <si>
    <t>単位：時間、千円</t>
    <rPh sb="0" eb="2">
      <t>タンイ</t>
    </rPh>
    <rPh sb="3" eb="5">
      <t>ジカン</t>
    </rPh>
    <rPh sb="6" eb="8">
      <t>センエン</t>
    </rPh>
    <phoneticPr fontId="1"/>
  </si>
  <si>
    <t>農業労働</t>
    <rPh sb="0" eb="2">
      <t>ノウギョウ</t>
    </rPh>
    <rPh sb="2" eb="4">
      <t>ロウドウ</t>
    </rPh>
    <phoneticPr fontId="1"/>
  </si>
  <si>
    <t>時間</t>
    <rPh sb="0" eb="2">
      <t>ジカン</t>
    </rPh>
    <phoneticPr fontId="1"/>
  </si>
  <si>
    <t>農業固定資本額</t>
    <rPh sb="0" eb="2">
      <t>ノウギョウ</t>
    </rPh>
    <rPh sb="2" eb="4">
      <t>コテイ</t>
    </rPh>
    <rPh sb="4" eb="6">
      <t>シホン</t>
    </rPh>
    <rPh sb="6" eb="7">
      <t>ガク</t>
    </rPh>
    <phoneticPr fontId="1"/>
  </si>
  <si>
    <t>農　家　所　得</t>
    <rPh sb="0" eb="1">
      <t>ノウ</t>
    </rPh>
    <rPh sb="2" eb="3">
      <t>イエ</t>
    </rPh>
    <rPh sb="4" eb="5">
      <t>ショ</t>
    </rPh>
    <rPh sb="6" eb="7">
      <t>エ</t>
    </rPh>
    <phoneticPr fontId="1"/>
  </si>
  <si>
    <t>税引所得</t>
    <rPh sb="0" eb="1">
      <t>ゼイ</t>
    </rPh>
    <rPh sb="1" eb="2">
      <t>ヒ</t>
    </rPh>
    <rPh sb="2" eb="4">
      <t>ショトク</t>
    </rPh>
    <phoneticPr fontId="1"/>
  </si>
  <si>
    <t>年金被贈</t>
    <rPh sb="0" eb="2">
      <t>ネンキン</t>
    </rPh>
    <rPh sb="2" eb="3">
      <t>コウム</t>
    </rPh>
    <rPh sb="3" eb="4">
      <t>オク</t>
    </rPh>
    <phoneticPr fontId="1"/>
  </si>
  <si>
    <t>等の収入</t>
    <rPh sb="0" eb="1">
      <t>トウ</t>
    </rPh>
    <rPh sb="2" eb="4">
      <t>シュウニュウ</t>
    </rPh>
    <phoneticPr fontId="1"/>
  </si>
  <si>
    <t>可処分
所得</t>
    <rPh sb="0" eb="3">
      <t>カショブン</t>
    </rPh>
    <rPh sb="4" eb="6">
      <t>ショトク</t>
    </rPh>
    <phoneticPr fontId="1"/>
  </si>
  <si>
    <t>家計費</t>
    <rPh sb="0" eb="2">
      <t>カケイ</t>
    </rPh>
    <rPh sb="2" eb="3">
      <t>ヒ</t>
    </rPh>
    <phoneticPr fontId="1"/>
  </si>
  <si>
    <t>農家経</t>
    <rPh sb="0" eb="2">
      <t>ノウカ</t>
    </rPh>
    <rPh sb="2" eb="3">
      <t>キョウ</t>
    </rPh>
    <phoneticPr fontId="1"/>
  </si>
  <si>
    <t>済余剰</t>
    <rPh sb="0" eb="1">
      <t>ズ</t>
    </rPh>
    <rPh sb="1" eb="3">
      <t>ヨジョウ</t>
    </rPh>
    <phoneticPr fontId="1"/>
  </si>
  <si>
    <t>農家
総所得</t>
    <rPh sb="0" eb="1">
      <t>ノウ</t>
    </rPh>
    <rPh sb="1" eb="2">
      <t>イエ</t>
    </rPh>
    <rPh sb="3" eb="4">
      <t>ソウ</t>
    </rPh>
    <rPh sb="4" eb="6">
      <t>ショトク</t>
    </rPh>
    <phoneticPr fontId="1"/>
  </si>
  <si>
    <t>農機具</t>
    <rPh sb="0" eb="1">
      <t>ノウ</t>
    </rPh>
    <rPh sb="1" eb="2">
      <t>キ</t>
    </rPh>
    <rPh sb="2" eb="3">
      <t>グ</t>
    </rPh>
    <phoneticPr fontId="1"/>
  </si>
  <si>
    <t>農業</t>
    <rPh sb="0" eb="2">
      <t>ノウギョウ</t>
    </rPh>
    <phoneticPr fontId="1"/>
  </si>
  <si>
    <t>農外</t>
    <rPh sb="0" eb="1">
      <t>ノウ</t>
    </rPh>
    <rPh sb="1" eb="2">
      <t>ガイ</t>
    </rPh>
    <phoneticPr fontId="1"/>
  </si>
  <si>
    <t>全　　国</t>
    <rPh sb="0" eb="1">
      <t>ゼン</t>
    </rPh>
    <rPh sb="3" eb="4">
      <t>クニ</t>
    </rPh>
    <phoneticPr fontId="1"/>
  </si>
  <si>
    <t>福　井　県</t>
    <rPh sb="0" eb="1">
      <t>フク</t>
    </rPh>
    <rPh sb="2" eb="3">
      <t>イ</t>
    </rPh>
    <rPh sb="4" eb="5">
      <t>ケン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</si>
  <si>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</si>
  <si>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</si>
  <si>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「福井農林水産統計年報」「北陸農林水産統計年報」</t>
    <rPh sb="1" eb="3">
      <t>フクイ</t>
    </rPh>
    <rPh sb="3" eb="5">
      <t>ノウリン</t>
    </rPh>
    <rPh sb="5" eb="7">
      <t>スイサン</t>
    </rPh>
    <rPh sb="7" eb="9">
      <t>トウケイ</t>
    </rPh>
    <rPh sb="9" eb="11">
      <t>ネンポウ</t>
    </rPh>
    <rPh sb="13" eb="15">
      <t>ホクリク</t>
    </rPh>
    <rPh sb="15" eb="17">
      <t>ノウリン</t>
    </rPh>
    <rPh sb="17" eb="19">
      <t>スイサン</t>
    </rPh>
    <rPh sb="19" eb="21">
      <t>トウケイ</t>
    </rPh>
    <rPh sb="21" eb="23">
      <t>ネンポウ</t>
    </rPh>
    <phoneticPr fontId="1"/>
  </si>
  <si>
    <t>（注）</t>
    <rPh sb="1" eb="2">
      <t>チュウ</t>
    </rPh>
    <phoneticPr fontId="1"/>
  </si>
  <si>
    <t>８年以降は販売農家に関する統計</t>
    <rPh sb="1" eb="2">
      <t>ネン</t>
    </rPh>
    <rPh sb="2" eb="4">
      <t>イコウ</t>
    </rPh>
    <rPh sb="5" eb="7">
      <t>ハンバイ</t>
    </rPh>
    <rPh sb="7" eb="9">
      <t>ノウカ</t>
    </rPh>
    <rPh sb="10" eb="11">
      <t>カン</t>
    </rPh>
    <rPh sb="13" eb="15">
      <t>トウケイ</t>
    </rPh>
    <phoneticPr fontId="1"/>
  </si>
  <si>
    <t>農家所得=農業所得＋農外所得</t>
    <rPh sb="0" eb="1">
      <t>ノウ</t>
    </rPh>
    <rPh sb="1" eb="2">
      <t>イエ</t>
    </rPh>
    <rPh sb="2" eb="4">
      <t>ショトク</t>
    </rPh>
    <rPh sb="5" eb="7">
      <t>ノウギョウ</t>
    </rPh>
    <rPh sb="7" eb="9">
      <t>ショトク</t>
    </rPh>
    <rPh sb="10" eb="11">
      <t>ノウ</t>
    </rPh>
    <rPh sb="11" eb="12">
      <t>ガイ</t>
    </rPh>
    <rPh sb="12" eb="14">
      <t>ショトク</t>
    </rPh>
    <phoneticPr fontId="1"/>
  </si>
  <si>
    <t>税引所得＝農家所得-租税公課諸負担</t>
    <rPh sb="0" eb="1">
      <t>ゼイ</t>
    </rPh>
    <rPh sb="1" eb="2">
      <t>ヒ</t>
    </rPh>
    <rPh sb="2" eb="4">
      <t>ショトク</t>
    </rPh>
    <rPh sb="5" eb="6">
      <t>ノウ</t>
    </rPh>
    <rPh sb="6" eb="7">
      <t>イエ</t>
    </rPh>
    <rPh sb="7" eb="9">
      <t>ショトク</t>
    </rPh>
    <rPh sb="10" eb="12">
      <t>ソゼイ</t>
    </rPh>
    <rPh sb="12" eb="14">
      <t>コウカ</t>
    </rPh>
    <rPh sb="14" eb="15">
      <t>ショ</t>
    </rPh>
    <rPh sb="15" eb="17">
      <t>フタン</t>
    </rPh>
    <phoneticPr fontId="1"/>
  </si>
  <si>
    <t>可処分所得=税引所得＋被贈扶助（恩給、年金、農林業補助金、農業共済受取金等をいう）</t>
    <rPh sb="0" eb="3">
      <t>カショブン</t>
    </rPh>
    <rPh sb="3" eb="5">
      <t>ショトク</t>
    </rPh>
    <rPh sb="6" eb="7">
      <t>ゼイ</t>
    </rPh>
    <rPh sb="7" eb="8">
      <t>ヒ</t>
    </rPh>
    <rPh sb="8" eb="10">
      <t>ショトク</t>
    </rPh>
    <rPh sb="11" eb="12">
      <t>コウム</t>
    </rPh>
    <rPh sb="12" eb="13">
      <t>オク</t>
    </rPh>
    <rPh sb="13" eb="15">
      <t>フジョ</t>
    </rPh>
    <rPh sb="16" eb="18">
      <t>オンキュウ</t>
    </rPh>
    <rPh sb="19" eb="21">
      <t>ネンキン</t>
    </rPh>
    <rPh sb="22" eb="25">
      <t>ノウリンギョウ</t>
    </rPh>
    <rPh sb="25" eb="28">
      <t>ホジョキン</t>
    </rPh>
    <rPh sb="29" eb="31">
      <t>ノウギョウ</t>
    </rPh>
    <rPh sb="31" eb="33">
      <t>キョウサイ</t>
    </rPh>
    <rPh sb="33" eb="35">
      <t>ウケトリ</t>
    </rPh>
    <rPh sb="35" eb="36">
      <t>キン</t>
    </rPh>
    <rPh sb="36" eb="37">
      <t>トウ</t>
    </rPh>
    <phoneticPr fontId="1"/>
  </si>
  <si>
    <t>農家経済余剰=可処分所得-家計費</t>
    <rPh sb="0" eb="1">
      <t>ノウ</t>
    </rPh>
    <rPh sb="1" eb="2">
      <t>イエ</t>
    </rPh>
    <rPh sb="2" eb="4">
      <t>ケイザイ</t>
    </rPh>
    <rPh sb="4" eb="6">
      <t>ヨジョウ</t>
    </rPh>
    <rPh sb="7" eb="10">
      <t>カショブン</t>
    </rPh>
    <rPh sb="10" eb="12">
      <t>ショトク</t>
    </rPh>
    <rPh sb="13" eb="14">
      <t>イエ</t>
    </rPh>
    <rPh sb="15" eb="16">
      <t>ヒ</t>
    </rPh>
    <phoneticPr fontId="1"/>
  </si>
  <si>
    <t>農家総所得=農家所得＋年金・被贈等の収入</t>
    <rPh sb="0" eb="1">
      <t>ノウ</t>
    </rPh>
    <rPh sb="1" eb="2">
      <t>イエ</t>
    </rPh>
    <rPh sb="2" eb="3">
      <t>ソウ</t>
    </rPh>
    <rPh sb="3" eb="5">
      <t>ショトク</t>
    </rPh>
    <rPh sb="6" eb="7">
      <t>ノウ</t>
    </rPh>
    <rPh sb="7" eb="8">
      <t>イエ</t>
    </rPh>
    <rPh sb="8" eb="10">
      <t>ショトク</t>
    </rPh>
    <rPh sb="11" eb="13">
      <t>ネンキン</t>
    </rPh>
    <rPh sb="14" eb="15">
      <t>コウム</t>
    </rPh>
    <rPh sb="15" eb="16">
      <t>オク</t>
    </rPh>
    <rPh sb="16" eb="17">
      <t>トウ</t>
    </rPh>
    <rPh sb="18" eb="20">
      <t>シュウニュウ</t>
    </rPh>
    <phoneticPr fontId="1"/>
  </si>
  <si>
    <t>16年以降の農外所得は関与者分のみ</t>
    <rPh sb="2" eb="5">
      <t>ネンイコウ</t>
    </rPh>
    <rPh sb="6" eb="7">
      <t>ノウ</t>
    </rPh>
    <rPh sb="7" eb="8">
      <t>ガイ</t>
    </rPh>
    <rPh sb="8" eb="10">
      <t>ショトク</t>
    </rPh>
    <rPh sb="11" eb="14">
      <t>カンヨシャ</t>
    </rPh>
    <rPh sb="14" eb="15">
      <t>ブン</t>
    </rPh>
    <phoneticPr fontId="1"/>
  </si>
  <si>
    <t>28年以降は、標本数の減少により、各県統計データは公表されていない。</t>
    <rPh sb="2" eb="3">
      <t>ネン</t>
    </rPh>
    <rPh sb="3" eb="5">
      <t>イコウ</t>
    </rPh>
    <rPh sb="7" eb="10">
      <t>ヒョウホンスウ</t>
    </rPh>
    <rPh sb="11" eb="13">
      <t>ゲンショウ</t>
    </rPh>
    <rPh sb="17" eb="19">
      <t>カクケン</t>
    </rPh>
    <rPh sb="19" eb="21">
      <t>トウケイ</t>
    </rPh>
    <rPh sb="25" eb="27">
      <t>コウヒョウ</t>
    </rPh>
    <phoneticPr fontId="1"/>
  </si>
  <si>
    <t>第１３表</t>
    <rPh sb="0" eb="1">
      <t>ダイ</t>
    </rPh>
    <rPh sb="3" eb="4">
      <t>ヒョウ</t>
    </rPh>
    <phoneticPr fontId="1"/>
  </si>
  <si>
    <t>農家経済の分析指標</t>
    <rPh sb="0" eb="1">
      <t>ノウ</t>
    </rPh>
    <rPh sb="1" eb="2">
      <t>イエ</t>
    </rPh>
    <rPh sb="2" eb="4">
      <t>ケイザイ</t>
    </rPh>
    <rPh sb="5" eb="7">
      <t>ブンセキ</t>
    </rPh>
    <rPh sb="7" eb="9">
      <t>シヒョウ</t>
    </rPh>
    <phoneticPr fontId="1"/>
  </si>
  <si>
    <t>農業依存度</t>
    <rPh sb="0" eb="2">
      <t>ノウギョウ</t>
    </rPh>
    <rPh sb="2" eb="5">
      <t>イゾンド</t>
    </rPh>
    <phoneticPr fontId="1"/>
  </si>
  <si>
    <t>家計費充足率</t>
    <rPh sb="0" eb="2">
      <t>カケイ</t>
    </rPh>
    <rPh sb="2" eb="3">
      <t>ヒ</t>
    </rPh>
    <rPh sb="3" eb="6">
      <t>ジュウソクリツ</t>
    </rPh>
    <phoneticPr fontId="1"/>
  </si>
  <si>
    <t>農業所得率</t>
    <rPh sb="0" eb="2">
      <t>ノウギョウ</t>
    </rPh>
    <rPh sb="2" eb="4">
      <t>ショトク</t>
    </rPh>
    <rPh sb="4" eb="5">
      <t>リツ</t>
    </rPh>
    <phoneticPr fontId="1"/>
  </si>
  <si>
    <t>当たり固定資本額
農業労働10時間</t>
    <rPh sb="0" eb="1">
      <t>ア</t>
    </rPh>
    <rPh sb="3" eb="5">
      <t>コテイ</t>
    </rPh>
    <rPh sb="5" eb="7">
      <t>シホン</t>
    </rPh>
    <rPh sb="7" eb="8">
      <t>ガク</t>
    </rPh>
    <rPh sb="9" eb="11">
      <t>ノウギョウ</t>
    </rPh>
    <rPh sb="11" eb="13">
      <t>ロウドウ</t>
    </rPh>
    <rPh sb="15" eb="17">
      <t>ジカン</t>
    </rPh>
    <phoneticPr fontId="1"/>
  </si>
  <si>
    <t>農機具資本比率</t>
    <rPh sb="0" eb="1">
      <t>ノウ</t>
    </rPh>
    <rPh sb="1" eb="2">
      <t>キ</t>
    </rPh>
    <rPh sb="2" eb="3">
      <t>グ</t>
    </rPh>
    <rPh sb="3" eb="5">
      <t>シホン</t>
    </rPh>
    <rPh sb="5" eb="7">
      <t>ヒリツ</t>
    </rPh>
    <phoneticPr fontId="1"/>
  </si>
  <si>
    <t>集　約　度</t>
    <rPh sb="0" eb="1">
      <t>シュウ</t>
    </rPh>
    <rPh sb="2" eb="3">
      <t>ヤク</t>
    </rPh>
    <rPh sb="4" eb="5">
      <t>ド</t>
    </rPh>
    <phoneticPr fontId="1"/>
  </si>
  <si>
    <t>生産性（純生産）</t>
    <rPh sb="0" eb="3">
      <t>セイサンセイ</t>
    </rPh>
    <rPh sb="4" eb="5">
      <t>ジュン</t>
    </rPh>
    <rPh sb="5" eb="7">
      <t>セイサン</t>
    </rPh>
    <phoneticPr fontId="1"/>
  </si>
  <si>
    <t>現金比率</t>
    <rPh sb="0" eb="2">
      <t>ゲンキン</t>
    </rPh>
    <rPh sb="2" eb="4">
      <t>ヒリツ</t>
    </rPh>
    <phoneticPr fontId="1"/>
  </si>
  <si>
    <t>生活
水準</t>
    <rPh sb="0" eb="2">
      <t>セイカツ</t>
    </rPh>
    <rPh sb="3" eb="5">
      <t>スイジュン</t>
    </rPh>
    <phoneticPr fontId="1"/>
  </si>
  <si>
    <t>（10a当たり）</t>
    <rPh sb="4" eb="5">
      <t>ア</t>
    </rPh>
    <phoneticPr fontId="1"/>
  </si>
  <si>
    <t>農業労働時間</t>
    <rPh sb="0" eb="2">
      <t>ノウギョウ</t>
    </rPh>
    <rPh sb="2" eb="4">
      <t>ロウドウ</t>
    </rPh>
    <rPh sb="4" eb="6">
      <t>ジカン</t>
    </rPh>
    <phoneticPr fontId="1"/>
  </si>
  <si>
    <t>農業固定
資本額</t>
    <rPh sb="0" eb="2">
      <t>ノウギョウ</t>
    </rPh>
    <rPh sb="2" eb="4">
      <t>コテイ</t>
    </rPh>
    <rPh sb="5" eb="7">
      <t>シホン</t>
    </rPh>
    <rPh sb="7" eb="8">
      <t>ガク</t>
    </rPh>
    <phoneticPr fontId="1"/>
  </si>
  <si>
    <t>10時間当たり
農業労働</t>
    <rPh sb="2" eb="4">
      <t>ジカン</t>
    </rPh>
    <rPh sb="4" eb="5">
      <t>ア</t>
    </rPh>
    <rPh sb="8" eb="10">
      <t>ノウギョウ</t>
    </rPh>
    <rPh sb="10" eb="12">
      <t>ロウドウ</t>
    </rPh>
    <phoneticPr fontId="1"/>
  </si>
  <si>
    <t>10a当たり
経営耕地</t>
    <rPh sb="3" eb="4">
      <t>ア</t>
    </rPh>
    <rPh sb="7" eb="9">
      <t>ケイエイ</t>
    </rPh>
    <rPh sb="9" eb="11">
      <t>コウチ</t>
    </rPh>
    <phoneticPr fontId="1"/>
  </si>
  <si>
    <t>1000円当たり
農業固定資本</t>
    <rPh sb="4" eb="5">
      <t>エン</t>
    </rPh>
    <rPh sb="5" eb="6">
      <t>ア</t>
    </rPh>
    <rPh sb="9" eb="11">
      <t>ノウギョウ</t>
    </rPh>
    <rPh sb="11" eb="13">
      <t>コテイ</t>
    </rPh>
    <rPh sb="13" eb="15">
      <t>シホン</t>
    </rPh>
    <phoneticPr fontId="1"/>
  </si>
  <si>
    <t>農業粗収益</t>
    <rPh sb="0" eb="2">
      <t>ノウギョウ</t>
    </rPh>
    <rPh sb="2" eb="3">
      <t>ソ</t>
    </rPh>
    <rPh sb="3" eb="5">
      <t>シュウエキ</t>
    </rPh>
    <phoneticPr fontId="1"/>
  </si>
  <si>
    <t>家計費
一人当たり</t>
    <rPh sb="0" eb="2">
      <t>カケイ</t>
    </rPh>
    <rPh sb="2" eb="3">
      <t>ヒ</t>
    </rPh>
    <rPh sb="4" eb="6">
      <t>ヒトリ</t>
    </rPh>
    <rPh sb="6" eb="7">
      <t>ア</t>
    </rPh>
    <phoneticPr fontId="1"/>
  </si>
  <si>
    <t>％</t>
    <phoneticPr fontId="1"/>
  </si>
  <si>
    <t>円</t>
    <rPh sb="0" eb="1">
      <t>エン</t>
    </rPh>
    <phoneticPr fontId="1"/>
  </si>
  <si>
    <t>千円</t>
    <rPh sb="0" eb="2">
      <t>センエン</t>
    </rPh>
    <phoneticPr fontId="1"/>
  </si>
  <si>
    <t>第１４表</t>
    <rPh sb="0" eb="1">
      <t>ダイ</t>
    </rPh>
    <rPh sb="3" eb="4">
      <t>ヒョウ</t>
    </rPh>
    <phoneticPr fontId="1"/>
  </si>
  <si>
    <t>区　　　　　分</t>
    <rPh sb="0" eb="1">
      <t>ク</t>
    </rPh>
    <rPh sb="6" eb="7">
      <t>ブン</t>
    </rPh>
    <phoneticPr fontId="1"/>
  </si>
  <si>
    <t>単位</t>
    <rPh sb="0" eb="2">
      <t>タンイ</t>
    </rPh>
    <phoneticPr fontId="1"/>
  </si>
  <si>
    <t>農　　　　家（福井県）</t>
    <rPh sb="0" eb="1">
      <t>ノウ</t>
    </rPh>
    <rPh sb="5" eb="6">
      <t>イエ</t>
    </rPh>
    <rPh sb="7" eb="10">
      <t>フクイケン</t>
    </rPh>
    <phoneticPr fontId="1"/>
  </si>
  <si>
    <t>世帯員数</t>
    <rPh sb="0" eb="2">
      <t>セタイ</t>
    </rPh>
    <rPh sb="2" eb="3">
      <t>イン</t>
    </rPh>
    <rPh sb="3" eb="4">
      <t>スウ</t>
    </rPh>
    <phoneticPr fontId="1"/>
  </si>
  <si>
    <t>①</t>
    <phoneticPr fontId="1"/>
  </si>
  <si>
    <t>人</t>
    <rPh sb="0" eb="1">
      <t>ヒト</t>
    </rPh>
    <phoneticPr fontId="1"/>
  </si>
  <si>
    <t>うち就業者数</t>
    <rPh sb="2" eb="5">
      <t>シュウギョウシャ</t>
    </rPh>
    <rPh sb="5" eb="6">
      <t>スウ</t>
    </rPh>
    <phoneticPr fontId="1"/>
  </si>
  <si>
    <t>②</t>
    <phoneticPr fontId="1"/>
  </si>
  <si>
    <t>〃</t>
    <phoneticPr fontId="1"/>
  </si>
  <si>
    <t>農業所得</t>
    <rPh sb="0" eb="2">
      <t>ノウギョウ</t>
    </rPh>
    <rPh sb="2" eb="4">
      <t>ショトク</t>
    </rPh>
    <phoneticPr fontId="1"/>
  </si>
  <si>
    <t>③</t>
    <phoneticPr fontId="1"/>
  </si>
  <si>
    <t>農家総所得</t>
    <rPh sb="0" eb="2">
      <t>ノウカ</t>
    </rPh>
    <rPh sb="2" eb="3">
      <t>ソウ</t>
    </rPh>
    <rPh sb="3" eb="5">
      <t>ショトク</t>
    </rPh>
    <phoneticPr fontId="1"/>
  </si>
  <si>
    <t>④</t>
    <phoneticPr fontId="1"/>
  </si>
  <si>
    <t>可処分所得</t>
    <rPh sb="0" eb="3">
      <t>カショブン</t>
    </rPh>
    <rPh sb="3" eb="5">
      <t>ショトク</t>
    </rPh>
    <phoneticPr fontId="1"/>
  </si>
  <si>
    <t>⑤</t>
    <phoneticPr fontId="1"/>
  </si>
  <si>
    <t>就業者一人当たり</t>
    <rPh sb="0" eb="2">
      <t>シュウギョウ</t>
    </rPh>
    <rPh sb="2" eb="3">
      <t>モノ</t>
    </rPh>
    <rPh sb="3" eb="5">
      <t>ヒトリ</t>
    </rPh>
    <rPh sb="5" eb="6">
      <t>ア</t>
    </rPh>
    <phoneticPr fontId="1"/>
  </si>
  <si>
    <t>⑥</t>
    <phoneticPr fontId="1"/>
  </si>
  <si>
    <t>=</t>
    <phoneticPr fontId="1"/>
  </si>
  <si>
    <t>／</t>
    <phoneticPr fontId="1"/>
  </si>
  <si>
    <t>世帯員一人当たり</t>
    <rPh sb="0" eb="2">
      <t>セタイ</t>
    </rPh>
    <rPh sb="2" eb="3">
      <t>イン</t>
    </rPh>
    <rPh sb="3" eb="5">
      <t>ヒトリ</t>
    </rPh>
    <rPh sb="5" eb="6">
      <t>ア</t>
    </rPh>
    <phoneticPr fontId="1"/>
  </si>
  <si>
    <t>⑦</t>
    <phoneticPr fontId="1"/>
  </si>
  <si>
    <t>農業所得／</t>
    <rPh sb="0" eb="2">
      <t>ノウギョウ</t>
    </rPh>
    <rPh sb="2" eb="4">
      <t>ショトク</t>
    </rPh>
    <phoneticPr fontId="1"/>
  </si>
  <si>
    <t>⑧</t>
    <phoneticPr fontId="1"/>
  </si>
  <si>
    <t>勤労者世帯（福井市）</t>
    <rPh sb="0" eb="3">
      <t>キンロウシャ</t>
    </rPh>
    <rPh sb="3" eb="5">
      <t>セタイ</t>
    </rPh>
    <rPh sb="6" eb="8">
      <t>フクイ</t>
    </rPh>
    <rPh sb="8" eb="9">
      <t>シ</t>
    </rPh>
    <phoneticPr fontId="1"/>
  </si>
  <si>
    <t>⑨</t>
    <phoneticPr fontId="1"/>
  </si>
  <si>
    <t>⑩</t>
    <phoneticPr fontId="1"/>
  </si>
  <si>
    <t>勤め先収入</t>
    <rPh sb="0" eb="1">
      <t>ツト</t>
    </rPh>
    <rPh sb="2" eb="3">
      <t>サキ</t>
    </rPh>
    <rPh sb="3" eb="5">
      <t>シュウニュウ</t>
    </rPh>
    <phoneticPr fontId="1"/>
  </si>
  <si>
    <t>⑪</t>
    <phoneticPr fontId="1"/>
  </si>
  <si>
    <t>実収入</t>
    <rPh sb="0" eb="1">
      <t>ジツ</t>
    </rPh>
    <rPh sb="1" eb="3">
      <t>シュウニュウ</t>
    </rPh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</si>
  <si>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</si>
  <si>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</si>
  <si>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</si>
  <si>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</si>
  <si>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勤め先収入／</t>
    <rPh sb="0" eb="1">
      <t>ツト</t>
    </rPh>
    <rPh sb="2" eb="3">
      <t>サキ</t>
    </rPh>
    <rPh sb="3" eb="5">
      <t>シュウニュウ</t>
    </rPh>
    <phoneticPr fontId="1"/>
  </si>
  <si>
    <t>⑯</t>
    <phoneticPr fontId="1"/>
  </si>
  <si>
    <t>対労者世比（農家）</t>
    <rPh sb="0" eb="1">
      <t>タイ</t>
    </rPh>
    <rPh sb="1" eb="2">
      <t>ロウ</t>
    </rPh>
    <rPh sb="2" eb="3">
      <t>シャ</t>
    </rPh>
    <rPh sb="3" eb="4">
      <t>ヨ</t>
    </rPh>
    <rPh sb="4" eb="5">
      <t>ヒ</t>
    </rPh>
    <rPh sb="6" eb="7">
      <t>ノウ</t>
    </rPh>
    <rPh sb="7" eb="8">
      <t>イエ</t>
    </rPh>
    <phoneticPr fontId="1"/>
  </si>
  <si>
    <t>一戸当たり総所得</t>
    <rPh sb="0" eb="2">
      <t>イッコ</t>
    </rPh>
    <rPh sb="2" eb="3">
      <t>ア</t>
    </rPh>
    <rPh sb="5" eb="6">
      <t>ソウ</t>
    </rPh>
    <rPh sb="6" eb="8">
      <t>ショトク</t>
    </rPh>
    <phoneticPr fontId="1"/>
  </si>
  <si>
    <t>所得</t>
    <rPh sb="0" eb="2">
      <t>ショトク</t>
    </rPh>
    <phoneticPr fontId="1"/>
  </si>
  <si>
    <t>農家：「福井農林水産統計年報」
勤労者世帯：「家計調査概要」　</t>
    <rPh sb="0" eb="2">
      <t>ノウカ</t>
    </rPh>
    <rPh sb="4" eb="6">
      <t>フクイ</t>
    </rPh>
    <rPh sb="6" eb="8">
      <t>ノウリン</t>
    </rPh>
    <rPh sb="8" eb="10">
      <t>スイサン</t>
    </rPh>
    <rPh sb="10" eb="12">
      <t>トウケイ</t>
    </rPh>
    <rPh sb="12" eb="14">
      <t>ネンポウ</t>
    </rPh>
    <rPh sb="16" eb="19">
      <t>キンロウシャ</t>
    </rPh>
    <rPh sb="19" eb="21">
      <t>セタイ</t>
    </rPh>
    <rPh sb="23" eb="25">
      <t>カケイ</t>
    </rPh>
    <rPh sb="25" eb="27">
      <t>チョウサ</t>
    </rPh>
    <rPh sb="27" eb="29">
      <t>ガイヨウ</t>
    </rPh>
    <phoneticPr fontId="1"/>
  </si>
  <si>
    <t>16年から農家総所得は、農業経営関与者分のみとする。</t>
    <rPh sb="2" eb="3">
      <t>ネン</t>
    </rPh>
    <rPh sb="5" eb="7">
      <t>ノウカ</t>
    </rPh>
    <rPh sb="7" eb="10">
      <t>ソウショトク</t>
    </rPh>
    <rPh sb="12" eb="14">
      <t>ノウギョウ</t>
    </rPh>
    <rPh sb="14" eb="16">
      <t>ケイエイ</t>
    </rPh>
    <rPh sb="16" eb="19">
      <t>カンヨシャ</t>
    </rPh>
    <rPh sb="19" eb="20">
      <t>ブン</t>
    </rPh>
    <phoneticPr fontId="1"/>
  </si>
  <si>
    <t>第１５表　価格指数の動き</t>
    <rPh sb="0" eb="1">
      <t>ダイ</t>
    </rPh>
    <rPh sb="3" eb="4">
      <t>ヒョウ</t>
    </rPh>
    <rPh sb="5" eb="7">
      <t>カカク</t>
    </rPh>
    <rPh sb="7" eb="9">
      <t>シスウ</t>
    </rPh>
    <rPh sb="10" eb="11">
      <t>ウゴ</t>
    </rPh>
    <phoneticPr fontId="4"/>
  </si>
  <si>
    <t>　農産物価格指数（平成27=100）</t>
    <rPh sb="1" eb="4">
      <t>ノウサンブツ</t>
    </rPh>
    <rPh sb="4" eb="6">
      <t>カカク</t>
    </rPh>
    <rPh sb="6" eb="8">
      <t>シスウ</t>
    </rPh>
    <rPh sb="9" eb="11">
      <t>ヘイセイ</t>
    </rPh>
    <phoneticPr fontId="4"/>
  </si>
  <si>
    <t>区　　分</t>
    <rPh sb="0" eb="1">
      <t>ク</t>
    </rPh>
    <rPh sb="3" eb="4">
      <t>ブン</t>
    </rPh>
    <phoneticPr fontId="4"/>
  </si>
  <si>
    <t>農産物
総合</t>
    <rPh sb="0" eb="3">
      <t>ノウサンブツ</t>
    </rPh>
    <rPh sb="4" eb="6">
      <t>ソウゴウ</t>
    </rPh>
    <phoneticPr fontId="4"/>
  </si>
  <si>
    <t>野　　菜</t>
    <rPh sb="0" eb="1">
      <t>ノ</t>
    </rPh>
    <rPh sb="3" eb="4">
      <t>サイ</t>
    </rPh>
    <phoneticPr fontId="4"/>
  </si>
  <si>
    <t>果　　実</t>
    <rPh sb="0" eb="1">
      <t>カ</t>
    </rPh>
    <rPh sb="3" eb="4">
      <t>ミ</t>
    </rPh>
    <phoneticPr fontId="4"/>
  </si>
  <si>
    <t>工芸
農産物</t>
    <rPh sb="0" eb="2">
      <t>コウゲイ</t>
    </rPh>
    <rPh sb="3" eb="6">
      <t>ノウサンブツ</t>
    </rPh>
    <phoneticPr fontId="4"/>
  </si>
  <si>
    <t>果　　菜</t>
    <rPh sb="0" eb="1">
      <t>カ</t>
    </rPh>
    <rPh sb="3" eb="4">
      <t>サイ</t>
    </rPh>
    <phoneticPr fontId="4"/>
  </si>
  <si>
    <t>ウエイト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</si>
  <si>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</si>
  <si>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</si>
  <si>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</si>
  <si>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</si>
  <si>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</si>
  <si>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</si>
  <si>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</si>
  <si>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</si>
  <si>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</si>
  <si>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1"/>
  </si>
  <si>
    <t>花　　き</t>
    <rPh sb="0" eb="1">
      <t>カ</t>
    </rPh>
    <phoneticPr fontId="4"/>
  </si>
  <si>
    <t>畜　　　　　　　産　　　　　　　物</t>
    <rPh sb="0" eb="1">
      <t>チク</t>
    </rPh>
    <rPh sb="8" eb="9">
      <t>サン</t>
    </rPh>
    <rPh sb="16" eb="17">
      <t>モノ</t>
    </rPh>
    <phoneticPr fontId="4"/>
  </si>
  <si>
    <t>鶏　　卵</t>
    <rPh sb="0" eb="1">
      <t>ニワトリ</t>
    </rPh>
    <rPh sb="3" eb="4">
      <t>タマゴ</t>
    </rPh>
    <phoneticPr fontId="4"/>
  </si>
  <si>
    <t>生　　乳</t>
    <rPh sb="0" eb="1">
      <t>セイ</t>
    </rPh>
    <rPh sb="3" eb="4">
      <t>チチ</t>
    </rPh>
    <phoneticPr fontId="4"/>
  </si>
  <si>
    <t>肉　　畜</t>
    <rPh sb="0" eb="1">
      <t>ニク</t>
    </rPh>
    <rPh sb="3" eb="4">
      <t>チク</t>
    </rPh>
    <phoneticPr fontId="4"/>
  </si>
  <si>
    <t>H30</t>
  </si>
  <si>
    <t>農業生産資材価格指数（平成27=100）</t>
    <rPh sb="0" eb="2">
      <t>ノウギョウ</t>
    </rPh>
    <rPh sb="2" eb="4">
      <t>セイサン</t>
    </rPh>
    <rPh sb="4" eb="6">
      <t>シザイ</t>
    </rPh>
    <rPh sb="6" eb="8">
      <t>カカク</t>
    </rPh>
    <rPh sb="8" eb="10">
      <t>シスウ</t>
    </rPh>
    <rPh sb="11" eb="13">
      <t>ヘイセイ</t>
    </rPh>
    <phoneticPr fontId="4"/>
  </si>
  <si>
    <t>農業生産
資材総合</t>
    <rPh sb="0" eb="2">
      <t>ノウギョウ</t>
    </rPh>
    <rPh sb="2" eb="4">
      <t>セイサン</t>
    </rPh>
    <rPh sb="5" eb="7">
      <t>シザイ</t>
    </rPh>
    <rPh sb="7" eb="9">
      <t>ソウゴウ</t>
    </rPh>
    <phoneticPr fontId="4"/>
  </si>
  <si>
    <t>種苗および
苗木</t>
    <rPh sb="0" eb="2">
      <t>シュビョウ</t>
    </rPh>
    <rPh sb="6" eb="8">
      <t>ナエギ</t>
    </rPh>
    <phoneticPr fontId="4"/>
  </si>
  <si>
    <t>畜産用動物</t>
    <rPh sb="0" eb="3">
      <t>チクサンヨウ</t>
    </rPh>
    <rPh sb="3" eb="5">
      <t>ドウブツ</t>
    </rPh>
    <phoneticPr fontId="4"/>
  </si>
  <si>
    <t>肥料</t>
    <rPh sb="0" eb="2">
      <t>ヒリョウ</t>
    </rPh>
    <phoneticPr fontId="4"/>
  </si>
  <si>
    <t>飼料</t>
    <rPh sb="0" eb="2">
      <t>シリョウ</t>
    </rPh>
    <phoneticPr fontId="4"/>
  </si>
  <si>
    <t>農業薬剤</t>
    <rPh sb="0" eb="2">
      <t>ノウギョウ</t>
    </rPh>
    <rPh sb="2" eb="4">
      <t>ヤクザイ</t>
    </rPh>
    <phoneticPr fontId="4"/>
  </si>
  <si>
    <t>光熱動力</t>
    <rPh sb="0" eb="2">
      <t>コウネツ</t>
    </rPh>
    <rPh sb="2" eb="4">
      <t>ドウリョク</t>
    </rPh>
    <phoneticPr fontId="4"/>
  </si>
  <si>
    <t>農機具</t>
    <rPh sb="0" eb="3">
      <t>ノウキグ</t>
    </rPh>
    <phoneticPr fontId="4"/>
  </si>
  <si>
    <t>自動車・同
関連料金</t>
    <rPh sb="0" eb="3">
      <t>ジドウシャ</t>
    </rPh>
    <rPh sb="4" eb="5">
      <t>ドウ</t>
    </rPh>
    <rPh sb="6" eb="8">
      <t>カンレン</t>
    </rPh>
    <rPh sb="8" eb="10">
      <t>リョウキン</t>
    </rPh>
    <phoneticPr fontId="4"/>
  </si>
  <si>
    <t>建築資材</t>
    <rPh sb="0" eb="2">
      <t>ケンチク</t>
    </rPh>
    <rPh sb="2" eb="4">
      <t>シザイ</t>
    </rPh>
    <phoneticPr fontId="4"/>
  </si>
  <si>
    <t>賃貸料
および料金</t>
    <rPh sb="0" eb="3">
      <t>チンタイリョウ</t>
    </rPh>
    <rPh sb="7" eb="9">
      <t>リョウキン</t>
    </rPh>
    <phoneticPr fontId="4"/>
  </si>
  <si>
    <t>「農林水産統計年報　福井県」</t>
    <rPh sb="1" eb="3">
      <t>ノウリン</t>
    </rPh>
    <rPh sb="3" eb="5">
      <t>スイサン</t>
    </rPh>
    <rPh sb="5" eb="7">
      <t>トウケイ</t>
    </rPh>
    <rPh sb="7" eb="9">
      <t>ネンポウ</t>
    </rPh>
    <phoneticPr fontId="4"/>
  </si>
  <si>
    <t>第１６表　農業法人（認定農業者）一覧表（計391法人）</t>
    <phoneticPr fontId="1"/>
  </si>
  <si>
    <t>(令和２年３月末現在)</t>
    <rPh sb="1" eb="3">
      <t>レイワ</t>
    </rPh>
    <phoneticPr fontId="1"/>
  </si>
  <si>
    <t>累計</t>
    <rPh sb="0" eb="2">
      <t>ルイケイ</t>
    </rPh>
    <phoneticPr fontId="1"/>
  </si>
  <si>
    <t>№</t>
    <phoneticPr fontId="1"/>
  </si>
  <si>
    <t>福　井　市</t>
    <rPh sb="0" eb="1">
      <t>フク</t>
    </rPh>
    <rPh sb="2" eb="3">
      <t>イ</t>
    </rPh>
    <rPh sb="4" eb="5">
      <t>シ</t>
    </rPh>
    <phoneticPr fontId="4"/>
  </si>
  <si>
    <t>所　在　地</t>
  </si>
  <si>
    <t>設立年月日</t>
    <rPh sb="0" eb="2">
      <t>セツリツ</t>
    </rPh>
    <rPh sb="2" eb="5">
      <t>ネンガッピ</t>
    </rPh>
    <phoneticPr fontId="4"/>
  </si>
  <si>
    <t>農事組合法人　高屋施設園芸生産組合</t>
    <rPh sb="0" eb="2">
      <t>ノウジ</t>
    </rPh>
    <rPh sb="2" eb="4">
      <t>クミアイ</t>
    </rPh>
    <rPh sb="4" eb="6">
      <t>ホウジン</t>
    </rPh>
    <rPh sb="7" eb="9">
      <t>タカヤ</t>
    </rPh>
    <rPh sb="9" eb="11">
      <t>シセツ</t>
    </rPh>
    <rPh sb="11" eb="13">
      <t>エンゲイ</t>
    </rPh>
    <rPh sb="13" eb="15">
      <t>セイサン</t>
    </rPh>
    <rPh sb="15" eb="17">
      <t>クミアイ</t>
    </rPh>
    <phoneticPr fontId="1"/>
  </si>
  <si>
    <t>福井市高屋町32-35-2</t>
    <rPh sb="0" eb="3">
      <t>フクイシ</t>
    </rPh>
    <rPh sb="3" eb="5">
      <t>タカヤ</t>
    </rPh>
    <rPh sb="5" eb="6">
      <t>マチ</t>
    </rPh>
    <phoneticPr fontId="35"/>
  </si>
  <si>
    <t>昭和</t>
    <rPh sb="0" eb="2">
      <t>ショウワ</t>
    </rPh>
    <phoneticPr fontId="4"/>
  </si>
  <si>
    <t>56.</t>
  </si>
  <si>
    <t>8.</t>
  </si>
  <si>
    <t>24</t>
  </si>
  <si>
    <t>有限会社肉の高島屋</t>
    <rPh sb="7" eb="8">
      <t>ｼﾏ</t>
    </rPh>
    <phoneticPr fontId="34" type="noConversion"/>
  </si>
  <si>
    <t>福井市文京4-5-22</t>
  </si>
  <si>
    <t>59.</t>
  </si>
  <si>
    <t>11.</t>
  </si>
  <si>
    <t>1</t>
  </si>
  <si>
    <t>有限会社藤島エンタープライズ</t>
  </si>
  <si>
    <t>福井市上伏町13-17-1</t>
  </si>
  <si>
    <t>平成</t>
    <rPh sb="0" eb="2">
      <t>ヘイセイ</t>
    </rPh>
    <phoneticPr fontId="4"/>
  </si>
  <si>
    <t>2.</t>
  </si>
  <si>
    <t>7.</t>
  </si>
  <si>
    <t>6</t>
  </si>
  <si>
    <t>有限会社見谷ナーセリー</t>
  </si>
  <si>
    <t>福井市新保町9-20</t>
  </si>
  <si>
    <t>3.</t>
  </si>
  <si>
    <t>1.</t>
  </si>
  <si>
    <t>28</t>
  </si>
  <si>
    <t>農事組合法人主計中生産組合</t>
  </si>
  <si>
    <t>福井市主計中町31-48</t>
  </si>
  <si>
    <t>5.</t>
  </si>
  <si>
    <t>8</t>
  </si>
  <si>
    <t>有限会社エッチジェイケイ</t>
  </si>
  <si>
    <t>福井市野波町37-12</t>
  </si>
  <si>
    <t>9.</t>
  </si>
  <si>
    <t>2</t>
  </si>
  <si>
    <t>農事組合法人ほこがさき</t>
  </si>
  <si>
    <t>福井市鉢ヶ崎町19-1</t>
  </si>
  <si>
    <t>12.</t>
  </si>
  <si>
    <t>9</t>
  </si>
  <si>
    <t>有限会社清豊会</t>
  </si>
  <si>
    <t>福井市清水杉谷町45-88</t>
  </si>
  <si>
    <t>18</t>
  </si>
  <si>
    <t>農事組合法人ファイン・ファーム・しもなか</t>
  </si>
  <si>
    <t>福井市下中町6-396</t>
  </si>
  <si>
    <t>10.</t>
  </si>
  <si>
    <t>5</t>
  </si>
  <si>
    <t>農事組合法人エー・ビー・エフ</t>
  </si>
  <si>
    <t>福井市荒木別所町7-2-3</t>
  </si>
  <si>
    <t>14.</t>
  </si>
  <si>
    <t>4.</t>
  </si>
  <si>
    <t>15</t>
  </si>
  <si>
    <t>農事組合法人三留生産組合</t>
  </si>
  <si>
    <t>福井市三留町71-1-1</t>
  </si>
  <si>
    <t>有限会社棗の里農産</t>
  </si>
  <si>
    <t>福井市小幡町4-39</t>
  </si>
  <si>
    <t>15.</t>
  </si>
  <si>
    <t>14</t>
  </si>
  <si>
    <t>有限会社ファームビレッジさんさん</t>
  </si>
  <si>
    <t>福井市新保町17-28</t>
  </si>
  <si>
    <t>16.</t>
  </si>
  <si>
    <t>6.</t>
  </si>
  <si>
    <t>農事組合法人フアーマ</t>
  </si>
  <si>
    <t>福井市浅水町101-8</t>
  </si>
  <si>
    <t>16</t>
  </si>
  <si>
    <t>農事組合法人かみなか</t>
  </si>
  <si>
    <t>福井市上中町30-38-1</t>
  </si>
  <si>
    <t>有限会社中橋農園</t>
  </si>
  <si>
    <t>福井市山室町48-61-1</t>
  </si>
  <si>
    <t>20</t>
  </si>
  <si>
    <t>農事組合法人ＧＳファーム</t>
  </si>
  <si>
    <t>福井市堅達町9-43</t>
  </si>
  <si>
    <t>18.</t>
  </si>
  <si>
    <t>4</t>
  </si>
  <si>
    <t>農事組合法人こわた</t>
  </si>
  <si>
    <t>福井市小幡町7-1</t>
  </si>
  <si>
    <t>3</t>
  </si>
  <si>
    <t>株式会社島豊農産</t>
  </si>
  <si>
    <t>福井市島寺町59-3-1</t>
  </si>
  <si>
    <t>農事組合法人コスモスファーム</t>
  </si>
  <si>
    <t>福井市江上町45-11</t>
  </si>
  <si>
    <t>農事組合法人アグリオ</t>
  </si>
  <si>
    <t>福井市寮町9-25-1</t>
    <rPh sb="3" eb="4">
      <t>ﾘｮｳ</t>
    </rPh>
    <phoneticPr fontId="34" type="noConversion"/>
  </si>
  <si>
    <t>株式会社ＦａｒｍＤａｉｓｈｉｎ</t>
    <rPh sb="0" eb="1">
      <t>ｶﾌﾞ</t>
    </rPh>
    <phoneticPr fontId="34" type="noConversion"/>
  </si>
  <si>
    <t>福井市岡西谷町24-59-1</t>
  </si>
  <si>
    <t>農事組合法人大和田</t>
  </si>
  <si>
    <t>福井市大和田町46</t>
  </si>
  <si>
    <t>19.</t>
  </si>
  <si>
    <t>農事組合法人そんぼ</t>
  </si>
  <si>
    <t>福井市曽万布町7-13-1</t>
  </si>
  <si>
    <t>26</t>
  </si>
  <si>
    <t>いけぶ農事組合法人</t>
  </si>
  <si>
    <t>福井市生部町4-22-1</t>
  </si>
  <si>
    <t>13</t>
  </si>
  <si>
    <t>農事組合法人アグリ・アマイケ</t>
  </si>
  <si>
    <t>福井市天池町26-8</t>
  </si>
  <si>
    <t>30</t>
  </si>
  <si>
    <t>農事組合法人こうすい</t>
  </si>
  <si>
    <t>福井市河水町1-9</t>
  </si>
  <si>
    <t>20.</t>
  </si>
  <si>
    <t>農事組合法人ファーム元気</t>
  </si>
  <si>
    <t>福井市島寺町21-52</t>
  </si>
  <si>
    <t>7</t>
  </si>
  <si>
    <t>合同会社光合星</t>
    <rPh sb="4" eb="5">
      <t>ﾋｶﾘ</t>
    </rPh>
    <phoneticPr fontId="34" type="noConversion"/>
  </si>
  <si>
    <t>福井市大瀬町35-25-1</t>
  </si>
  <si>
    <t>農事組合法人竹生農産</t>
  </si>
  <si>
    <t>福井市竹生町107-1</t>
  </si>
  <si>
    <t>株式会社アジチファーム</t>
  </si>
  <si>
    <t>福井市黒丸町10-16-1</t>
  </si>
  <si>
    <t>21.</t>
  </si>
  <si>
    <t>農事組合法人まくり生産組合</t>
  </si>
  <si>
    <t>福井市真栗町22-17-1</t>
  </si>
  <si>
    <t>23</t>
  </si>
  <si>
    <t>農事組合法人ハーネス河合</t>
  </si>
  <si>
    <t>福井市山室町2-11</t>
  </si>
  <si>
    <t>23.</t>
  </si>
  <si>
    <t>農事組合法人わきさんが</t>
  </si>
  <si>
    <t>福井市脇三ヶ町5-40</t>
  </si>
  <si>
    <t>農事組合法人城山ファーム杉谷</t>
    <rPh sb="12" eb="14">
      <t>ｽｷﾞﾀﾆ</t>
    </rPh>
    <phoneticPr fontId="34" type="noConversion"/>
  </si>
  <si>
    <t>福井市杉谷町23-21</t>
  </si>
  <si>
    <t>11</t>
  </si>
  <si>
    <t>農事組合法人ファーム原目</t>
  </si>
  <si>
    <t>福井市原目町14-33</t>
  </si>
  <si>
    <t>農事組合法人ファーム六条</t>
  </si>
  <si>
    <t>福井市下莇生田町20-4</t>
    <rPh sb="4" eb="5">
      <t>ｱｻﾞﾐ</t>
    </rPh>
    <rPh sb="5" eb="8">
      <t>ｲｸﾀﾁｮｳ</t>
    </rPh>
    <phoneticPr fontId="34" type="noConversion"/>
  </si>
  <si>
    <t>25.</t>
  </si>
  <si>
    <t>17</t>
  </si>
  <si>
    <t>合同会社名津井農場</t>
    <rPh sb="6" eb="7">
      <t>ｲ</t>
    </rPh>
    <phoneticPr fontId="34" type="noConversion"/>
  </si>
  <si>
    <t>福井市地蔵堂町9-18</t>
  </si>
  <si>
    <t>農事組合法人毘沙門</t>
    <rPh sb="2" eb="3">
      <t>ｸﾐ</t>
    </rPh>
    <rPh sb="6" eb="9">
      <t>ﾋﾞｼｬﾓﾝ</t>
    </rPh>
    <phoneticPr fontId="34" type="noConversion"/>
  </si>
  <si>
    <t>福井市中毘沙門8-2</t>
    <rPh sb="4" eb="5">
      <t>ﾋﾞ</t>
    </rPh>
    <phoneticPr fontId="34" type="noConversion"/>
  </si>
  <si>
    <t>農事組合法人わしづか</t>
  </si>
  <si>
    <t>福井市川合鷲塚町36-18</t>
    <rPh sb="5" eb="6">
      <t>ﾜｼ</t>
    </rPh>
    <phoneticPr fontId="34" type="noConversion"/>
  </si>
  <si>
    <t>農事組合法人新保</t>
  </si>
  <si>
    <t>福井市新保1-1210</t>
  </si>
  <si>
    <t>農事組合法人畑農産</t>
  </si>
  <si>
    <t>福井市大土呂町21-13</t>
  </si>
  <si>
    <t>農事組合法人カタヤマ</t>
  </si>
  <si>
    <t>福井市片山町60-2</t>
  </si>
  <si>
    <t>農事組合法人いちひめ</t>
  </si>
  <si>
    <t>福井市二日市町1-17</t>
  </si>
  <si>
    <t>26.</t>
  </si>
  <si>
    <t>株式会社　スゴイファーム</t>
    <rPh sb="0" eb="2">
      <t>カブシキ</t>
    </rPh>
    <rPh sb="2" eb="4">
      <t>カイシャ</t>
    </rPh>
    <phoneticPr fontId="1"/>
  </si>
  <si>
    <t>福井市南菅生町22-3-1</t>
    <rPh sb="0" eb="3">
      <t>フクイシ</t>
    </rPh>
    <rPh sb="3" eb="4">
      <t>ミナミ</t>
    </rPh>
    <rPh sb="4" eb="6">
      <t>スゴウ</t>
    </rPh>
    <rPh sb="6" eb="7">
      <t>マチ</t>
    </rPh>
    <phoneticPr fontId="35"/>
  </si>
  <si>
    <t>はなの谷農事組合法人</t>
    <rPh sb="3" eb="4">
      <t>タニ</t>
    </rPh>
    <rPh sb="4" eb="6">
      <t>ノウジ</t>
    </rPh>
    <rPh sb="6" eb="8">
      <t>クミアイ</t>
    </rPh>
    <rPh sb="8" eb="10">
      <t>ホウジン</t>
    </rPh>
    <phoneticPr fontId="5"/>
  </si>
  <si>
    <t>福井市花野谷町47-39</t>
    <rPh sb="0" eb="3">
      <t>フクイシ</t>
    </rPh>
    <rPh sb="3" eb="4">
      <t>ハナ</t>
    </rPh>
    <rPh sb="4" eb="5">
      <t>ノ</t>
    </rPh>
    <rPh sb="5" eb="6">
      <t>タニ</t>
    </rPh>
    <rPh sb="6" eb="7">
      <t>チョウ</t>
    </rPh>
    <phoneticPr fontId="5"/>
  </si>
  <si>
    <t>農事組合法人成願寺</t>
    <rPh sb="6" eb="9">
      <t>ジョウガンジ</t>
    </rPh>
    <phoneticPr fontId="5"/>
  </si>
  <si>
    <t>福井市成願寺町4-20</t>
    <rPh sb="0" eb="3">
      <t>フクイシ</t>
    </rPh>
    <rPh sb="3" eb="7">
      <t>ジョウガンジチョウ</t>
    </rPh>
    <phoneticPr fontId="5"/>
  </si>
  <si>
    <t>農事組合法人三西ファーム</t>
    <rPh sb="6" eb="7">
      <t>サン</t>
    </rPh>
    <rPh sb="7" eb="8">
      <t>ニシ</t>
    </rPh>
    <phoneticPr fontId="5"/>
  </si>
  <si>
    <t>福井市三郎丸町11字下高木100</t>
    <rPh sb="0" eb="3">
      <t>フクイシ</t>
    </rPh>
    <rPh sb="3" eb="5">
      <t>サブロウ</t>
    </rPh>
    <rPh sb="5" eb="6">
      <t>マル</t>
    </rPh>
    <rPh sb="6" eb="7">
      <t>チョウ</t>
    </rPh>
    <rPh sb="9" eb="10">
      <t>アザ</t>
    </rPh>
    <rPh sb="10" eb="11">
      <t>シモ</t>
    </rPh>
    <rPh sb="11" eb="13">
      <t>タカギ</t>
    </rPh>
    <phoneticPr fontId="5"/>
  </si>
  <si>
    <t>27.</t>
  </si>
  <si>
    <t>12</t>
  </si>
  <si>
    <t>農事組合法人砂子田ファーム</t>
    <rPh sb="6" eb="8">
      <t>スナゴ</t>
    </rPh>
    <rPh sb="8" eb="9">
      <t>タ</t>
    </rPh>
    <phoneticPr fontId="5"/>
  </si>
  <si>
    <t>福井市砂子田町11-18-1</t>
    <rPh sb="0" eb="3">
      <t>フクイシ</t>
    </rPh>
    <rPh sb="3" eb="4">
      <t>スナ</t>
    </rPh>
    <rPh sb="4" eb="5">
      <t>コ</t>
    </rPh>
    <rPh sb="5" eb="6">
      <t>タ</t>
    </rPh>
    <rPh sb="6" eb="7">
      <t>チョウ</t>
    </rPh>
    <phoneticPr fontId="5"/>
  </si>
  <si>
    <t>農事組合法人メガファーム鶉</t>
    <rPh sb="12" eb="13">
      <t>ウズラ</t>
    </rPh>
    <phoneticPr fontId="5"/>
  </si>
  <si>
    <t>福井市菖蒲谷町堂様山１</t>
    <rPh sb="0" eb="3">
      <t>フクイシ</t>
    </rPh>
    <rPh sb="7" eb="8">
      <t>ドウ</t>
    </rPh>
    <rPh sb="8" eb="9">
      <t>サマ</t>
    </rPh>
    <rPh sb="9" eb="10">
      <t>ヤマ</t>
    </rPh>
    <phoneticPr fontId="35"/>
  </si>
  <si>
    <t>農事組合法人　とくみつ</t>
    <rPh sb="0" eb="2">
      <t>ノウジ</t>
    </rPh>
    <rPh sb="2" eb="4">
      <t>クミアイ</t>
    </rPh>
    <rPh sb="4" eb="6">
      <t>ホウジン</t>
    </rPh>
    <phoneticPr fontId="1"/>
  </si>
  <si>
    <t>福井市徳光町35-33</t>
    <rPh sb="0" eb="3">
      <t>フクイシ</t>
    </rPh>
    <rPh sb="3" eb="5">
      <t>トクミツ</t>
    </rPh>
    <rPh sb="5" eb="6">
      <t>マチ</t>
    </rPh>
    <phoneticPr fontId="35"/>
  </si>
  <si>
    <t>農事組合法人　片粕ファーム</t>
    <rPh sb="0" eb="2">
      <t>ノウジ</t>
    </rPh>
    <rPh sb="2" eb="4">
      <t>クミアイ</t>
    </rPh>
    <rPh sb="4" eb="6">
      <t>ホウジン</t>
    </rPh>
    <rPh sb="7" eb="8">
      <t>カタ</t>
    </rPh>
    <rPh sb="8" eb="9">
      <t>カス</t>
    </rPh>
    <phoneticPr fontId="1"/>
  </si>
  <si>
    <t>福井市片粕町9-50</t>
    <rPh sb="0" eb="3">
      <t>フクイシ</t>
    </rPh>
    <rPh sb="3" eb="4">
      <t>カタ</t>
    </rPh>
    <rPh sb="4" eb="5">
      <t>カス</t>
    </rPh>
    <rPh sb="5" eb="6">
      <t>マチ</t>
    </rPh>
    <phoneticPr fontId="35"/>
  </si>
  <si>
    <t>農事組合法人　てんが</t>
    <rPh sb="0" eb="2">
      <t>ノウジ</t>
    </rPh>
    <rPh sb="2" eb="4">
      <t>クミアイ</t>
    </rPh>
    <rPh sb="4" eb="6">
      <t>ホウジン</t>
    </rPh>
    <phoneticPr fontId="1"/>
  </si>
  <si>
    <t>福井市殿下町34-5-1</t>
    <rPh sb="0" eb="3">
      <t>フクイシ</t>
    </rPh>
    <rPh sb="3" eb="4">
      <t>デン</t>
    </rPh>
    <rPh sb="4" eb="5">
      <t>シタ</t>
    </rPh>
    <rPh sb="5" eb="6">
      <t>マチ</t>
    </rPh>
    <phoneticPr fontId="35"/>
  </si>
  <si>
    <t>農事組合法人　甑の里</t>
    <rPh sb="0" eb="2">
      <t>ノウジ</t>
    </rPh>
    <rPh sb="2" eb="4">
      <t>クミアイ</t>
    </rPh>
    <rPh sb="4" eb="6">
      <t>ホウジン</t>
    </rPh>
    <rPh sb="7" eb="8">
      <t>コシキ</t>
    </rPh>
    <rPh sb="9" eb="10">
      <t>サト</t>
    </rPh>
    <phoneticPr fontId="1"/>
  </si>
  <si>
    <t>福井市甑谷町10-9-1</t>
    <rPh sb="0" eb="3">
      <t>フクイシ</t>
    </rPh>
    <rPh sb="3" eb="6">
      <t>コシキダニチョウ</t>
    </rPh>
    <rPh sb="5" eb="6">
      <t>マチ</t>
    </rPh>
    <phoneticPr fontId="35"/>
  </si>
  <si>
    <t>福井市和田町5-9</t>
    <rPh sb="0" eb="3">
      <t>フクイシ</t>
    </rPh>
    <rPh sb="3" eb="5">
      <t>ワダ</t>
    </rPh>
    <rPh sb="5" eb="6">
      <t>チョウ</t>
    </rPh>
    <phoneticPr fontId="1"/>
  </si>
  <si>
    <t>28.</t>
  </si>
  <si>
    <t>農事組合法人　美里ファーム</t>
    <rPh sb="0" eb="2">
      <t>ノウジ</t>
    </rPh>
    <rPh sb="2" eb="4">
      <t>クミアイ</t>
    </rPh>
    <rPh sb="4" eb="6">
      <t>ホウジン</t>
    </rPh>
    <rPh sb="7" eb="9">
      <t>ミサト</t>
    </rPh>
    <phoneticPr fontId="1"/>
  </si>
  <si>
    <t>福井市羽水一丁目204</t>
    <rPh sb="0" eb="3">
      <t>フクイシ</t>
    </rPh>
    <rPh sb="3" eb="4">
      <t>ハネ</t>
    </rPh>
    <rPh sb="4" eb="5">
      <t>スイ</t>
    </rPh>
    <rPh sb="5" eb="8">
      <t>イッチョウメ</t>
    </rPh>
    <phoneticPr fontId="1"/>
  </si>
  <si>
    <t>農事組合法人　味坂ファーム</t>
    <rPh sb="0" eb="2">
      <t>ノウジ</t>
    </rPh>
    <rPh sb="2" eb="4">
      <t>クミアイ</t>
    </rPh>
    <rPh sb="4" eb="6">
      <t>ホウジン</t>
    </rPh>
    <rPh sb="7" eb="8">
      <t>アジ</t>
    </rPh>
    <rPh sb="8" eb="9">
      <t>サカ</t>
    </rPh>
    <phoneticPr fontId="1"/>
  </si>
  <si>
    <t>福井市深坂町7-76</t>
    <rPh sb="0" eb="3">
      <t>フクイシ</t>
    </rPh>
    <rPh sb="3" eb="4">
      <t>フカ</t>
    </rPh>
    <rPh sb="4" eb="5">
      <t>サカ</t>
    </rPh>
    <rPh sb="5" eb="6">
      <t>チョウ</t>
    </rPh>
    <phoneticPr fontId="1"/>
  </si>
  <si>
    <t>農事組合法人　清水山の里</t>
    <rPh sb="0" eb="6">
      <t>ノウジクミアイホウジン</t>
    </rPh>
    <rPh sb="7" eb="9">
      <t>シミズ</t>
    </rPh>
    <rPh sb="9" eb="10">
      <t>ヤマ</t>
    </rPh>
    <rPh sb="11" eb="12">
      <t>サト</t>
    </rPh>
    <phoneticPr fontId="1"/>
  </si>
  <si>
    <t>福井市清水山44-2</t>
    <rPh sb="0" eb="3">
      <t>フクイシ</t>
    </rPh>
    <rPh sb="3" eb="5">
      <t>シミズ</t>
    </rPh>
    <rPh sb="5" eb="6">
      <t>ヤマ</t>
    </rPh>
    <phoneticPr fontId="1"/>
  </si>
  <si>
    <t>農事組合法人　社の郷南居</t>
    <rPh sb="0" eb="6">
      <t>ノウジクミアイホウジン</t>
    </rPh>
    <rPh sb="7" eb="8">
      <t>ヤシロ</t>
    </rPh>
    <rPh sb="9" eb="10">
      <t>ゴウ</t>
    </rPh>
    <rPh sb="10" eb="11">
      <t>ミナミ</t>
    </rPh>
    <rPh sb="11" eb="12">
      <t>イ</t>
    </rPh>
    <phoneticPr fontId="1"/>
  </si>
  <si>
    <t>福井市南居町47-17</t>
    <rPh sb="0" eb="3">
      <t>フクイシ</t>
    </rPh>
    <rPh sb="3" eb="4">
      <t>ミナミ</t>
    </rPh>
    <rPh sb="4" eb="5">
      <t>イ</t>
    </rPh>
    <rPh sb="5" eb="6">
      <t>チョウ</t>
    </rPh>
    <phoneticPr fontId="1"/>
  </si>
  <si>
    <t>農事組合法人　大森睦月ファーム</t>
    <rPh sb="0" eb="6">
      <t>ノウジクミアイホウジン</t>
    </rPh>
    <rPh sb="7" eb="9">
      <t>オオモリ</t>
    </rPh>
    <rPh sb="9" eb="11">
      <t>ムツキ</t>
    </rPh>
    <phoneticPr fontId="1"/>
  </si>
  <si>
    <t>福井市大森町42-15-1</t>
    <rPh sb="0" eb="3">
      <t>フクイシ</t>
    </rPh>
    <rPh sb="3" eb="5">
      <t>オオモリ</t>
    </rPh>
    <rPh sb="5" eb="6">
      <t>チョウ</t>
    </rPh>
    <phoneticPr fontId="1"/>
  </si>
  <si>
    <t>農事組合法人　北稲生１７</t>
    <rPh sb="0" eb="6">
      <t>ノウジクミアイホウジン</t>
    </rPh>
    <rPh sb="7" eb="8">
      <t>キタ</t>
    </rPh>
    <rPh sb="8" eb="9">
      <t>イネ</t>
    </rPh>
    <rPh sb="9" eb="10">
      <t>ウ</t>
    </rPh>
    <phoneticPr fontId="1"/>
  </si>
  <si>
    <t>福井市北野下町6-25</t>
    <rPh sb="0" eb="3">
      <t>フクイシ</t>
    </rPh>
    <rPh sb="3" eb="5">
      <t>キタノ</t>
    </rPh>
    <rPh sb="5" eb="6">
      <t>シタ</t>
    </rPh>
    <rPh sb="6" eb="7">
      <t>マチ</t>
    </rPh>
    <phoneticPr fontId="1"/>
  </si>
  <si>
    <t>29.</t>
  </si>
  <si>
    <t>農事組合法人　小尉ファーム</t>
    <rPh sb="0" eb="6">
      <t>ノウジクミアイホウジン</t>
    </rPh>
    <rPh sb="7" eb="8">
      <t>ショウ</t>
    </rPh>
    <rPh sb="8" eb="9">
      <t>ジョウ</t>
    </rPh>
    <phoneticPr fontId="1"/>
  </si>
  <si>
    <t>福井市小尉町10-2</t>
    <rPh sb="0" eb="3">
      <t>フクイシ</t>
    </rPh>
    <rPh sb="3" eb="6">
      <t>コジョウチョウ</t>
    </rPh>
    <phoneticPr fontId="1"/>
  </si>
  <si>
    <t>29.</t>
    <phoneticPr fontId="1"/>
  </si>
  <si>
    <t>9.</t>
    <phoneticPr fontId="1"/>
  </si>
  <si>
    <t>29</t>
    <phoneticPr fontId="1"/>
  </si>
  <si>
    <t>農事組合法人　印田</t>
    <rPh sb="0" eb="2">
      <t>ノウジ</t>
    </rPh>
    <rPh sb="2" eb="4">
      <t>クミアイ</t>
    </rPh>
    <rPh sb="4" eb="6">
      <t>ホウジン</t>
    </rPh>
    <rPh sb="7" eb="9">
      <t>インデン</t>
    </rPh>
    <phoneticPr fontId="1"/>
  </si>
  <si>
    <t>福井市印田町2-6</t>
    <rPh sb="0" eb="3">
      <t>フクイシ</t>
    </rPh>
    <rPh sb="3" eb="6">
      <t>インデンチョウ</t>
    </rPh>
    <phoneticPr fontId="1"/>
  </si>
  <si>
    <t>30.</t>
  </si>
  <si>
    <t>農事組合法人　ファーム順天</t>
    <rPh sb="0" eb="2">
      <t>ノウジ</t>
    </rPh>
    <rPh sb="2" eb="4">
      <t>クミアイ</t>
    </rPh>
    <rPh sb="4" eb="6">
      <t>ホウジン</t>
    </rPh>
    <rPh sb="11" eb="12">
      <t>ジュン</t>
    </rPh>
    <rPh sb="12" eb="13">
      <t>テン</t>
    </rPh>
    <phoneticPr fontId="1"/>
  </si>
  <si>
    <t>福井市大畑町77-4-5</t>
    <rPh sb="0" eb="3">
      <t>フクイシ</t>
    </rPh>
    <rPh sb="3" eb="5">
      <t>オオバタケ</t>
    </rPh>
    <rPh sb="5" eb="6">
      <t>チョウ</t>
    </rPh>
    <phoneticPr fontId="1"/>
  </si>
  <si>
    <t>農事組合法人　たかや</t>
    <rPh sb="0" eb="2">
      <t>ノウジ</t>
    </rPh>
    <rPh sb="2" eb="4">
      <t>クミアイ</t>
    </rPh>
    <rPh sb="4" eb="6">
      <t>ホウジン</t>
    </rPh>
    <phoneticPr fontId="1"/>
  </si>
  <si>
    <t>福井市高屋町21-59</t>
    <rPh sb="0" eb="3">
      <t>フクイシ</t>
    </rPh>
    <rPh sb="3" eb="5">
      <t>タカヤ</t>
    </rPh>
    <rPh sb="5" eb="6">
      <t>マチ</t>
    </rPh>
    <phoneticPr fontId="1"/>
  </si>
  <si>
    <t>ワトム合同会社</t>
    <rPh sb="3" eb="5">
      <t>ゴウドウ</t>
    </rPh>
    <rPh sb="5" eb="7">
      <t>カイシャ</t>
    </rPh>
    <phoneticPr fontId="1"/>
  </si>
  <si>
    <t>福井市二の宮3-4-32</t>
    <rPh sb="0" eb="3">
      <t>フクイシ</t>
    </rPh>
    <rPh sb="3" eb="4">
      <t>ニ</t>
    </rPh>
    <rPh sb="5" eb="6">
      <t>ミヤ</t>
    </rPh>
    <phoneticPr fontId="1"/>
  </si>
  <si>
    <t>農事組合法人　上味見みらいファーム</t>
    <rPh sb="0" eb="6">
      <t>ノウジクミアイホウジン</t>
    </rPh>
    <rPh sb="7" eb="8">
      <t>カミ</t>
    </rPh>
    <rPh sb="8" eb="10">
      <t>アジミ</t>
    </rPh>
    <phoneticPr fontId="1"/>
  </si>
  <si>
    <t>福井市南野津又19-44</t>
    <rPh sb="0" eb="3">
      <t>フクイシ</t>
    </rPh>
    <rPh sb="3" eb="4">
      <t>ミナミ</t>
    </rPh>
    <rPh sb="4" eb="5">
      <t>ノ</t>
    </rPh>
    <rPh sb="5" eb="6">
      <t>ツ</t>
    </rPh>
    <rPh sb="6" eb="7">
      <t>マタ</t>
    </rPh>
    <phoneticPr fontId="1"/>
  </si>
  <si>
    <t>令和</t>
    <rPh sb="0" eb="2">
      <t>レイワ</t>
    </rPh>
    <phoneticPr fontId="1"/>
  </si>
  <si>
    <t>2.</t>
    <phoneticPr fontId="1"/>
  </si>
  <si>
    <t>1.</t>
    <phoneticPr fontId="1"/>
  </si>
  <si>
    <t>28</t>
    <phoneticPr fontId="1"/>
  </si>
  <si>
    <t>株式会社　堀内農産</t>
    <rPh sb="0" eb="2">
      <t>カブシキ</t>
    </rPh>
    <rPh sb="2" eb="4">
      <t>カイシャ</t>
    </rPh>
    <rPh sb="5" eb="7">
      <t>ホリウチ</t>
    </rPh>
    <rPh sb="7" eb="9">
      <t>ノウサン</t>
    </rPh>
    <phoneticPr fontId="1"/>
  </si>
  <si>
    <t>福井市末広町2-1</t>
    <rPh sb="0" eb="3">
      <t>フクイシ</t>
    </rPh>
    <rPh sb="3" eb="6">
      <t>スエヒロチョウ</t>
    </rPh>
    <phoneticPr fontId="1"/>
  </si>
  <si>
    <t>13</t>
    <phoneticPr fontId="1"/>
  </si>
  <si>
    <t>農事組合法人　すげ笠の里</t>
    <rPh sb="0" eb="2">
      <t>ノウジ</t>
    </rPh>
    <rPh sb="2" eb="4">
      <t>クミアイ</t>
    </rPh>
    <rPh sb="4" eb="6">
      <t>ホウジン</t>
    </rPh>
    <rPh sb="9" eb="10">
      <t>カサ</t>
    </rPh>
    <rPh sb="11" eb="12">
      <t>サト</t>
    </rPh>
    <phoneticPr fontId="1"/>
  </si>
  <si>
    <t>福井市杉田町3-59</t>
    <rPh sb="0" eb="3">
      <t>フクイシ</t>
    </rPh>
    <rPh sb="3" eb="5">
      <t>スギタ</t>
    </rPh>
    <rPh sb="5" eb="6">
      <t>マチ</t>
    </rPh>
    <phoneticPr fontId="1"/>
  </si>
  <si>
    <t>2</t>
    <phoneticPr fontId="1"/>
  </si>
  <si>
    <t>10</t>
    <phoneticPr fontId="1"/>
  </si>
  <si>
    <t>6</t>
    <phoneticPr fontId="1"/>
  </si>
  <si>
    <t>敦　賀　市</t>
    <rPh sb="0" eb="1">
      <t>アツシ</t>
    </rPh>
    <rPh sb="2" eb="3">
      <t>ガ</t>
    </rPh>
    <rPh sb="4" eb="5">
      <t>シ</t>
    </rPh>
    <phoneticPr fontId="4"/>
  </si>
  <si>
    <t>株式会社　ミライスつるが気比</t>
    <rPh sb="0" eb="2">
      <t>カブシキ</t>
    </rPh>
    <rPh sb="2" eb="4">
      <t>カイシャ</t>
    </rPh>
    <rPh sb="12" eb="14">
      <t>ケヒ</t>
    </rPh>
    <phoneticPr fontId="1"/>
  </si>
  <si>
    <t>敦賀市敦賀市沓見174-3</t>
    <rPh sb="0" eb="3">
      <t>ツルガシ</t>
    </rPh>
    <phoneticPr fontId="1"/>
  </si>
  <si>
    <t>27</t>
  </si>
  <si>
    <t>小　浜　市</t>
    <rPh sb="0" eb="1">
      <t>コ</t>
    </rPh>
    <rPh sb="2" eb="3">
      <t>ハマ</t>
    </rPh>
    <rPh sb="4" eb="5">
      <t>シ</t>
    </rPh>
    <phoneticPr fontId="4"/>
  </si>
  <si>
    <t>有限会社ちまちだ農産</t>
    <phoneticPr fontId="1"/>
  </si>
  <si>
    <t>小浜市次吉57-115-1</t>
    <phoneticPr fontId="1"/>
  </si>
  <si>
    <t>農事組合法人国富</t>
    <phoneticPr fontId="1"/>
  </si>
  <si>
    <t>小浜市次吉70-3</t>
    <phoneticPr fontId="1"/>
  </si>
  <si>
    <t>合同会社グリーンファーム府中</t>
    <phoneticPr fontId="1"/>
  </si>
  <si>
    <t>小浜市府中22-31</t>
    <phoneticPr fontId="1"/>
  </si>
  <si>
    <t>合同会社飯盛農産</t>
    <phoneticPr fontId="1"/>
  </si>
  <si>
    <t>小浜市飯盛127-31</t>
    <phoneticPr fontId="1"/>
  </si>
  <si>
    <t>19</t>
  </si>
  <si>
    <t>合同会社ファーム川口</t>
    <phoneticPr fontId="1"/>
  </si>
  <si>
    <t>小浜市四分一51-25-3</t>
    <phoneticPr fontId="1"/>
  </si>
  <si>
    <t>農事組合法人太良庄農産</t>
    <phoneticPr fontId="1"/>
  </si>
  <si>
    <t>小浜市太良庄39-22</t>
    <phoneticPr fontId="1"/>
  </si>
  <si>
    <t>株式会社永耕農産</t>
    <rPh sb="0" eb="2">
      <t>カブシキ</t>
    </rPh>
    <rPh sb="2" eb="4">
      <t>カイシャ</t>
    </rPh>
    <rPh sb="4" eb="5">
      <t>エイ</t>
    </rPh>
    <rPh sb="5" eb="6">
      <t>コウ</t>
    </rPh>
    <rPh sb="6" eb="8">
      <t>ノウサン</t>
    </rPh>
    <phoneticPr fontId="1"/>
  </si>
  <si>
    <t>小浜市太興寺8-4-1</t>
    <rPh sb="0" eb="3">
      <t>オバマシ</t>
    </rPh>
    <rPh sb="3" eb="6">
      <t>タイコウジ</t>
    </rPh>
    <phoneticPr fontId="1"/>
  </si>
  <si>
    <t>１</t>
  </si>
  <si>
    <t>合同会社北川農園</t>
    <rPh sb="0" eb="2">
      <t>ゴウドウ</t>
    </rPh>
    <rPh sb="2" eb="4">
      <t>カイシャ</t>
    </rPh>
    <rPh sb="4" eb="6">
      <t>キタガワ</t>
    </rPh>
    <rPh sb="6" eb="8">
      <t>ノウエン</t>
    </rPh>
    <phoneticPr fontId="1"/>
  </si>
  <si>
    <t>小浜市加茂26-31</t>
    <rPh sb="0" eb="2">
      <t>オバマ</t>
    </rPh>
    <rPh sb="2" eb="3">
      <t>シ</t>
    </rPh>
    <rPh sb="3" eb="5">
      <t>カモ</t>
    </rPh>
    <phoneticPr fontId="1"/>
  </si>
  <si>
    <t>株式会社Ｈｕｎｄｒｅｄ　Ｓｍｉｌｅ</t>
    <rPh sb="0" eb="2">
      <t>カブシキ</t>
    </rPh>
    <rPh sb="2" eb="4">
      <t>カイシャ</t>
    </rPh>
    <phoneticPr fontId="1"/>
  </si>
  <si>
    <t>小浜市口田縄25-11</t>
    <rPh sb="0" eb="2">
      <t>オバマ</t>
    </rPh>
    <rPh sb="2" eb="3">
      <t>シ</t>
    </rPh>
    <rPh sb="3" eb="6">
      <t>クチダノ</t>
    </rPh>
    <phoneticPr fontId="1"/>
  </si>
  <si>
    <t>合同会社シマダ農園</t>
    <rPh sb="0" eb="2">
      <t>ゴウドウ</t>
    </rPh>
    <rPh sb="2" eb="4">
      <t>カイシャ</t>
    </rPh>
    <rPh sb="7" eb="9">
      <t>ノウエン</t>
    </rPh>
    <phoneticPr fontId="1"/>
  </si>
  <si>
    <t>小浜市高塚9-1-10</t>
    <rPh sb="0" eb="3">
      <t>オバマシ</t>
    </rPh>
    <rPh sb="3" eb="5">
      <t>タカツカ</t>
    </rPh>
    <phoneticPr fontId="1"/>
  </si>
  <si>
    <t>22.</t>
    <phoneticPr fontId="1"/>
  </si>
  <si>
    <t>18</t>
    <phoneticPr fontId="1"/>
  </si>
  <si>
    <t>株式会社若狭の恵</t>
    <rPh sb="0" eb="2">
      <t>カブシキ</t>
    </rPh>
    <rPh sb="2" eb="4">
      <t>カイシャ</t>
    </rPh>
    <rPh sb="4" eb="6">
      <t>ワカサ</t>
    </rPh>
    <rPh sb="7" eb="8">
      <t>メグ</t>
    </rPh>
    <phoneticPr fontId="1"/>
  </si>
  <si>
    <t>小浜市加茂2-4-1</t>
    <rPh sb="0" eb="2">
      <t>オバマ</t>
    </rPh>
    <rPh sb="2" eb="3">
      <t>シ</t>
    </rPh>
    <rPh sb="3" eb="5">
      <t>カモ</t>
    </rPh>
    <phoneticPr fontId="1"/>
  </si>
  <si>
    <t>合同会社若狭こすもかんとりー</t>
    <rPh sb="0" eb="2">
      <t>ゴウドウ</t>
    </rPh>
    <rPh sb="2" eb="4">
      <t>カイシャ</t>
    </rPh>
    <rPh sb="4" eb="6">
      <t>ワカサ</t>
    </rPh>
    <phoneticPr fontId="1"/>
  </si>
  <si>
    <t>小浜市尾崎57-13</t>
    <rPh sb="0" eb="3">
      <t>オバマシ</t>
    </rPh>
    <rPh sb="3" eb="5">
      <t>オザキ</t>
    </rPh>
    <phoneticPr fontId="1"/>
  </si>
  <si>
    <t>27.</t>
    <phoneticPr fontId="1"/>
  </si>
  <si>
    <t>8.</t>
    <phoneticPr fontId="1"/>
  </si>
  <si>
    <t>24</t>
    <phoneticPr fontId="1"/>
  </si>
  <si>
    <t>合同会社なかなた農園</t>
    <rPh sb="0" eb="2">
      <t>ゴウドウ</t>
    </rPh>
    <rPh sb="2" eb="4">
      <t>カイシャ</t>
    </rPh>
    <rPh sb="8" eb="10">
      <t>ノウエン</t>
    </rPh>
    <phoneticPr fontId="1"/>
  </si>
  <si>
    <t>小浜市深谷１８－５５－１</t>
    <rPh sb="0" eb="3">
      <t>オバマシ</t>
    </rPh>
    <rPh sb="3" eb="5">
      <t>フカタニ</t>
    </rPh>
    <phoneticPr fontId="1"/>
  </si>
  <si>
    <t>株式会社百里水郷農園</t>
    <rPh sb="0" eb="2">
      <t>カブシキ</t>
    </rPh>
    <rPh sb="2" eb="4">
      <t>カイシャ</t>
    </rPh>
    <rPh sb="4" eb="5">
      <t>ヒャク</t>
    </rPh>
    <rPh sb="5" eb="6">
      <t>リ</t>
    </rPh>
    <rPh sb="6" eb="8">
      <t>スイゴウ</t>
    </rPh>
    <rPh sb="8" eb="10">
      <t>ノウエン</t>
    </rPh>
    <phoneticPr fontId="1"/>
  </si>
  <si>
    <t>小浜市遠敷８９－７－１</t>
    <rPh sb="0" eb="3">
      <t>オバマシ</t>
    </rPh>
    <rPh sb="3" eb="5">
      <t>オニュウ</t>
    </rPh>
    <phoneticPr fontId="1"/>
  </si>
  <si>
    <t>農事組合法人千石の郷</t>
    <rPh sb="0" eb="2">
      <t>ノウジ</t>
    </rPh>
    <rPh sb="2" eb="4">
      <t>クミアイ</t>
    </rPh>
    <rPh sb="4" eb="6">
      <t>ホウジン</t>
    </rPh>
    <rPh sb="6" eb="7">
      <t>セン</t>
    </rPh>
    <rPh sb="7" eb="8">
      <t>イシ</t>
    </rPh>
    <rPh sb="9" eb="10">
      <t>サト</t>
    </rPh>
    <phoneticPr fontId="1"/>
  </si>
  <si>
    <t>小浜市堅海第３３-１１-４</t>
    <phoneticPr fontId="1"/>
  </si>
  <si>
    <t>一般社団法人　太良庄荘園の郷</t>
    <rPh sb="0" eb="2">
      <t>イッパン</t>
    </rPh>
    <rPh sb="2" eb="4">
      <t>シャダン</t>
    </rPh>
    <rPh sb="4" eb="6">
      <t>ホウジン</t>
    </rPh>
    <rPh sb="5" eb="6">
      <t>ノウホウ</t>
    </rPh>
    <rPh sb="7" eb="8">
      <t>フト</t>
    </rPh>
    <rPh sb="8" eb="9">
      <t>ヨ</t>
    </rPh>
    <rPh sb="9" eb="10">
      <t>ショウ</t>
    </rPh>
    <rPh sb="10" eb="12">
      <t>ソウエン</t>
    </rPh>
    <rPh sb="13" eb="14">
      <t>サト</t>
    </rPh>
    <phoneticPr fontId="1"/>
  </si>
  <si>
    <t>小浜市太良庄34-13</t>
    <rPh sb="0" eb="3">
      <t>オバマシ</t>
    </rPh>
    <rPh sb="3" eb="4">
      <t>フト</t>
    </rPh>
    <rPh sb="4" eb="5">
      <t>ヨ</t>
    </rPh>
    <rPh sb="5" eb="6">
      <t>ショウ</t>
    </rPh>
    <phoneticPr fontId="1"/>
  </si>
  <si>
    <t>25</t>
  </si>
  <si>
    <t>一般社団法人　中名田</t>
    <rPh sb="0" eb="2">
      <t>イッパン</t>
    </rPh>
    <rPh sb="2" eb="6">
      <t>シャダンホウジン</t>
    </rPh>
    <rPh sb="7" eb="8">
      <t>ナカ</t>
    </rPh>
    <rPh sb="8" eb="9">
      <t>ナ</t>
    </rPh>
    <rPh sb="9" eb="10">
      <t>タ</t>
    </rPh>
    <phoneticPr fontId="1"/>
  </si>
  <si>
    <t>小浜市下田38-4</t>
    <rPh sb="0" eb="3">
      <t>オバマシ</t>
    </rPh>
    <rPh sb="3" eb="5">
      <t>シモダ</t>
    </rPh>
    <phoneticPr fontId="1"/>
  </si>
  <si>
    <t>29</t>
  </si>
  <si>
    <t>大　野　市</t>
    <rPh sb="0" eb="1">
      <t>ダイ</t>
    </rPh>
    <rPh sb="2" eb="3">
      <t>ノ</t>
    </rPh>
    <rPh sb="4" eb="5">
      <t>シ</t>
    </rPh>
    <phoneticPr fontId="4"/>
  </si>
  <si>
    <t>農事組合法人大野市総合農場</t>
    <phoneticPr fontId="1"/>
  </si>
  <si>
    <t>大野市中保29-3</t>
    <phoneticPr fontId="1"/>
  </si>
  <si>
    <t>63.</t>
  </si>
  <si>
    <t>農事組合法人塚原生産組合</t>
    <phoneticPr fontId="1"/>
  </si>
  <si>
    <t>大野市塚原11-17</t>
    <rPh sb="3" eb="4">
      <t>ツカ</t>
    </rPh>
    <phoneticPr fontId="1"/>
  </si>
  <si>
    <t>21</t>
  </si>
  <si>
    <t>農事組合法人新河原生産組合</t>
    <rPh sb="2" eb="3">
      <t>クミ</t>
    </rPh>
    <phoneticPr fontId="1"/>
  </si>
  <si>
    <t>大野市森目31-10-1</t>
    <phoneticPr fontId="1"/>
  </si>
  <si>
    <t>有限会社白山やまぶどう農園</t>
    <phoneticPr fontId="1"/>
  </si>
  <si>
    <t>大野市落合2-24</t>
    <phoneticPr fontId="1"/>
  </si>
  <si>
    <t>農事組合法人中休営農組合</t>
    <rPh sb="8" eb="9">
      <t>エイ</t>
    </rPh>
    <phoneticPr fontId="1"/>
  </si>
  <si>
    <t>大野市蕨生143-10</t>
    <phoneticPr fontId="1"/>
  </si>
  <si>
    <t>農事組合法人アバンセ乾側</t>
    <phoneticPr fontId="1"/>
  </si>
  <si>
    <t>大野市牛ヶ原103-25-1</t>
    <phoneticPr fontId="1"/>
  </si>
  <si>
    <t>農事組合法人平沢生産組合</t>
    <phoneticPr fontId="1"/>
  </si>
  <si>
    <t>大野市平沢領家9-21</t>
    <phoneticPr fontId="1"/>
  </si>
  <si>
    <t>有限会社アロサール菖蒲池</t>
    <phoneticPr fontId="1"/>
  </si>
  <si>
    <t>大野市菖蒲池27-3</t>
    <rPh sb="3" eb="5">
      <t>ショウブ</t>
    </rPh>
    <phoneticPr fontId="1"/>
  </si>
  <si>
    <t>農事組合法人川上生産組合</t>
    <rPh sb="6" eb="7">
      <t>カワ</t>
    </rPh>
    <phoneticPr fontId="1"/>
  </si>
  <si>
    <t>大野市上麻生嶋9-21-甲1</t>
    <phoneticPr fontId="1"/>
  </si>
  <si>
    <t>農事組合法人パストピア新在家</t>
    <phoneticPr fontId="1"/>
  </si>
  <si>
    <t>大野市南新在家10-37</t>
    <phoneticPr fontId="1"/>
  </si>
  <si>
    <t>17.</t>
  </si>
  <si>
    <t>農事組合法人稲ノ郷</t>
    <phoneticPr fontId="1"/>
  </si>
  <si>
    <t>大野市稲郷42-17-1</t>
    <phoneticPr fontId="1"/>
  </si>
  <si>
    <t>農事組合法人アグリヴィレッジ土打</t>
    <phoneticPr fontId="1"/>
  </si>
  <si>
    <t>大野市土打20-17</t>
    <phoneticPr fontId="1"/>
  </si>
  <si>
    <t>有限会社ガーデンファーム</t>
    <phoneticPr fontId="1"/>
  </si>
  <si>
    <t>大野市森政領家23-13</t>
    <phoneticPr fontId="1"/>
  </si>
  <si>
    <t>22</t>
  </si>
  <si>
    <t>農事組合法人アグリ友兼</t>
    <phoneticPr fontId="1"/>
  </si>
  <si>
    <t>大野市友兼9-1-1</t>
    <phoneticPr fontId="1"/>
  </si>
  <si>
    <t>農事組合法人グリーンコーポ麻生島</t>
    <phoneticPr fontId="1"/>
  </si>
  <si>
    <t>大野市下麻生島68-5</t>
    <phoneticPr fontId="1"/>
  </si>
  <si>
    <t>合同会社上田農園</t>
    <phoneticPr fontId="1"/>
  </si>
  <si>
    <t>大野市森政領家4-4</t>
    <phoneticPr fontId="1"/>
  </si>
  <si>
    <t>農事組合法人あらしま</t>
    <phoneticPr fontId="1"/>
  </si>
  <si>
    <t>大野市蕨生58-2</t>
    <phoneticPr fontId="1"/>
  </si>
  <si>
    <t>農事組合法人黒谷営農屋</t>
    <rPh sb="8" eb="9">
      <t>エイ</t>
    </rPh>
    <phoneticPr fontId="1"/>
  </si>
  <si>
    <t>大野市上黒谷18-30-1</t>
    <phoneticPr fontId="1"/>
  </si>
  <si>
    <t>合同会社テラル真名川</t>
    <phoneticPr fontId="1"/>
  </si>
  <si>
    <t>大野市御給17-29</t>
    <phoneticPr fontId="1"/>
  </si>
  <si>
    <t>22.</t>
  </si>
  <si>
    <t>農事組合法人阿難祖生産組合</t>
    <phoneticPr fontId="1"/>
  </si>
  <si>
    <t>大野市阿難祖領家14-143</t>
    <phoneticPr fontId="1"/>
  </si>
  <si>
    <t>農事組合法人松丸生産組合</t>
    <phoneticPr fontId="1"/>
  </si>
  <si>
    <t>大野市松丸31-57-1</t>
    <phoneticPr fontId="1"/>
  </si>
  <si>
    <t>農事組合法人味の郷</t>
    <phoneticPr fontId="1"/>
  </si>
  <si>
    <t>大野市阿難祖地頭方29-74</t>
    <phoneticPr fontId="1"/>
  </si>
  <si>
    <t>農事組合法人WCS ３ らいず</t>
    <phoneticPr fontId="1"/>
  </si>
  <si>
    <t>大野市深井1-8</t>
    <phoneticPr fontId="1"/>
  </si>
  <si>
    <t>農事組合法人米工房おおやと</t>
    <phoneticPr fontId="1"/>
  </si>
  <si>
    <t>大野市大矢戸27-6-1</t>
    <phoneticPr fontId="1"/>
  </si>
  <si>
    <t>農事組合法人お米ぽーと大野</t>
    <phoneticPr fontId="1"/>
  </si>
  <si>
    <t>大野市下舌35-52-1</t>
    <phoneticPr fontId="1"/>
  </si>
  <si>
    <t>24.</t>
  </si>
  <si>
    <t>農事組合法人やったのファーム越前</t>
    <phoneticPr fontId="1"/>
  </si>
  <si>
    <t>大野市田野15-20-2</t>
    <phoneticPr fontId="1"/>
  </si>
  <si>
    <t>10</t>
  </si>
  <si>
    <t>農事組合法人右近次郎生産組合</t>
    <rPh sb="0" eb="2">
      <t>ノウジ</t>
    </rPh>
    <rPh sb="2" eb="4">
      <t>クミアイ</t>
    </rPh>
    <rPh sb="4" eb="6">
      <t>ホウジン</t>
    </rPh>
    <rPh sb="6" eb="8">
      <t>ウコン</t>
    </rPh>
    <rPh sb="8" eb="10">
      <t>ジロウ</t>
    </rPh>
    <rPh sb="10" eb="12">
      <t>セイサン</t>
    </rPh>
    <rPh sb="12" eb="14">
      <t>クミアイ</t>
    </rPh>
    <phoneticPr fontId="1"/>
  </si>
  <si>
    <t>大野市右近次郎32-6</t>
    <rPh sb="0" eb="2">
      <t>オオノ</t>
    </rPh>
    <rPh sb="2" eb="3">
      <t>シ</t>
    </rPh>
    <rPh sb="3" eb="5">
      <t>ウコン</t>
    </rPh>
    <rPh sb="5" eb="7">
      <t>ジロウ</t>
    </rPh>
    <phoneticPr fontId="1"/>
  </si>
  <si>
    <t>合同会社このもと農園</t>
    <rPh sb="0" eb="2">
      <t>ゴウドウ</t>
    </rPh>
    <rPh sb="2" eb="4">
      <t>カイシャ</t>
    </rPh>
    <rPh sb="8" eb="10">
      <t>ノウエン</t>
    </rPh>
    <phoneticPr fontId="1"/>
  </si>
  <si>
    <t>大野市木本73-40</t>
    <rPh sb="0" eb="2">
      <t>オオノ</t>
    </rPh>
    <rPh sb="2" eb="3">
      <t>シ</t>
    </rPh>
    <phoneticPr fontId="1"/>
  </si>
  <si>
    <t>農事組合法人ほのか</t>
    <rPh sb="0" eb="2">
      <t>ノウジ</t>
    </rPh>
    <rPh sb="2" eb="4">
      <t>クミアイ</t>
    </rPh>
    <rPh sb="4" eb="6">
      <t>ホウジン</t>
    </rPh>
    <phoneticPr fontId="1"/>
  </si>
  <si>
    <t>大野市上舌8-5</t>
    <rPh sb="0" eb="2">
      <t>オオノ</t>
    </rPh>
    <rPh sb="2" eb="3">
      <t>シ</t>
    </rPh>
    <rPh sb="3" eb="4">
      <t>ウエ</t>
    </rPh>
    <rPh sb="4" eb="5">
      <t>シタ</t>
    </rPh>
    <phoneticPr fontId="1"/>
  </si>
  <si>
    <t>合同会社中村農園</t>
    <rPh sb="0" eb="2">
      <t>ゴウドウ</t>
    </rPh>
    <rPh sb="2" eb="4">
      <t>カイシャ</t>
    </rPh>
    <rPh sb="4" eb="6">
      <t>ナカムラ</t>
    </rPh>
    <rPh sb="6" eb="8">
      <t>ノウエン</t>
    </rPh>
    <phoneticPr fontId="1"/>
  </si>
  <si>
    <t>大野市御給31-12-1</t>
    <rPh sb="0" eb="3">
      <t>オオノシ</t>
    </rPh>
    <rPh sb="3" eb="4">
      <t>オ</t>
    </rPh>
    <phoneticPr fontId="1"/>
  </si>
  <si>
    <t>株式会社ゆいファーム</t>
    <rPh sb="0" eb="1">
      <t>カブ</t>
    </rPh>
    <rPh sb="1" eb="2">
      <t>シキ</t>
    </rPh>
    <rPh sb="2" eb="4">
      <t>カイシャ</t>
    </rPh>
    <phoneticPr fontId="1"/>
  </si>
  <si>
    <t>大野市蕨生138-2</t>
    <phoneticPr fontId="1"/>
  </si>
  <si>
    <t>株式会社ファーム松田</t>
    <rPh sb="0" eb="2">
      <t>カブシキ</t>
    </rPh>
    <rPh sb="2" eb="4">
      <t>カイシャ</t>
    </rPh>
    <rPh sb="8" eb="10">
      <t>マツダ</t>
    </rPh>
    <phoneticPr fontId="1"/>
  </si>
  <si>
    <t>大野市庄林29-10-1</t>
    <rPh sb="0" eb="3">
      <t>オオノシ</t>
    </rPh>
    <rPh sb="3" eb="4">
      <t>ショウ</t>
    </rPh>
    <rPh sb="4" eb="5">
      <t>ハヤシ</t>
    </rPh>
    <phoneticPr fontId="1"/>
  </si>
  <si>
    <t>3</t>
    <phoneticPr fontId="1"/>
  </si>
  <si>
    <t>勝　山　市</t>
    <rPh sb="0" eb="1">
      <t>マサル</t>
    </rPh>
    <rPh sb="2" eb="3">
      <t>ヤマ</t>
    </rPh>
    <rPh sb="4" eb="5">
      <t>シ</t>
    </rPh>
    <phoneticPr fontId="4"/>
  </si>
  <si>
    <t>農事組合法人エコ·ファームてらお</t>
    <phoneticPr fontId="1"/>
  </si>
  <si>
    <t>勝山市村岡町寺尾19-37</t>
    <phoneticPr fontId="1"/>
  </si>
  <si>
    <t>農事組合法人かたせ</t>
    <rPh sb="2" eb="3">
      <t>クミ</t>
    </rPh>
    <phoneticPr fontId="1"/>
  </si>
  <si>
    <t>勝山市片瀬20-1</t>
    <phoneticPr fontId="1"/>
  </si>
  <si>
    <t>農事組合法人本郷生産組合</t>
    <phoneticPr fontId="1"/>
  </si>
  <si>
    <t>勝山市鹿谷町本郷28-41-1</t>
    <phoneticPr fontId="1"/>
  </si>
  <si>
    <t>農事組合法人ファーム別所</t>
    <phoneticPr fontId="1"/>
  </si>
  <si>
    <t>勝山市荒土町別所5-35集落センター内</t>
    <rPh sb="12" eb="14">
      <t>シュウラク</t>
    </rPh>
    <rPh sb="18" eb="19">
      <t>ナイ</t>
    </rPh>
    <phoneticPr fontId="1"/>
  </si>
  <si>
    <t>株式会社アグリプラント越前</t>
    <phoneticPr fontId="1"/>
  </si>
  <si>
    <t>勝山市鹿谷町杉俣19-2-1</t>
    <phoneticPr fontId="1"/>
  </si>
  <si>
    <t>農事組合法人龍谷営農組合</t>
    <phoneticPr fontId="1"/>
  </si>
  <si>
    <t>勝山市野向町竜谷15-1-1</t>
    <phoneticPr fontId="1"/>
  </si>
  <si>
    <t>農事組合法人農楽の郷あかお</t>
    <phoneticPr fontId="1"/>
  </si>
  <si>
    <t>勝山市平泉寺町赤尾34-9</t>
    <rPh sb="6" eb="7">
      <t>チョウ</t>
    </rPh>
    <phoneticPr fontId="1"/>
  </si>
  <si>
    <t>株式会社かつやまアグリ倶楽部</t>
    <phoneticPr fontId="1"/>
  </si>
  <si>
    <t>勝山市若猪野5-41-1</t>
    <phoneticPr fontId="1"/>
  </si>
  <si>
    <t>農事組合法人えちぜんかぶと</t>
    <rPh sb="2" eb="3">
      <t>クミ</t>
    </rPh>
    <phoneticPr fontId="1"/>
  </si>
  <si>
    <t>勝山市野向町北野津又102-17</t>
    <rPh sb="9" eb="10">
      <t>マタ</t>
    </rPh>
    <phoneticPr fontId="1"/>
  </si>
  <si>
    <t>農事組合法人アグリいわがの</t>
    <phoneticPr fontId="1"/>
  </si>
  <si>
    <t>勝山市平泉寺町岩ヶ野9-28</t>
    <phoneticPr fontId="1"/>
  </si>
  <si>
    <t>農事組合法人ふれあい大渡</t>
    <rPh sb="0" eb="2">
      <t>ノウジ</t>
    </rPh>
    <rPh sb="2" eb="4">
      <t>クミアイ</t>
    </rPh>
    <rPh sb="4" eb="6">
      <t>ホウジン</t>
    </rPh>
    <rPh sb="10" eb="11">
      <t>オオ</t>
    </rPh>
    <rPh sb="11" eb="12">
      <t>ワタリ</t>
    </rPh>
    <phoneticPr fontId="1"/>
  </si>
  <si>
    <t>勝山市平泉寺町大渡35-6</t>
    <rPh sb="0" eb="3">
      <t>カツヤマシ</t>
    </rPh>
    <rPh sb="3" eb="6">
      <t>ヘイセンジ</t>
    </rPh>
    <rPh sb="6" eb="7">
      <t>チョウ</t>
    </rPh>
    <rPh sb="7" eb="8">
      <t>オオ</t>
    </rPh>
    <rPh sb="8" eb="9">
      <t>ワタリ</t>
    </rPh>
    <phoneticPr fontId="1"/>
  </si>
  <si>
    <t>農事組合法人みむろファーム</t>
    <rPh sb="0" eb="2">
      <t>ノウジ</t>
    </rPh>
    <rPh sb="2" eb="4">
      <t>クミアイ</t>
    </rPh>
    <rPh sb="4" eb="6">
      <t>ホウジン</t>
    </rPh>
    <phoneticPr fontId="1"/>
  </si>
  <si>
    <t>勝山市遅羽町大袋32-1</t>
    <rPh sb="0" eb="3">
      <t>カツヤマシ</t>
    </rPh>
    <rPh sb="3" eb="6">
      <t>オソワチョウ</t>
    </rPh>
    <rPh sb="6" eb="8">
      <t>オオフクロ</t>
    </rPh>
    <phoneticPr fontId="1"/>
  </si>
  <si>
    <t>合同会社　南牧場</t>
    <rPh sb="0" eb="2">
      <t>ゴウドウ</t>
    </rPh>
    <rPh sb="2" eb="4">
      <t>カイシャ</t>
    </rPh>
    <rPh sb="5" eb="6">
      <t>ミナミ</t>
    </rPh>
    <rPh sb="6" eb="8">
      <t>ボクジョウ</t>
    </rPh>
    <phoneticPr fontId="1"/>
  </si>
  <si>
    <t>勝山市平泉寺町岩ヶ野14-57</t>
    <phoneticPr fontId="1"/>
  </si>
  <si>
    <t>27</t>
    <phoneticPr fontId="1"/>
  </si>
  <si>
    <t>5</t>
    <phoneticPr fontId="1"/>
  </si>
  <si>
    <t>農事組合法人松田ファーム</t>
    <rPh sb="0" eb="6">
      <t>ノウジクミアイホウジン</t>
    </rPh>
    <rPh sb="6" eb="8">
      <t>マツダ</t>
    </rPh>
    <phoneticPr fontId="1"/>
  </si>
  <si>
    <t>勝山市荒土町松田1-12</t>
    <rPh sb="0" eb="2">
      <t>カツヤマ</t>
    </rPh>
    <rPh sb="2" eb="3">
      <t>シ</t>
    </rPh>
    <rPh sb="3" eb="6">
      <t>アラドチョウ</t>
    </rPh>
    <rPh sb="6" eb="8">
      <t>マツダ</t>
    </rPh>
    <phoneticPr fontId="1"/>
  </si>
  <si>
    <t>農事組合法人北西俣ファーム</t>
    <rPh sb="0" eb="6">
      <t>ノウジクミアイホウジン</t>
    </rPh>
    <rPh sb="6" eb="7">
      <t>キタ</t>
    </rPh>
    <rPh sb="7" eb="8">
      <t>ニシ</t>
    </rPh>
    <rPh sb="8" eb="9">
      <t>マタ</t>
    </rPh>
    <phoneticPr fontId="1"/>
  </si>
  <si>
    <t>勝山市鹿谷町北西俣35-23</t>
    <rPh sb="0" eb="2">
      <t>カツヤマ</t>
    </rPh>
    <rPh sb="2" eb="3">
      <t>シ</t>
    </rPh>
    <rPh sb="3" eb="4">
      <t>シカ</t>
    </rPh>
    <rPh sb="4" eb="5">
      <t>タニ</t>
    </rPh>
    <rPh sb="5" eb="6">
      <t>チョウ</t>
    </rPh>
    <rPh sb="6" eb="7">
      <t>キタ</t>
    </rPh>
    <rPh sb="7" eb="8">
      <t>ニシ</t>
    </rPh>
    <rPh sb="8" eb="9">
      <t>マタ</t>
    </rPh>
    <phoneticPr fontId="1"/>
  </si>
  <si>
    <t>農事組合法人　岡横江ファーム</t>
    <rPh sb="0" eb="6">
      <t>ノウジクミアイホウジン</t>
    </rPh>
    <rPh sb="7" eb="10">
      <t>オカヨコエ</t>
    </rPh>
    <phoneticPr fontId="1"/>
  </si>
  <si>
    <t>勝山市平泉寺町岡横江5-6-1</t>
    <rPh sb="0" eb="3">
      <t>カツヤマシ</t>
    </rPh>
    <rPh sb="3" eb="6">
      <t>ヘイセンジ</t>
    </rPh>
    <rPh sb="6" eb="7">
      <t>チョウ</t>
    </rPh>
    <rPh sb="7" eb="10">
      <t>オカヨコエ</t>
    </rPh>
    <phoneticPr fontId="1"/>
  </si>
  <si>
    <t>8</t>
    <phoneticPr fontId="1"/>
  </si>
  <si>
    <t>16</t>
    <phoneticPr fontId="1"/>
  </si>
  <si>
    <t>農事組合法人　いのくちファーム</t>
    <rPh sb="0" eb="2">
      <t>ノウジ</t>
    </rPh>
    <rPh sb="2" eb="4">
      <t>クミアイ</t>
    </rPh>
    <rPh sb="4" eb="6">
      <t>ホウジン</t>
    </rPh>
    <phoneticPr fontId="1"/>
  </si>
  <si>
    <t>勝山市猪野口14-16</t>
    <rPh sb="0" eb="3">
      <t>カツヤマシ</t>
    </rPh>
    <rPh sb="3" eb="6">
      <t>イノクチ</t>
    </rPh>
    <phoneticPr fontId="1"/>
  </si>
  <si>
    <t>19</t>
    <phoneticPr fontId="1"/>
  </si>
  <si>
    <t>農事組合法人北郷上農事組合</t>
    <rPh sb="0" eb="2">
      <t>ノウジ</t>
    </rPh>
    <rPh sb="2" eb="4">
      <t>クミアイ</t>
    </rPh>
    <rPh sb="4" eb="6">
      <t>ホウジン</t>
    </rPh>
    <rPh sb="6" eb="8">
      <t>キタゴウ</t>
    </rPh>
    <rPh sb="8" eb="9">
      <t>カミ</t>
    </rPh>
    <rPh sb="9" eb="11">
      <t>ノウジ</t>
    </rPh>
    <rPh sb="11" eb="13">
      <t>クミアイ</t>
    </rPh>
    <phoneticPr fontId="1"/>
  </si>
  <si>
    <t>勝山市北郷町森川13-13</t>
    <rPh sb="0" eb="3">
      <t>カツヤマシ</t>
    </rPh>
    <rPh sb="3" eb="4">
      <t>キタ</t>
    </rPh>
    <rPh sb="4" eb="5">
      <t>サト</t>
    </rPh>
    <rPh sb="5" eb="6">
      <t>マチ</t>
    </rPh>
    <rPh sb="6" eb="8">
      <t>モリカワ</t>
    </rPh>
    <phoneticPr fontId="1"/>
  </si>
  <si>
    <t>合同会社北郷ファーム</t>
    <rPh sb="0" eb="2">
      <t>ゴウドウ</t>
    </rPh>
    <rPh sb="2" eb="4">
      <t>カイシャ</t>
    </rPh>
    <rPh sb="4" eb="6">
      <t>キタゴウ</t>
    </rPh>
    <phoneticPr fontId="1"/>
  </si>
  <si>
    <t>勝山市北郷東野5-5</t>
    <rPh sb="0" eb="3">
      <t>カツヤマシ</t>
    </rPh>
    <rPh sb="3" eb="5">
      <t>キタゴウ</t>
    </rPh>
    <rPh sb="5" eb="7">
      <t>ヒガシノ</t>
    </rPh>
    <phoneticPr fontId="1"/>
  </si>
  <si>
    <t>11</t>
    <phoneticPr fontId="1"/>
  </si>
  <si>
    <t>鯖　江　市</t>
    <rPh sb="0" eb="1">
      <t>サバ</t>
    </rPh>
    <rPh sb="2" eb="3">
      <t>コウ</t>
    </rPh>
    <rPh sb="4" eb="5">
      <t>シ</t>
    </rPh>
    <phoneticPr fontId="4"/>
  </si>
  <si>
    <t>農事組合法人ファーム東陽</t>
    <phoneticPr fontId="1"/>
  </si>
  <si>
    <t>鯖江市川島町20-6</t>
    <phoneticPr fontId="1"/>
  </si>
  <si>
    <t>株式会社マイセン</t>
    <phoneticPr fontId="1"/>
  </si>
  <si>
    <t>鯖江市上野田町12-7-1</t>
    <rPh sb="0" eb="1">
      <t>サバ</t>
    </rPh>
    <phoneticPr fontId="1"/>
  </si>
  <si>
    <t>有限会社アグリエース</t>
    <phoneticPr fontId="1"/>
  </si>
  <si>
    <t>鯖江市石田上町2-7</t>
    <phoneticPr fontId="1"/>
  </si>
  <si>
    <t>農事組合法人内田農産</t>
    <phoneticPr fontId="1"/>
  </si>
  <si>
    <t>鯖江市別司町1-4</t>
    <phoneticPr fontId="1"/>
  </si>
  <si>
    <t>農事組合法人吉野瀬営農組合</t>
    <phoneticPr fontId="1"/>
  </si>
  <si>
    <t>鯖江市下司町10-30</t>
    <rPh sb="0" eb="1">
      <t>サバ</t>
    </rPh>
    <phoneticPr fontId="1"/>
  </si>
  <si>
    <t>農事組合法人あすなろ生産組合</t>
    <phoneticPr fontId="1"/>
  </si>
  <si>
    <t>鯖江市中野町108-16</t>
    <rPh sb="0" eb="1">
      <t>サバ</t>
    </rPh>
    <phoneticPr fontId="1"/>
  </si>
  <si>
    <t>農事組合法人フェルムはしたて</t>
    <phoneticPr fontId="1"/>
  </si>
  <si>
    <t>鯖江市橋立町8-18</t>
    <phoneticPr fontId="1"/>
  </si>
  <si>
    <t>農事組合法人河端ファーム</t>
    <phoneticPr fontId="1"/>
  </si>
  <si>
    <t>鯖江市上河端町49-18</t>
    <rPh sb="0" eb="2">
      <t>サバエ</t>
    </rPh>
    <rPh sb="4" eb="5">
      <t>カワ</t>
    </rPh>
    <phoneticPr fontId="1"/>
  </si>
  <si>
    <t>農事組合法人ファーム当田</t>
    <phoneticPr fontId="1"/>
  </si>
  <si>
    <t>鯖江市当田町21-4-6</t>
    <rPh sb="0" eb="1">
      <t>サバ</t>
    </rPh>
    <phoneticPr fontId="1"/>
  </si>
  <si>
    <t>農事組合法人ファーム穂や農</t>
    <phoneticPr fontId="1"/>
  </si>
  <si>
    <t>鯖江市吉谷町46-11</t>
    <phoneticPr fontId="1"/>
  </si>
  <si>
    <t>サンサン農園合同会社</t>
    <phoneticPr fontId="1"/>
  </si>
  <si>
    <t>鯖江市糺町23-3-10</t>
    <rPh sb="0" eb="1">
      <t>サバ</t>
    </rPh>
    <rPh sb="3" eb="4">
      <t>タダ</t>
    </rPh>
    <phoneticPr fontId="1"/>
  </si>
  <si>
    <t>農事組合法人エコファーム舟枝</t>
    <rPh sb="1" eb="2">
      <t>ジ</t>
    </rPh>
    <phoneticPr fontId="1"/>
  </si>
  <si>
    <t>鯖江市舟枝町9-23</t>
    <phoneticPr fontId="1"/>
  </si>
  <si>
    <t>株式会社たんなんファーム</t>
    <rPh sb="0" eb="2">
      <t>カブシキ</t>
    </rPh>
    <rPh sb="2" eb="4">
      <t>カイシャ</t>
    </rPh>
    <phoneticPr fontId="1"/>
  </si>
  <si>
    <t>鯖江市大倉町20-5</t>
    <rPh sb="0" eb="3">
      <t>サバエシ</t>
    </rPh>
    <rPh sb="3" eb="6">
      <t>オオクラチョウ</t>
    </rPh>
    <phoneticPr fontId="1"/>
  </si>
  <si>
    <t>農事組合法人ファーム石田</t>
    <rPh sb="1" eb="2">
      <t>ジ</t>
    </rPh>
    <rPh sb="10" eb="12">
      <t>イシダ</t>
    </rPh>
    <phoneticPr fontId="1"/>
  </si>
  <si>
    <t>鯖江市石田下町2-10</t>
    <rPh sb="3" eb="5">
      <t>イシダ</t>
    </rPh>
    <rPh sb="5" eb="6">
      <t>シモ</t>
    </rPh>
    <rPh sb="6" eb="7">
      <t>マチ</t>
    </rPh>
    <phoneticPr fontId="1"/>
  </si>
  <si>
    <t>農事組合法人ファーム小泉</t>
    <rPh sb="1" eb="2">
      <t>ジ</t>
    </rPh>
    <rPh sb="10" eb="12">
      <t>コイズミ</t>
    </rPh>
    <phoneticPr fontId="1"/>
  </si>
  <si>
    <t>鯖江市小泉町23-7</t>
    <rPh sb="3" eb="6">
      <t>コイズミチョウ</t>
    </rPh>
    <phoneticPr fontId="1"/>
  </si>
  <si>
    <t>株式会社ふくいあまつ農産業</t>
    <rPh sb="0" eb="2">
      <t>カブシキ</t>
    </rPh>
    <rPh sb="2" eb="4">
      <t>カイシャ</t>
    </rPh>
    <rPh sb="10" eb="12">
      <t>ノウサン</t>
    </rPh>
    <rPh sb="12" eb="13">
      <t>ギョウ</t>
    </rPh>
    <phoneticPr fontId="1"/>
  </si>
  <si>
    <t>鯖江市鳥井町7-15</t>
    <rPh sb="0" eb="3">
      <t>サバエシ</t>
    </rPh>
    <rPh sb="3" eb="6">
      <t>トリイチョウ</t>
    </rPh>
    <phoneticPr fontId="1"/>
  </si>
  <si>
    <t>3.</t>
    <phoneticPr fontId="1"/>
  </si>
  <si>
    <t>タキガナハファーム株式会社</t>
    <rPh sb="9" eb="11">
      <t>カブシキ</t>
    </rPh>
    <rPh sb="11" eb="13">
      <t>カイシャ</t>
    </rPh>
    <phoneticPr fontId="1"/>
  </si>
  <si>
    <t>鯖江市下野田町26-13-12</t>
    <rPh sb="0" eb="3">
      <t>サバエシ</t>
    </rPh>
    <rPh sb="3" eb="4">
      <t>シモ</t>
    </rPh>
    <rPh sb="4" eb="6">
      <t>ノダ</t>
    </rPh>
    <rPh sb="6" eb="7">
      <t>マチ</t>
    </rPh>
    <phoneticPr fontId="1"/>
  </si>
  <si>
    <t>株式会社コスモファーム</t>
    <rPh sb="0" eb="2">
      <t>カブシキ</t>
    </rPh>
    <rPh sb="2" eb="4">
      <t>カイシャ</t>
    </rPh>
    <phoneticPr fontId="1"/>
  </si>
  <si>
    <t>鯖江市別所町30-39</t>
    <rPh sb="0" eb="3">
      <t>サバエシ</t>
    </rPh>
    <rPh sb="3" eb="5">
      <t>ベッショ</t>
    </rPh>
    <rPh sb="5" eb="6">
      <t>チョウ</t>
    </rPh>
    <phoneticPr fontId="1"/>
  </si>
  <si>
    <t>7</t>
    <phoneticPr fontId="1"/>
  </si>
  <si>
    <t>あ　わ　ら　市</t>
    <rPh sb="6" eb="7">
      <t>シ</t>
    </rPh>
    <phoneticPr fontId="4"/>
  </si>
  <si>
    <t>農事組合法人芦原請負組合</t>
    <rPh sb="6" eb="8">
      <t>アワラ</t>
    </rPh>
    <phoneticPr fontId="1"/>
  </si>
  <si>
    <t>あわら市上番50-33</t>
    <phoneticPr fontId="1"/>
  </si>
  <si>
    <t>有限会社芝政グリーン</t>
    <phoneticPr fontId="1"/>
  </si>
  <si>
    <t>あわら市山西方寺10-7</t>
    <phoneticPr fontId="1"/>
  </si>
  <si>
    <t>有限会社細呂木ファーム</t>
    <phoneticPr fontId="1"/>
  </si>
  <si>
    <t>あわら市細呂木50-106</t>
    <phoneticPr fontId="1"/>
  </si>
  <si>
    <t>農事組合法人グリーンファーム角屋</t>
    <phoneticPr fontId="1"/>
  </si>
  <si>
    <t>あわら市角屋7-12</t>
    <phoneticPr fontId="1"/>
  </si>
  <si>
    <t>農事組合法人クリーンライス・せいま</t>
  </si>
  <si>
    <t>あわら市清間2-7</t>
  </si>
  <si>
    <t>平成</t>
    <rPh sb="0" eb="2">
      <t>ヘイセイ</t>
    </rPh>
    <phoneticPr fontId="1"/>
  </si>
  <si>
    <t>有限会社あわら農楽ファーム</t>
    <rPh sb="7" eb="8">
      <t>ﾉｳ</t>
    </rPh>
    <rPh sb="8" eb="9">
      <t>ﾗｸ</t>
    </rPh>
    <phoneticPr fontId="34" type="noConversion"/>
  </si>
  <si>
    <t>あわら市山室72-101</t>
  </si>
  <si>
    <t>13.</t>
  </si>
  <si>
    <t>農事組合法人ＮＴファーム</t>
  </si>
  <si>
    <t>あわら市北本堂14-31</t>
  </si>
  <si>
    <t>有限会社あわら農産</t>
  </si>
  <si>
    <t>あわら市中番35-62</t>
  </si>
  <si>
    <t>有限会社山﨑農産</t>
    <rPh sb="5" eb="6">
      <t>ｻｷ</t>
    </rPh>
    <phoneticPr fontId="34" type="noConversion"/>
  </si>
  <si>
    <t>あわら市鎌谷8-9</t>
  </si>
  <si>
    <t>農事組合法人河間ＦＭＡ</t>
  </si>
  <si>
    <t>あわら市河間35-9-1</t>
  </si>
  <si>
    <t>農事組合法人サンライス桑原</t>
  </si>
  <si>
    <t>あわら市桑原31-8</t>
  </si>
  <si>
    <t>有限会社竹内農園</t>
  </si>
  <si>
    <t>あわら市重義24-1</t>
  </si>
  <si>
    <t>31</t>
  </si>
  <si>
    <t>農事組合法人うしろやま農産</t>
  </si>
  <si>
    <t>あわら市後山85-37</t>
  </si>
  <si>
    <t>農事組合法人アグリ稲姫</t>
    <rPh sb="10" eb="11">
      <t>ﾋﾒ</t>
    </rPh>
    <phoneticPr fontId="34" type="noConversion"/>
  </si>
  <si>
    <t>あわら市南金津43-102</t>
  </si>
  <si>
    <t>農事組合法人エコファーム重義</t>
  </si>
  <si>
    <t>あわら市重義26-55</t>
  </si>
  <si>
    <t>農事組合法人山室農業生産組合</t>
  </si>
  <si>
    <t>あわら市山室45-6</t>
  </si>
  <si>
    <t>農事組合法人ファーム熊坂</t>
  </si>
  <si>
    <t>あわら市熊坂58-18-1</t>
  </si>
  <si>
    <t>農事組合法人サンファーム上番</t>
  </si>
  <si>
    <t>あわら市上番124-7</t>
  </si>
  <si>
    <t>農事組合法人みず穂の里南疋田</t>
  </si>
  <si>
    <t>あわら市南疋田24-18</t>
  </si>
  <si>
    <t>農事組合法人轟木新田クリエイト</t>
    <rPh sb="6" eb="7">
      <t>ﾄﾄﾞﾛｷ</t>
    </rPh>
    <phoneticPr fontId="34" type="noConversion"/>
  </si>
  <si>
    <t>あわら市上番136-6</t>
  </si>
  <si>
    <t>農事組合法人金津牛ノ谷</t>
  </si>
  <si>
    <t>あわら市牛ノ谷13-28</t>
  </si>
  <si>
    <t>農事組合法人剣岳ファーム</t>
  </si>
  <si>
    <t>あわら市東山48-30-1</t>
  </si>
  <si>
    <t>農事組合法人あわら湯のもとファーム</t>
  </si>
  <si>
    <t>あわら市堀江十楽29-47</t>
  </si>
  <si>
    <t>畝市野々ファーム農事組合法人</t>
    <rPh sb="0" eb="1">
      <t>ｳﾈ</t>
    </rPh>
    <phoneticPr fontId="34" type="noConversion"/>
  </si>
  <si>
    <t>あわら市畝市野々13-95</t>
    <rPh sb="4" eb="5">
      <t>ｳﾈ</t>
    </rPh>
    <phoneticPr fontId="34" type="noConversion"/>
  </si>
  <si>
    <t>農事組合法人イーノなかのはま１００</t>
  </si>
  <si>
    <t>あわら市中浜14-11</t>
  </si>
  <si>
    <t>農事組合法人アグリカンパニー稲越</t>
  </si>
  <si>
    <t>あわら市稲越35-3</t>
  </si>
  <si>
    <t>農事組合法人あぐり牛山協業組合</t>
  </si>
  <si>
    <t>あわら市牛山16-61</t>
  </si>
  <si>
    <t>農事組合法人アグリＢＡＮＤＥＮ</t>
    <rPh sb="2" eb="3">
      <t>ｸﾐ</t>
    </rPh>
    <phoneticPr fontId="34" type="noConversion"/>
  </si>
  <si>
    <t>あわら市番田35-3-1</t>
  </si>
  <si>
    <t>農事組合法人グリ一ン農産伊井</t>
  </si>
  <si>
    <t>あわら市伊井11-27</t>
  </si>
  <si>
    <t>農事組合法人滝生産組合</t>
    <rPh sb="6" eb="7">
      <t>ﾀｷ</t>
    </rPh>
    <phoneticPr fontId="34" type="noConversion"/>
  </si>
  <si>
    <t>あわら市滝18-5</t>
    <rPh sb="4" eb="5">
      <t>ﾀｷ</t>
    </rPh>
    <phoneticPr fontId="34" type="noConversion"/>
  </si>
  <si>
    <t>農事組合法人ゆびなかエコライス</t>
  </si>
  <si>
    <t>あわら市指中34-52</t>
  </si>
  <si>
    <t>農事組合法人菅野農産</t>
    <rPh sb="6" eb="7">
      <t>ｶﾝ</t>
    </rPh>
    <phoneticPr fontId="34" type="noConversion"/>
  </si>
  <si>
    <t>あわら市菅野61-54</t>
  </si>
  <si>
    <t>農事組合法人仏徳寺ファーム</t>
    <rPh sb="7" eb="8">
      <t>ﾄｸ</t>
    </rPh>
    <phoneticPr fontId="34" type="noConversion"/>
  </si>
  <si>
    <t>あわら市上番34-9-1</t>
  </si>
  <si>
    <t>株式会社田川農産</t>
    <rPh sb="7" eb="8">
      <t>ｻﾝ</t>
    </rPh>
    <phoneticPr fontId="34" type="noConversion"/>
  </si>
  <si>
    <t>あわら市清間7-8-1</t>
  </si>
  <si>
    <t>特定非営利活動法人ピアファーム</t>
    <rPh sb="0" eb="2">
      <t>ﾄｸﾃｲ</t>
    </rPh>
    <rPh sb="2" eb="5">
      <t>ﾋｴｲﾘ</t>
    </rPh>
    <rPh sb="5" eb="7">
      <t>ｶﾂﾄﾞｳ</t>
    </rPh>
    <phoneticPr fontId="34" type="noConversion"/>
  </si>
  <si>
    <t>あわら市二面45—19-1</t>
    <rPh sb="4" eb="5">
      <t>ﾆ</t>
    </rPh>
    <phoneticPr fontId="34" type="noConversion"/>
  </si>
  <si>
    <t>農事組合法人なかばん農園</t>
  </si>
  <si>
    <t>あわら市中番29-31</t>
  </si>
  <si>
    <t>農事組合法人たんばく農産</t>
  </si>
  <si>
    <t>あわら市谷畠18-7</t>
    <rPh sb="5" eb="6">
      <t>ﾊﾀｹ</t>
    </rPh>
    <phoneticPr fontId="34" type="noConversion"/>
  </si>
  <si>
    <t>農事組合法人宮谷農産</t>
  </si>
  <si>
    <t>あわら市宮谷38-9-1</t>
  </si>
  <si>
    <t>農事組合法人滝ひかり農産</t>
    <rPh sb="6" eb="7">
      <t>ﾀｷ</t>
    </rPh>
    <phoneticPr fontId="34" type="noConversion"/>
  </si>
  <si>
    <t>あわら市滝21-28</t>
    <rPh sb="4" eb="5">
      <t>ﾀｷ</t>
    </rPh>
    <phoneticPr fontId="34" type="noConversion"/>
  </si>
  <si>
    <t>株式会社フイールドワークス</t>
    <rPh sb="0" eb="1">
      <t>ｶﾌﾞ</t>
    </rPh>
    <phoneticPr fontId="34" type="noConversion"/>
  </si>
  <si>
    <t>あわら市北潟271-60-1</t>
  </si>
  <si>
    <t>農事組合法人北稲越</t>
  </si>
  <si>
    <t>あわら市市姫4-15-24</t>
    <rPh sb="5" eb="6">
      <t>ﾋﾒ</t>
    </rPh>
    <phoneticPr fontId="34" type="noConversion"/>
  </si>
  <si>
    <t>農事組合法人さかのしもファーム</t>
    <rPh sb="1" eb="2">
      <t>ｼﾞ</t>
    </rPh>
    <phoneticPr fontId="34" type="noConversion"/>
  </si>
  <si>
    <t>あわら市花乃杜1-3-2</t>
  </si>
  <si>
    <t>長谷川農園株式会社</t>
    <rPh sb="0" eb="3">
      <t>ハセガワ</t>
    </rPh>
    <rPh sb="3" eb="5">
      <t>ノウエン</t>
    </rPh>
    <rPh sb="5" eb="7">
      <t>カブシキ</t>
    </rPh>
    <rPh sb="7" eb="9">
      <t>カイシャ</t>
    </rPh>
    <phoneticPr fontId="36"/>
  </si>
  <si>
    <t>あわら市赤尾44-160</t>
    <rPh sb="3" eb="4">
      <t>シ</t>
    </rPh>
    <rPh sb="4" eb="6">
      <t>アカオ</t>
    </rPh>
    <phoneticPr fontId="36"/>
  </si>
  <si>
    <t>農事組合法人フレンドリー柿原</t>
    <rPh sb="0" eb="2">
      <t>ノウジ</t>
    </rPh>
    <rPh sb="2" eb="4">
      <t>クミアイ</t>
    </rPh>
    <rPh sb="4" eb="6">
      <t>ホウジン</t>
    </rPh>
    <rPh sb="12" eb="13">
      <t>カキ</t>
    </rPh>
    <rPh sb="13" eb="14">
      <t>バラ</t>
    </rPh>
    <phoneticPr fontId="36"/>
  </si>
  <si>
    <t>あわら市柿原62-49</t>
    <rPh sb="3" eb="4">
      <t>シ</t>
    </rPh>
    <rPh sb="4" eb="5">
      <t>カキ</t>
    </rPh>
    <rPh sb="5" eb="6">
      <t>バラ</t>
    </rPh>
    <phoneticPr fontId="36"/>
  </si>
  <si>
    <t>株式会社美・SOIL</t>
    <rPh sb="0" eb="2">
      <t>カブシキ</t>
    </rPh>
    <rPh sb="2" eb="4">
      <t>カイシャ</t>
    </rPh>
    <rPh sb="4" eb="5">
      <t>ビ</t>
    </rPh>
    <phoneticPr fontId="36"/>
  </si>
  <si>
    <t>あわら市布目3-37</t>
    <rPh sb="3" eb="4">
      <t>シ</t>
    </rPh>
    <rPh sb="4" eb="6">
      <t>ヌノメ</t>
    </rPh>
    <phoneticPr fontId="36"/>
  </si>
  <si>
    <t>ふくいレインボーファーム（株）</t>
    <rPh sb="13" eb="14">
      <t>カブ</t>
    </rPh>
    <phoneticPr fontId="36"/>
  </si>
  <si>
    <t>あわら市北潟51字西長割140</t>
    <rPh sb="3" eb="4">
      <t>シ</t>
    </rPh>
    <rPh sb="4" eb="6">
      <t>キタガタ</t>
    </rPh>
    <rPh sb="8" eb="9">
      <t>アザ</t>
    </rPh>
    <rPh sb="9" eb="10">
      <t>ニシ</t>
    </rPh>
    <rPh sb="10" eb="11">
      <t>ナガ</t>
    </rPh>
    <rPh sb="11" eb="12">
      <t>ワリ</t>
    </rPh>
    <phoneticPr fontId="36"/>
  </si>
  <si>
    <t>株式会社タクファーム</t>
    <rPh sb="0" eb="2">
      <t>カブシキ</t>
    </rPh>
    <rPh sb="2" eb="4">
      <t>カイシャ</t>
    </rPh>
    <phoneticPr fontId="36"/>
  </si>
  <si>
    <t>あわら市古屋石塚32-22</t>
    <rPh sb="3" eb="4">
      <t>シ</t>
    </rPh>
    <rPh sb="4" eb="8">
      <t>フルヤイシヅカ</t>
    </rPh>
    <phoneticPr fontId="1"/>
  </si>
  <si>
    <t>株式会社東山グリーンツーリズム</t>
    <rPh sb="0" eb="2">
      <t>カブシキ</t>
    </rPh>
    <rPh sb="2" eb="4">
      <t>カイシャ</t>
    </rPh>
    <rPh sb="4" eb="6">
      <t>ヒガシヤマ</t>
    </rPh>
    <phoneticPr fontId="1"/>
  </si>
  <si>
    <t>あわら市東山47-54</t>
    <rPh sb="3" eb="4">
      <t>シ</t>
    </rPh>
    <rPh sb="4" eb="6">
      <t>ヒガシヤマ</t>
    </rPh>
    <phoneticPr fontId="1"/>
  </si>
  <si>
    <t>株式会社アマデゥスファーム</t>
    <rPh sb="0" eb="2">
      <t>カブシキ</t>
    </rPh>
    <rPh sb="2" eb="4">
      <t>カイシャ</t>
    </rPh>
    <phoneticPr fontId="1"/>
  </si>
  <si>
    <t>あわら市北野3-26</t>
    <rPh sb="3" eb="4">
      <t>シ</t>
    </rPh>
    <rPh sb="4" eb="6">
      <t>キタノ</t>
    </rPh>
    <phoneticPr fontId="1"/>
  </si>
  <si>
    <t>加藤農産株式会社</t>
    <rPh sb="0" eb="2">
      <t>カトウ</t>
    </rPh>
    <rPh sb="2" eb="4">
      <t>ノウサン</t>
    </rPh>
    <rPh sb="4" eb="6">
      <t>カブシキ</t>
    </rPh>
    <rPh sb="6" eb="8">
      <t>カイシャ</t>
    </rPh>
    <phoneticPr fontId="1"/>
  </si>
  <si>
    <t>あわら市瓜生１９－１</t>
    <rPh sb="3" eb="4">
      <t>シ</t>
    </rPh>
    <rPh sb="4" eb="6">
      <t>ウリュウ</t>
    </rPh>
    <phoneticPr fontId="1"/>
  </si>
  <si>
    <t>３１</t>
    <phoneticPr fontId="1"/>
  </si>
  <si>
    <t>12</t>
    <phoneticPr fontId="1"/>
  </si>
  <si>
    <t>越　前　市</t>
    <rPh sb="0" eb="1">
      <t>コシ</t>
    </rPh>
    <rPh sb="2" eb="3">
      <t>マエ</t>
    </rPh>
    <rPh sb="4" eb="5">
      <t>シ</t>
    </rPh>
    <phoneticPr fontId="4"/>
  </si>
  <si>
    <t>農事組合法人安養寺集団栽培組合</t>
  </si>
  <si>
    <t>越前市安養寺町100-5</t>
  </si>
  <si>
    <t>47.</t>
  </si>
  <si>
    <t>有限会社万葉</t>
  </si>
  <si>
    <t>越前市上大坪町19-20</t>
  </si>
  <si>
    <t>60.</t>
  </si>
  <si>
    <t>有限会社成田ファーム</t>
  </si>
  <si>
    <t>越前市藤木町10-7</t>
  </si>
  <si>
    <t>農事組合法人岩内町稲作組合</t>
  </si>
  <si>
    <t>越前市岩内町14-2-1</t>
  </si>
  <si>
    <t>有限会社上山養鶏</t>
    <rPh sb="0" eb="2">
      <t>ユウゲン</t>
    </rPh>
    <rPh sb="2" eb="4">
      <t>カイシャ</t>
    </rPh>
    <rPh sb="4" eb="6">
      <t>ウエヤマ</t>
    </rPh>
    <rPh sb="6" eb="8">
      <t>ヨウケイ</t>
    </rPh>
    <phoneticPr fontId="4"/>
  </si>
  <si>
    <t>越前市平林町１９－７６</t>
  </si>
  <si>
    <t>有限会社睦美ファーム</t>
  </si>
  <si>
    <t>越前市安養寺町157-61</t>
  </si>
  <si>
    <t>有限会社ライズグリーン</t>
    <rPh sb="1" eb="2">
      <t>ｹﾞﾝ</t>
    </rPh>
    <phoneticPr fontId="34" type="noConversion"/>
  </si>
  <si>
    <t>越前市三ツ屋町10-7</t>
  </si>
  <si>
    <t>有限会社福井へリ＆アグリサービス</t>
  </si>
  <si>
    <t>越前市山室町50-6-2</t>
  </si>
  <si>
    <t>有限会社岡﨑養鶏</t>
    <rPh sb="5" eb="6">
      <t>ｻｷ</t>
    </rPh>
    <phoneticPr fontId="34" type="noConversion"/>
  </si>
  <si>
    <t>越前市広瀬町133-9-1</t>
  </si>
  <si>
    <t>農事組合法人鞍谷</t>
  </si>
  <si>
    <t>越前市蓑脇町13-18</t>
  </si>
  <si>
    <t>農事組合法人ファーム中平吹</t>
  </si>
  <si>
    <t>越前市中平吹町29-36</t>
  </si>
  <si>
    <t>農事組合法人池ノ上利用組合</t>
  </si>
  <si>
    <t>越前市池ノ上町29甲15</t>
    <rPh sb="9" eb="10">
      <t>ｺｳ</t>
    </rPh>
    <phoneticPr fontId="34" type="noConversion"/>
  </si>
  <si>
    <t>株式会社南部農産</t>
  </si>
  <si>
    <t>越前市国兼町30-25</t>
  </si>
  <si>
    <t>とんぼふぁーむ株式会社</t>
  </si>
  <si>
    <t>越前市家久町107-3-3</t>
  </si>
  <si>
    <t>農事組合法人越前国中</t>
  </si>
  <si>
    <t>越前市国中町47-5-2</t>
  </si>
  <si>
    <t>株式会社金華山ファーム</t>
  </si>
  <si>
    <t>越前市黒川町95-8-3</t>
  </si>
  <si>
    <t>農事組合法人ファームはぐり</t>
  </si>
  <si>
    <t>越前市余田17-15-1</t>
  </si>
  <si>
    <t>合同会社中新庄夢希農</t>
  </si>
  <si>
    <t>越前市中新庄町47-13</t>
  </si>
  <si>
    <t>農事組合法人楽農園</t>
  </si>
  <si>
    <t>越前市家久町89-3-8</t>
  </si>
  <si>
    <t>株式会社小嶋農産</t>
  </si>
  <si>
    <t>越前市中平吹町81-43</t>
  </si>
  <si>
    <t>株式会社いーの越前</t>
  </si>
  <si>
    <t>越前市今宿町20-1</t>
  </si>
  <si>
    <t>春日野農産株式会社</t>
  </si>
  <si>
    <t>越前市春日野81-2-1</t>
  </si>
  <si>
    <t>明城ファーム株式会社</t>
  </si>
  <si>
    <t>越前市杉崎町7-11</t>
  </si>
  <si>
    <t>農事組合法人高山農園</t>
  </si>
  <si>
    <t>越前市大塩町25-28</t>
  </si>
  <si>
    <t>農事組合法人ファーム広瀬</t>
    <rPh sb="10" eb="12">
      <t>ﾋﾛｾ</t>
    </rPh>
    <phoneticPr fontId="34" type="noConversion"/>
  </si>
  <si>
    <t>越前市広瀬町109-6-1</t>
    <rPh sb="4" eb="5">
      <t>ｾ</t>
    </rPh>
    <phoneticPr fontId="34" type="noConversion"/>
  </si>
  <si>
    <t>農事組合法人まっきーの杜</t>
  </si>
  <si>
    <t>越前市牧町18-30-2</t>
  </si>
  <si>
    <t>株式会社なんえつミート</t>
    <rPh sb="0" eb="2">
      <t>カブシキ</t>
    </rPh>
    <rPh sb="2" eb="4">
      <t>カイシャ</t>
    </rPh>
    <phoneticPr fontId="4"/>
  </si>
  <si>
    <t>越前市藤木町10-7</t>
    <rPh sb="0" eb="2">
      <t>エチゼン</t>
    </rPh>
    <rPh sb="2" eb="3">
      <t>シ</t>
    </rPh>
    <rPh sb="3" eb="5">
      <t>フジキ</t>
    </rPh>
    <rPh sb="5" eb="6">
      <t>マチ</t>
    </rPh>
    <phoneticPr fontId="4"/>
  </si>
  <si>
    <t>大久保農園株式会社</t>
  </si>
  <si>
    <t>越前市上太田町40-13</t>
  </si>
  <si>
    <t>農事組合法人越前水稲採種組合</t>
    <rPh sb="0" eb="2">
      <t>ノウジ</t>
    </rPh>
    <rPh sb="2" eb="4">
      <t>クミアイ</t>
    </rPh>
    <rPh sb="4" eb="6">
      <t>ホウジン</t>
    </rPh>
    <rPh sb="6" eb="8">
      <t>エチゼン</t>
    </rPh>
    <rPh sb="8" eb="10">
      <t>スイトウ</t>
    </rPh>
    <rPh sb="10" eb="12">
      <t>サイシュ</t>
    </rPh>
    <rPh sb="12" eb="14">
      <t>クミアイ</t>
    </rPh>
    <phoneticPr fontId="4"/>
  </si>
  <si>
    <t>越前市大屋町28-1</t>
    <rPh sb="0" eb="2">
      <t>エチゼン</t>
    </rPh>
    <rPh sb="2" eb="3">
      <t>シ</t>
    </rPh>
    <rPh sb="3" eb="5">
      <t>オオヤ</t>
    </rPh>
    <rPh sb="5" eb="6">
      <t>マチ</t>
    </rPh>
    <phoneticPr fontId="4"/>
  </si>
  <si>
    <t>農事組合法人宮本農園</t>
    <rPh sb="0" eb="2">
      <t>ノウジ</t>
    </rPh>
    <rPh sb="2" eb="4">
      <t>クミアイ</t>
    </rPh>
    <rPh sb="4" eb="6">
      <t>ホウジン</t>
    </rPh>
    <rPh sb="6" eb="8">
      <t>ミヤモト</t>
    </rPh>
    <rPh sb="8" eb="10">
      <t>ノウエン</t>
    </rPh>
    <phoneticPr fontId="4"/>
  </si>
  <si>
    <t>越前市余川町26-30</t>
    <rPh sb="0" eb="2">
      <t>エチゼン</t>
    </rPh>
    <rPh sb="2" eb="3">
      <t>シ</t>
    </rPh>
    <rPh sb="3" eb="5">
      <t>ヨカワ</t>
    </rPh>
    <rPh sb="5" eb="6">
      <t>マチ</t>
    </rPh>
    <phoneticPr fontId="4"/>
  </si>
  <si>
    <t>農事組合法人弘法大師ファームみつまた</t>
    <rPh sb="0" eb="2">
      <t>ノウジ</t>
    </rPh>
    <rPh sb="2" eb="4">
      <t>クミアイ</t>
    </rPh>
    <rPh sb="4" eb="6">
      <t>ホウジン</t>
    </rPh>
    <rPh sb="6" eb="8">
      <t>コウボウ</t>
    </rPh>
    <rPh sb="8" eb="10">
      <t>タイシ</t>
    </rPh>
    <phoneticPr fontId="4"/>
  </si>
  <si>
    <t>越前市三ツ俣町19-9</t>
    <rPh sb="0" eb="2">
      <t>エチゼン</t>
    </rPh>
    <rPh sb="2" eb="3">
      <t>シ</t>
    </rPh>
    <rPh sb="3" eb="4">
      <t>ミ</t>
    </rPh>
    <rPh sb="5" eb="6">
      <t>マタ</t>
    </rPh>
    <rPh sb="6" eb="7">
      <t>マチ</t>
    </rPh>
    <phoneticPr fontId="4"/>
  </si>
  <si>
    <t>竹内農産株式会社</t>
    <rPh sb="0" eb="2">
      <t>タケウチ</t>
    </rPh>
    <rPh sb="2" eb="4">
      <t>ノウサン</t>
    </rPh>
    <rPh sb="4" eb="6">
      <t>カブシキ</t>
    </rPh>
    <rPh sb="6" eb="8">
      <t>カイシャ</t>
    </rPh>
    <phoneticPr fontId="1"/>
  </si>
  <si>
    <t>越前市家久町71-31</t>
  </si>
  <si>
    <t>農事組合法人ファームコウノトリの里</t>
    <rPh sb="0" eb="2">
      <t>ノウジク</t>
    </rPh>
    <rPh sb="2" eb="4">
      <t>クミアイ</t>
    </rPh>
    <rPh sb="4" eb="6">
      <t>ホウジン</t>
    </rPh>
    <rPh sb="16" eb="17">
      <t>サト</t>
    </rPh>
    <phoneticPr fontId="1"/>
  </si>
  <si>
    <t>越前市下中津原町54-15</t>
    <rPh sb="0" eb="3">
      <t>エチゼンシ</t>
    </rPh>
    <rPh sb="3" eb="4">
      <t>シモ</t>
    </rPh>
    <rPh sb="4" eb="7">
      <t>ナカツハラ</t>
    </rPh>
    <rPh sb="7" eb="8">
      <t>チョウ</t>
    </rPh>
    <phoneticPr fontId="1"/>
  </si>
  <si>
    <t>農事組合法人ほたるの里そはら</t>
    <rPh sb="0" eb="6">
      <t>ノウジクミアイホウジン</t>
    </rPh>
    <rPh sb="10" eb="11">
      <t>サト</t>
    </rPh>
    <phoneticPr fontId="1"/>
  </si>
  <si>
    <t>越前市曽原町6-19</t>
    <rPh sb="0" eb="3">
      <t>エチゼンシ</t>
    </rPh>
    <rPh sb="3" eb="6">
      <t>ソハラチョウ</t>
    </rPh>
    <phoneticPr fontId="1"/>
  </si>
  <si>
    <t>農事組合法人中新庄みのりファーム</t>
    <rPh sb="0" eb="6">
      <t>ノウジクミアイホウジン</t>
    </rPh>
    <rPh sb="6" eb="7">
      <t>ナカ</t>
    </rPh>
    <rPh sb="7" eb="9">
      <t>シンジョウ</t>
    </rPh>
    <phoneticPr fontId="1"/>
  </si>
  <si>
    <t>越前市中新庄町41-60</t>
    <rPh sb="0" eb="3">
      <t>エチゼンシ</t>
    </rPh>
    <rPh sb="3" eb="4">
      <t>ナカ</t>
    </rPh>
    <rPh sb="4" eb="6">
      <t>シンジョウ</t>
    </rPh>
    <rPh sb="6" eb="7">
      <t>チョウ</t>
    </rPh>
    <phoneticPr fontId="1"/>
  </si>
  <si>
    <t>農事組合法人ファーム庄境</t>
    <rPh sb="0" eb="2">
      <t>ノウジ</t>
    </rPh>
    <rPh sb="2" eb="4">
      <t>クミアイ</t>
    </rPh>
    <rPh sb="4" eb="6">
      <t>ホウジン</t>
    </rPh>
    <rPh sb="10" eb="11">
      <t>ショウ</t>
    </rPh>
    <rPh sb="11" eb="12">
      <t>サカイ</t>
    </rPh>
    <phoneticPr fontId="1"/>
  </si>
  <si>
    <t>越前市東庄境町29-22</t>
    <rPh sb="0" eb="3">
      <t>エチゼンシ</t>
    </rPh>
    <rPh sb="3" eb="4">
      <t>ヒガシ</t>
    </rPh>
    <rPh sb="4" eb="5">
      <t>ショウ</t>
    </rPh>
    <rPh sb="5" eb="6">
      <t>サカイ</t>
    </rPh>
    <rPh sb="6" eb="7">
      <t>マチ</t>
    </rPh>
    <phoneticPr fontId="1"/>
  </si>
  <si>
    <t>農事組合法人ファームさぎ草王国</t>
    <rPh sb="0" eb="2">
      <t>ノウジ</t>
    </rPh>
    <rPh sb="2" eb="4">
      <t>クミアイ</t>
    </rPh>
    <rPh sb="4" eb="6">
      <t>ホウジン</t>
    </rPh>
    <rPh sb="12" eb="13">
      <t>クサ</t>
    </rPh>
    <rPh sb="13" eb="15">
      <t>オウコク</t>
    </rPh>
    <phoneticPr fontId="1"/>
  </si>
  <si>
    <t>越前市安養寺町38-17</t>
    <rPh sb="0" eb="3">
      <t>エチゼンシ</t>
    </rPh>
    <rPh sb="3" eb="6">
      <t>アンヨウジ</t>
    </rPh>
    <rPh sb="6" eb="7">
      <t>マチ</t>
    </rPh>
    <phoneticPr fontId="1"/>
  </si>
  <si>
    <t>合同会社塚農産</t>
    <rPh sb="0" eb="2">
      <t>ゴウドウ</t>
    </rPh>
    <rPh sb="2" eb="4">
      <t>カイシャ</t>
    </rPh>
    <rPh sb="4" eb="5">
      <t>ツカ</t>
    </rPh>
    <rPh sb="5" eb="7">
      <t>ノウサン</t>
    </rPh>
    <phoneticPr fontId="1"/>
  </si>
  <si>
    <t>越前市塚町19-13</t>
    <rPh sb="0" eb="3">
      <t>エチゼンシ</t>
    </rPh>
    <rPh sb="3" eb="4">
      <t>ツカ</t>
    </rPh>
    <rPh sb="4" eb="5">
      <t>マチ</t>
    </rPh>
    <phoneticPr fontId="1"/>
  </si>
  <si>
    <t>17</t>
    <phoneticPr fontId="1"/>
  </si>
  <si>
    <t>農事組合法人ファーム高木</t>
    <rPh sb="0" eb="2">
      <t>ノウジ</t>
    </rPh>
    <rPh sb="2" eb="4">
      <t>クミアイ</t>
    </rPh>
    <rPh sb="4" eb="6">
      <t>ホウジン</t>
    </rPh>
    <rPh sb="10" eb="12">
      <t>タカギ</t>
    </rPh>
    <phoneticPr fontId="1"/>
  </si>
  <si>
    <t>越前市高木町３５－３２</t>
    <rPh sb="0" eb="3">
      <t>エチゼンシ</t>
    </rPh>
    <rPh sb="3" eb="5">
      <t>タカギ</t>
    </rPh>
    <rPh sb="5" eb="6">
      <t>マチ</t>
    </rPh>
    <phoneticPr fontId="1"/>
  </si>
  <si>
    <t>31</t>
    <phoneticPr fontId="1"/>
  </si>
  <si>
    <t>20</t>
    <phoneticPr fontId="1"/>
  </si>
  <si>
    <t>農事組合法人ファーム赤坂</t>
    <rPh sb="0" eb="6">
      <t>ノウジクミアイホウジン</t>
    </rPh>
    <rPh sb="10" eb="12">
      <t>アカサカ</t>
    </rPh>
    <phoneticPr fontId="1"/>
  </si>
  <si>
    <t>越前市赤坂町４７－３</t>
    <rPh sb="0" eb="3">
      <t>エチゼンシ</t>
    </rPh>
    <rPh sb="3" eb="6">
      <t>アカサカマチ</t>
    </rPh>
    <phoneticPr fontId="1"/>
  </si>
  <si>
    <t>4.</t>
    <phoneticPr fontId="1"/>
  </si>
  <si>
    <t>25</t>
    <phoneticPr fontId="1"/>
  </si>
  <si>
    <t>株式会社西尾グリーン</t>
    <rPh sb="0" eb="2">
      <t>カブシキ</t>
    </rPh>
    <rPh sb="2" eb="4">
      <t>カイシャ</t>
    </rPh>
    <rPh sb="4" eb="6">
      <t>ニシオ</t>
    </rPh>
    <phoneticPr fontId="1"/>
  </si>
  <si>
    <t>越前市西尾町47-78</t>
    <rPh sb="0" eb="3">
      <t>エチゼンシ</t>
    </rPh>
    <rPh sb="3" eb="5">
      <t>ニシオ</t>
    </rPh>
    <rPh sb="5" eb="6">
      <t>マチ</t>
    </rPh>
    <phoneticPr fontId="1"/>
  </si>
  <si>
    <t>1</t>
    <phoneticPr fontId="1"/>
  </si>
  <si>
    <t>坂　井　市</t>
    <rPh sb="0" eb="1">
      <t>サカ</t>
    </rPh>
    <rPh sb="2" eb="3">
      <t>イ</t>
    </rPh>
    <rPh sb="4" eb="5">
      <t>シ</t>
    </rPh>
    <phoneticPr fontId="4"/>
  </si>
  <si>
    <t>農事組合法人油屋水稲生産組合</t>
    <rPh sb="6" eb="7">
      <t>ｱﾌﾞﾗ</t>
    </rPh>
    <phoneticPr fontId="34" type="noConversion"/>
  </si>
  <si>
    <t>坂井市三国町油屋21-27</t>
  </si>
  <si>
    <t>46.</t>
  </si>
  <si>
    <t>農事組合法人みのり会</t>
    <rPh sb="2" eb="4">
      <t>ｸﾐｱｲ</t>
    </rPh>
    <rPh sb="5" eb="6">
      <t>ﾆﾝ</t>
    </rPh>
    <phoneticPr fontId="34" type="noConversion"/>
  </si>
  <si>
    <t>坂井市三国町油屋22-16</t>
  </si>
  <si>
    <t>52.</t>
  </si>
  <si>
    <t>農事組合法人池上開発組合</t>
    <rPh sb="6" eb="8">
      <t>イケガミ</t>
    </rPh>
    <rPh sb="8" eb="10">
      <t>カイハツ</t>
    </rPh>
    <rPh sb="10" eb="12">
      <t>クミアイ</t>
    </rPh>
    <phoneticPr fontId="36"/>
  </si>
  <si>
    <t>坂井市三国町池上24-14</t>
    <rPh sb="0" eb="3">
      <t>サカイシ</t>
    </rPh>
    <phoneticPr fontId="4"/>
  </si>
  <si>
    <t>61.</t>
  </si>
  <si>
    <t>農事組合法人三国バイオ農場</t>
  </si>
  <si>
    <t>坂井市三国町西谷12-45</t>
  </si>
  <si>
    <t>株式会社デイリーエッグツチダ</t>
    <rPh sb="0" eb="2">
      <t>ｶﾌﾞｼｷ</t>
    </rPh>
    <phoneticPr fontId="34" type="noConversion"/>
  </si>
  <si>
    <t>坂井市三国町平山78-12-2</t>
  </si>
  <si>
    <t>有限会社ポパイランド</t>
  </si>
  <si>
    <t>坂井市坂井町東長田18-28</t>
  </si>
  <si>
    <t>有限会社サン·ビーフ齋藤</t>
  </si>
  <si>
    <t>坂井市三国町池上47-25</t>
  </si>
  <si>
    <t>有限会社田島農園</t>
  </si>
  <si>
    <t>坂井市三国町新保45-4-3</t>
  </si>
  <si>
    <t>農事組合法人タカヤナギ</t>
  </si>
  <si>
    <t>坂井市丸岡町高柳18-35</t>
  </si>
  <si>
    <t>有限会社アグリ・エス・ケー</t>
  </si>
  <si>
    <t>坂井市春江町安沢7_13-1</t>
  </si>
  <si>
    <t>農事組合法人ひとつぶの里</t>
    <rPh sb="2" eb="4">
      <t>ｸﾐｱｲ</t>
    </rPh>
    <rPh sb="5" eb="6">
      <t>ｼﾞﾝ</t>
    </rPh>
    <phoneticPr fontId="34" type="noConversion"/>
  </si>
  <si>
    <t>坂井市坂井町折戸8-15</t>
  </si>
  <si>
    <t>有限会社さんさん池見</t>
  </si>
  <si>
    <t>坂井市三国町池見115-1</t>
  </si>
  <si>
    <t>農事組合法人ユナイテッドファーム沖布目</t>
  </si>
  <si>
    <t>坂井市春江町沖布目7-7</t>
    <rPh sb="3" eb="4">
      <t>ﾊﾙ</t>
    </rPh>
    <phoneticPr fontId="34" type="noConversion"/>
  </si>
  <si>
    <t>農事組合法人安田新農産</t>
  </si>
  <si>
    <t>坂井市丸岡町安田新18-12</t>
  </si>
  <si>
    <t>農事組合法人大川あぐり</t>
  </si>
  <si>
    <t>坂井市丸岡町四ツ柳9-3-3</t>
  </si>
  <si>
    <t>株式会社苗屋</t>
  </si>
  <si>
    <t>坂井市三国町池上94-41</t>
  </si>
  <si>
    <t>農事組合法人たね農産</t>
  </si>
  <si>
    <t>坂井市丸岡町山崎三ケ38-13</t>
  </si>
  <si>
    <t>株式会社三国アグリテクノ</t>
  </si>
  <si>
    <t>株式会社インスフィアファーム</t>
  </si>
  <si>
    <t>坂井市三国町運動公園2-13-1-208</t>
  </si>
  <si>
    <t>株式会社ＡＲＴ ＳＯＩＬ</t>
  </si>
  <si>
    <t>坂井市三国町嵩52-2-2</t>
  </si>
  <si>
    <t>太地リーフ株式会社</t>
  </si>
  <si>
    <t>株式会社片岡農園</t>
    <rPh sb="0" eb="2">
      <t>カブシキ</t>
    </rPh>
    <rPh sb="2" eb="4">
      <t>カイシャ</t>
    </rPh>
    <rPh sb="4" eb="6">
      <t>カタオカ</t>
    </rPh>
    <rPh sb="6" eb="8">
      <t>ノウエン</t>
    </rPh>
    <phoneticPr fontId="36"/>
  </si>
  <si>
    <t>坂井市春江町針原22-21</t>
    <rPh sb="0" eb="3">
      <t>サカイシ</t>
    </rPh>
    <rPh sb="3" eb="6">
      <t>ハルエチョウ</t>
    </rPh>
    <rPh sb="6" eb="8">
      <t>ハリハラ</t>
    </rPh>
    <phoneticPr fontId="36"/>
  </si>
  <si>
    <t>ベルキーファーム株式会社</t>
  </si>
  <si>
    <t>坂井市春江町江留中35-3-1</t>
  </si>
  <si>
    <t>農事組合法人上江ファーム</t>
  </si>
  <si>
    <t>坂井市春江町藤鷲塚27-16-1</t>
    <rPh sb="7" eb="8">
      <t>ﾜｼ</t>
    </rPh>
    <phoneticPr fontId="34" type="noConversion"/>
  </si>
  <si>
    <t>株式会社耕　福井支店</t>
    <rPh sb="0" eb="2">
      <t>カブシキ</t>
    </rPh>
    <rPh sb="2" eb="4">
      <t>カイシャ</t>
    </rPh>
    <rPh sb="4" eb="5">
      <t>コウ</t>
    </rPh>
    <rPh sb="6" eb="8">
      <t>フクイ</t>
    </rPh>
    <rPh sb="8" eb="10">
      <t>シテン</t>
    </rPh>
    <phoneticPr fontId="36"/>
  </si>
  <si>
    <t>坂井市三国町加戸3-10-1</t>
    <rPh sb="0" eb="3">
      <t>サカイシ</t>
    </rPh>
    <rPh sb="7" eb="8">
      <t>ト</t>
    </rPh>
    <phoneticPr fontId="36"/>
  </si>
  <si>
    <t>農事組合法人大関東</t>
  </si>
  <si>
    <t>坂井市坂井町東32字堂ノ越82</t>
    <rPh sb="9" eb="10">
      <t>ｱｻﾞ</t>
    </rPh>
    <rPh sb="10" eb="11">
      <t>ﾄﾞｳ</t>
    </rPh>
    <rPh sb="12" eb="13">
      <t>ｺﾞ</t>
    </rPh>
    <phoneticPr fontId="34" type="noConversion"/>
  </si>
  <si>
    <t>株式会社ＪＩＮ</t>
    <rPh sb="0" eb="2">
      <t>カブシキ</t>
    </rPh>
    <rPh sb="2" eb="3">
      <t>カイ</t>
    </rPh>
    <rPh sb="3" eb="4">
      <t>シャ</t>
    </rPh>
    <phoneticPr fontId="37"/>
  </si>
  <si>
    <t>坂井市三国町池上103-36</t>
    <rPh sb="0" eb="3">
      <t>サカイシ</t>
    </rPh>
    <rPh sb="3" eb="6">
      <t>ミクニチョウ</t>
    </rPh>
    <rPh sb="6" eb="8">
      <t>イケガミ</t>
    </rPh>
    <phoneticPr fontId="37"/>
  </si>
  <si>
    <t>農事組合法人ファーム五本</t>
  </si>
  <si>
    <t>坂井市坂井町五本8-37</t>
  </si>
  <si>
    <t>農事組合法人荒井農業生産</t>
    <rPh sb="1" eb="2">
      <t>ｼﾞ</t>
    </rPh>
    <phoneticPr fontId="34" type="noConversion"/>
  </si>
  <si>
    <t>坂井市下野23-31</t>
  </si>
  <si>
    <t>農事組合法人御油田菜彩</t>
    <rPh sb="6" eb="7">
      <t>ゴ</t>
    </rPh>
    <rPh sb="7" eb="9">
      <t>ユデン</t>
    </rPh>
    <rPh sb="9" eb="10">
      <t>ナ</t>
    </rPh>
    <rPh sb="10" eb="11">
      <t>サイ</t>
    </rPh>
    <phoneticPr fontId="36"/>
  </si>
  <si>
    <t>坂井市御油田8-54-2</t>
    <rPh sb="0" eb="3">
      <t>サカイシ</t>
    </rPh>
    <rPh sb="3" eb="4">
      <t>ゴ</t>
    </rPh>
    <rPh sb="4" eb="6">
      <t>ユデン</t>
    </rPh>
    <phoneticPr fontId="36"/>
  </si>
  <si>
    <t>農事組合法人さかい農工</t>
    <rPh sb="9" eb="10">
      <t>ノウ</t>
    </rPh>
    <rPh sb="10" eb="11">
      <t>コウ</t>
    </rPh>
    <phoneticPr fontId="36"/>
  </si>
  <si>
    <t>坂井市清永13-3-2</t>
    <rPh sb="0" eb="3">
      <t>サカイシ</t>
    </rPh>
    <rPh sb="3" eb="4">
      <t>キヨ</t>
    </rPh>
    <rPh sb="4" eb="5">
      <t>ナガ</t>
    </rPh>
    <phoneticPr fontId="36"/>
  </si>
  <si>
    <t>農事組合法人アグリ川崎</t>
    <rPh sb="9" eb="11">
      <t>カワサキ</t>
    </rPh>
    <phoneticPr fontId="36"/>
  </si>
  <si>
    <t>坂井市川崎22-7</t>
    <rPh sb="0" eb="3">
      <t>サカイシ</t>
    </rPh>
    <rPh sb="3" eb="5">
      <t>カワサキ</t>
    </rPh>
    <phoneticPr fontId="36"/>
  </si>
  <si>
    <t>農事組合法人ファーム長崎</t>
    <rPh sb="10" eb="12">
      <t>ナガサキ</t>
    </rPh>
    <phoneticPr fontId="36"/>
  </si>
  <si>
    <t>坂井市丸岡町長崎17-4</t>
    <rPh sb="0" eb="3">
      <t>サカイシ</t>
    </rPh>
    <rPh sb="3" eb="5">
      <t>マルオカ</t>
    </rPh>
    <rPh sb="5" eb="6">
      <t>チョウ</t>
    </rPh>
    <rPh sb="6" eb="8">
      <t>ナガサキ</t>
    </rPh>
    <phoneticPr fontId="36"/>
  </si>
  <si>
    <t>有限会社次右衛門</t>
    <rPh sb="0" eb="2">
      <t>ユウゲン</t>
    </rPh>
    <rPh sb="2" eb="4">
      <t>カイシャ</t>
    </rPh>
    <rPh sb="4" eb="5">
      <t>ツギ</t>
    </rPh>
    <rPh sb="5" eb="6">
      <t>ミギ</t>
    </rPh>
    <rPh sb="6" eb="7">
      <t>エ</t>
    </rPh>
    <rPh sb="7" eb="8">
      <t>モン</t>
    </rPh>
    <phoneticPr fontId="1"/>
  </si>
  <si>
    <t>坂井市坂井町黒目19-173</t>
    <rPh sb="0" eb="3">
      <t>サカイシ</t>
    </rPh>
    <rPh sb="3" eb="5">
      <t>サカイ</t>
    </rPh>
    <rPh sb="5" eb="6">
      <t>チョウ</t>
    </rPh>
    <rPh sb="6" eb="8">
      <t>クロメ</t>
    </rPh>
    <phoneticPr fontId="1"/>
  </si>
  <si>
    <t>10.</t>
    <phoneticPr fontId="1"/>
  </si>
  <si>
    <t>田中農園　株式会社</t>
    <rPh sb="0" eb="2">
      <t>タナカ</t>
    </rPh>
    <rPh sb="2" eb="4">
      <t>ノウエン</t>
    </rPh>
    <rPh sb="5" eb="7">
      <t>カブシキ</t>
    </rPh>
    <rPh sb="7" eb="9">
      <t>カイシャ</t>
    </rPh>
    <phoneticPr fontId="36"/>
  </si>
  <si>
    <t>坂井市坂井町福島42-65-1</t>
    <rPh sb="0" eb="3">
      <t>サカイシ</t>
    </rPh>
    <rPh sb="3" eb="5">
      <t>サカイ</t>
    </rPh>
    <rPh sb="5" eb="6">
      <t>チョウ</t>
    </rPh>
    <rPh sb="6" eb="8">
      <t>フクシマ</t>
    </rPh>
    <phoneticPr fontId="36"/>
  </si>
  <si>
    <t>合同会社舟寄農産</t>
    <rPh sb="0" eb="2">
      <t>ゴウドウ</t>
    </rPh>
    <rPh sb="4" eb="5">
      <t>フナ</t>
    </rPh>
    <rPh sb="6" eb="8">
      <t>ノウサン</t>
    </rPh>
    <phoneticPr fontId="1"/>
  </si>
  <si>
    <t>坂井市丸岡町舟寄84-18</t>
    <rPh sb="0" eb="2">
      <t>サカイ</t>
    </rPh>
    <rPh sb="2" eb="3">
      <t>シ</t>
    </rPh>
    <rPh sb="3" eb="6">
      <t>マルオカチョウ</t>
    </rPh>
    <rPh sb="6" eb="7">
      <t>フナ</t>
    </rPh>
    <phoneticPr fontId="1"/>
  </si>
  <si>
    <t>合同会社八ツ口営農</t>
    <rPh sb="0" eb="2">
      <t>ゴウドウ</t>
    </rPh>
    <rPh sb="4" eb="5">
      <t>ハチ</t>
    </rPh>
    <rPh sb="6" eb="7">
      <t>クチ</t>
    </rPh>
    <rPh sb="7" eb="9">
      <t>エイノウ</t>
    </rPh>
    <phoneticPr fontId="1"/>
  </si>
  <si>
    <t>坂井市丸岡町八ツ口10-15</t>
    <rPh sb="0" eb="2">
      <t>サカイ</t>
    </rPh>
    <rPh sb="2" eb="3">
      <t>シ</t>
    </rPh>
    <rPh sb="3" eb="6">
      <t>マルオカチョウ</t>
    </rPh>
    <rPh sb="6" eb="7">
      <t>ハチ</t>
    </rPh>
    <rPh sb="8" eb="9">
      <t>クチ</t>
    </rPh>
    <phoneticPr fontId="1"/>
  </si>
  <si>
    <t>山田農産株式会社</t>
    <rPh sb="0" eb="2">
      <t>ヤマダ</t>
    </rPh>
    <rPh sb="2" eb="4">
      <t>ノウサン</t>
    </rPh>
    <rPh sb="4" eb="6">
      <t>カブシキ</t>
    </rPh>
    <rPh sb="6" eb="8">
      <t>カイシャ</t>
    </rPh>
    <phoneticPr fontId="1"/>
  </si>
  <si>
    <t>坂井市丸岡町舟寄90-28</t>
    <rPh sb="0" eb="3">
      <t>サカイシ</t>
    </rPh>
    <rPh sb="3" eb="5">
      <t>マルオカ</t>
    </rPh>
    <rPh sb="5" eb="6">
      <t>マチ</t>
    </rPh>
    <rPh sb="6" eb="8">
      <t>フナヨセ</t>
    </rPh>
    <phoneticPr fontId="1"/>
  </si>
  <si>
    <t>１.</t>
    <phoneticPr fontId="1"/>
  </si>
  <si>
    <t>本原農園株式会社</t>
    <rPh sb="0" eb="2">
      <t>モトハラ</t>
    </rPh>
    <rPh sb="2" eb="4">
      <t>ノウエン</t>
    </rPh>
    <rPh sb="4" eb="6">
      <t>カブシキ</t>
    </rPh>
    <rPh sb="6" eb="8">
      <t>カイシャ</t>
    </rPh>
    <phoneticPr fontId="1"/>
  </si>
  <si>
    <t>坂井市三国町横越7-17</t>
    <rPh sb="0" eb="2">
      <t>サカイ</t>
    </rPh>
    <rPh sb="2" eb="3">
      <t>シ</t>
    </rPh>
    <rPh sb="3" eb="6">
      <t>ミクニチョウ</t>
    </rPh>
    <rPh sb="6" eb="8">
      <t>ヨコゴシ</t>
    </rPh>
    <phoneticPr fontId="1"/>
  </si>
  <si>
    <t>株式会社ファーム本田</t>
    <rPh sb="0" eb="2">
      <t>カブシキ</t>
    </rPh>
    <rPh sb="2" eb="4">
      <t>カイシャ</t>
    </rPh>
    <rPh sb="8" eb="10">
      <t>ホンダ</t>
    </rPh>
    <phoneticPr fontId="1"/>
  </si>
  <si>
    <t>坂井市丸岡町一本田福所10-51</t>
    <rPh sb="0" eb="3">
      <t>サカイシ</t>
    </rPh>
    <rPh sb="3" eb="6">
      <t>マルオカチョウ</t>
    </rPh>
    <rPh sb="6" eb="9">
      <t>イッポンデン</t>
    </rPh>
    <rPh sb="9" eb="10">
      <t>フク</t>
    </rPh>
    <rPh sb="10" eb="11">
      <t>ショ</t>
    </rPh>
    <phoneticPr fontId="1"/>
  </si>
  <si>
    <t>農事組合法人舟寄五区営農組合</t>
    <rPh sb="0" eb="2">
      <t>ノウジ</t>
    </rPh>
    <rPh sb="2" eb="4">
      <t>クミアイ</t>
    </rPh>
    <rPh sb="4" eb="6">
      <t>ホウジン</t>
    </rPh>
    <rPh sb="6" eb="8">
      <t>フナヨセ</t>
    </rPh>
    <rPh sb="8" eb="9">
      <t>５</t>
    </rPh>
    <rPh sb="9" eb="10">
      <t>ク</t>
    </rPh>
    <rPh sb="10" eb="12">
      <t>エイノウ</t>
    </rPh>
    <rPh sb="12" eb="14">
      <t>クミアイ</t>
    </rPh>
    <phoneticPr fontId="1"/>
  </si>
  <si>
    <t>坂井市丸岡町舟寄40-2-2</t>
    <rPh sb="0" eb="3">
      <t>サカイシ</t>
    </rPh>
    <rPh sb="3" eb="6">
      <t>マルオカチョウ</t>
    </rPh>
    <rPh sb="6" eb="8">
      <t>フナヨセ</t>
    </rPh>
    <phoneticPr fontId="1"/>
  </si>
  <si>
    <t>5.</t>
    <phoneticPr fontId="1"/>
  </si>
  <si>
    <t>佐市農産合同会社</t>
    <rPh sb="0" eb="1">
      <t>タスク</t>
    </rPh>
    <rPh sb="1" eb="2">
      <t>イチ</t>
    </rPh>
    <rPh sb="2" eb="4">
      <t>ノウサン</t>
    </rPh>
    <rPh sb="4" eb="6">
      <t>ゴウドウ</t>
    </rPh>
    <rPh sb="6" eb="8">
      <t>ガイシャ</t>
    </rPh>
    <phoneticPr fontId="1"/>
  </si>
  <si>
    <t>坂井市丸岡町高柳13-18-2</t>
    <rPh sb="0" eb="3">
      <t>サカイシ</t>
    </rPh>
    <rPh sb="3" eb="6">
      <t>マルオカチョウ</t>
    </rPh>
    <phoneticPr fontId="1"/>
  </si>
  <si>
    <t>11.</t>
    <phoneticPr fontId="1"/>
  </si>
  <si>
    <t>30</t>
    <phoneticPr fontId="1"/>
  </si>
  <si>
    <t>株式会社ef</t>
    <rPh sb="0" eb="2">
      <t>カブシキ</t>
    </rPh>
    <rPh sb="2" eb="4">
      <t>カイシャ</t>
    </rPh>
    <phoneticPr fontId="1"/>
  </si>
  <si>
    <t>坂井市坂井町木部東20-7</t>
    <rPh sb="0" eb="3">
      <t>サカイシ</t>
    </rPh>
    <rPh sb="3" eb="6">
      <t>サカイチョウ</t>
    </rPh>
    <rPh sb="6" eb="8">
      <t>キベ</t>
    </rPh>
    <rPh sb="8" eb="9">
      <t>ヒガシ</t>
    </rPh>
    <phoneticPr fontId="1"/>
  </si>
  <si>
    <t>株式会社フリッグ</t>
    <rPh sb="0" eb="2">
      <t>カブシキ</t>
    </rPh>
    <rPh sb="2" eb="4">
      <t>カイシャ</t>
    </rPh>
    <phoneticPr fontId="1"/>
  </si>
  <si>
    <t>坂井市三国町山王6-1-18</t>
    <rPh sb="0" eb="3">
      <t>サカイシ</t>
    </rPh>
    <rPh sb="3" eb="6">
      <t>ミクニチョウ</t>
    </rPh>
    <rPh sb="6" eb="8">
      <t>サンノウ</t>
    </rPh>
    <phoneticPr fontId="1"/>
  </si>
  <si>
    <t>株式会社西農園</t>
    <rPh sb="0" eb="2">
      <t>カブシキ</t>
    </rPh>
    <rPh sb="2" eb="4">
      <t>カイシャ</t>
    </rPh>
    <rPh sb="4" eb="5">
      <t>ニシ</t>
    </rPh>
    <rPh sb="5" eb="7">
      <t>ノウエン</t>
    </rPh>
    <phoneticPr fontId="1"/>
  </si>
  <si>
    <t>坂井市三国町加戸60-11-2</t>
    <rPh sb="0" eb="3">
      <t>サカイシ</t>
    </rPh>
    <rPh sb="3" eb="6">
      <t>ミクニチョウ</t>
    </rPh>
    <rPh sb="6" eb="7">
      <t>カ</t>
    </rPh>
    <rPh sb="7" eb="8">
      <t>ト</t>
    </rPh>
    <phoneticPr fontId="1"/>
  </si>
  <si>
    <t>30.</t>
    <phoneticPr fontId="1"/>
  </si>
  <si>
    <t>株式会社みやざき農園</t>
    <rPh sb="0" eb="2">
      <t>カブシキ</t>
    </rPh>
    <rPh sb="2" eb="4">
      <t>カイシャ</t>
    </rPh>
    <rPh sb="8" eb="10">
      <t>ノウエン</t>
    </rPh>
    <phoneticPr fontId="1"/>
  </si>
  <si>
    <t>坂井市丸岡町里竹田3-10</t>
    <rPh sb="0" eb="3">
      <t>サカイシ</t>
    </rPh>
    <rPh sb="3" eb="6">
      <t>マルオカチョウ</t>
    </rPh>
    <rPh sb="6" eb="7">
      <t>サト</t>
    </rPh>
    <rPh sb="7" eb="9">
      <t>タケダ</t>
    </rPh>
    <phoneticPr fontId="1"/>
  </si>
  <si>
    <t>31.</t>
    <phoneticPr fontId="1"/>
  </si>
  <si>
    <t>株式会社中瀬農産</t>
    <rPh sb="0" eb="2">
      <t>カブシキ</t>
    </rPh>
    <rPh sb="2" eb="4">
      <t>カイシャ</t>
    </rPh>
    <rPh sb="4" eb="6">
      <t>ナカセ</t>
    </rPh>
    <rPh sb="6" eb="8">
      <t>ノウサン</t>
    </rPh>
    <phoneticPr fontId="1"/>
  </si>
  <si>
    <t>坂井市丸岡町末政5-63</t>
    <rPh sb="0" eb="3">
      <t>サカイシ</t>
    </rPh>
    <rPh sb="3" eb="6">
      <t>マルオカチョウ</t>
    </rPh>
    <rPh sb="6" eb="8">
      <t>スエマサ</t>
    </rPh>
    <phoneticPr fontId="1"/>
  </si>
  <si>
    <t>7.</t>
    <phoneticPr fontId="1"/>
  </si>
  <si>
    <t>農事組合法人徳分田農園</t>
    <rPh sb="0" eb="6">
      <t>ノウジクミアイホウジン</t>
    </rPh>
    <rPh sb="6" eb="9">
      <t>トクブンデン</t>
    </rPh>
    <rPh sb="9" eb="11">
      <t>ノウエン</t>
    </rPh>
    <phoneticPr fontId="1"/>
  </si>
  <si>
    <t>坂井市坂井町徳分田12-30</t>
    <rPh sb="0" eb="3">
      <t>サカイシ</t>
    </rPh>
    <rPh sb="3" eb="5">
      <t>サカイ</t>
    </rPh>
    <rPh sb="5" eb="6">
      <t>チョウ</t>
    </rPh>
    <rPh sb="6" eb="9">
      <t>トクブンデン</t>
    </rPh>
    <phoneticPr fontId="1"/>
  </si>
  <si>
    <t>9</t>
    <phoneticPr fontId="1"/>
  </si>
  <si>
    <t>農事組合法人アグリ東長田</t>
    <rPh sb="0" eb="2">
      <t>ノウジ</t>
    </rPh>
    <rPh sb="2" eb="4">
      <t>クミアイ</t>
    </rPh>
    <rPh sb="4" eb="6">
      <t>ホウジン</t>
    </rPh>
    <rPh sb="9" eb="10">
      <t>ヒガシ</t>
    </rPh>
    <rPh sb="10" eb="12">
      <t>ナガタ</t>
    </rPh>
    <phoneticPr fontId="1"/>
  </si>
  <si>
    <t>坂井市坂井町東長田18-50</t>
    <rPh sb="0" eb="2">
      <t>サカイ</t>
    </rPh>
    <rPh sb="2" eb="3">
      <t>シ</t>
    </rPh>
    <rPh sb="3" eb="5">
      <t>サカイ</t>
    </rPh>
    <rPh sb="5" eb="6">
      <t>チョウ</t>
    </rPh>
    <rPh sb="6" eb="7">
      <t>ヒガシ</t>
    </rPh>
    <rPh sb="7" eb="9">
      <t>ナガタ</t>
    </rPh>
    <phoneticPr fontId="1"/>
  </si>
  <si>
    <t>株式会社レイトベースフクイ</t>
    <rPh sb="0" eb="2">
      <t>カブシキ</t>
    </rPh>
    <rPh sb="2" eb="4">
      <t>カイシャ</t>
    </rPh>
    <phoneticPr fontId="1"/>
  </si>
  <si>
    <t>坂井市三国町池上21-53</t>
    <rPh sb="0" eb="2">
      <t>サカイ</t>
    </rPh>
    <rPh sb="2" eb="3">
      <t>シ</t>
    </rPh>
    <rPh sb="3" eb="6">
      <t>ミクニチョウ</t>
    </rPh>
    <rPh sb="6" eb="8">
      <t>イケガミ</t>
    </rPh>
    <phoneticPr fontId="1"/>
  </si>
  <si>
    <t>株式会社せと農園</t>
    <rPh sb="0" eb="2">
      <t>カブシキ</t>
    </rPh>
    <rPh sb="2" eb="4">
      <t>カイシャ</t>
    </rPh>
    <rPh sb="6" eb="8">
      <t>ノウエン</t>
    </rPh>
    <phoneticPr fontId="1"/>
  </si>
  <si>
    <t>坂井市坂井町長屋70-3</t>
    <rPh sb="0" eb="2">
      <t>サカイ</t>
    </rPh>
    <rPh sb="2" eb="3">
      <t>シ</t>
    </rPh>
    <rPh sb="3" eb="5">
      <t>サカイ</t>
    </rPh>
    <rPh sb="5" eb="6">
      <t>チョウ</t>
    </rPh>
    <rPh sb="6" eb="8">
      <t>ナガヤ</t>
    </rPh>
    <phoneticPr fontId="1"/>
  </si>
  <si>
    <t>永　平　寺　町</t>
    <rPh sb="0" eb="1">
      <t>エイ</t>
    </rPh>
    <rPh sb="2" eb="3">
      <t>ヒラ</t>
    </rPh>
    <rPh sb="4" eb="5">
      <t>テラ</t>
    </rPh>
    <rPh sb="6" eb="7">
      <t>マチ</t>
    </rPh>
    <phoneticPr fontId="4"/>
  </si>
  <si>
    <t>有限会社永平寺ファーム</t>
  </si>
  <si>
    <t>吉田郡永平寺町京善23-5</t>
  </si>
  <si>
    <t>有限会社吉波水稲生産</t>
  </si>
  <si>
    <t>吉田郡永平寺町吉波17-37</t>
  </si>
  <si>
    <t>農事組合法人浅見協業生産組合</t>
  </si>
  <si>
    <t>吉田郡永平寺町浅見26-42</t>
  </si>
  <si>
    <t>農事組合法人上志比グリーンファーム</t>
  </si>
  <si>
    <t>吉田郡永平寺町字藤巻44-2-1</t>
    <rPh sb="9" eb="10">
      <t>ﾏｷ</t>
    </rPh>
    <phoneticPr fontId="34" type="noConversion"/>
  </si>
  <si>
    <t>農事組合法人吉野ホタルの里ファーム</t>
  </si>
  <si>
    <t>吉田郡永平寺町松岡湯谷11-78</t>
  </si>
  <si>
    <t>農事組合法人市右ェ門島ファーム</t>
  </si>
  <si>
    <t>吉田郡永平寺町市右ェ門島10-12</t>
  </si>
  <si>
    <t>株式会社鮎街道ファーム</t>
    <rPh sb="0" eb="2">
      <t>ｶﾌﾞｼｷ</t>
    </rPh>
    <rPh sb="2" eb="4">
      <t>ｶｲｼｬ</t>
    </rPh>
    <phoneticPr fontId="34" type="noConversion"/>
  </si>
  <si>
    <t>吉田郡永平寺町栃原52-3-1</t>
  </si>
  <si>
    <t>農事組合法人エコファーム光明寺</t>
  </si>
  <si>
    <t>吉田郡永平寺町光明寺40-16</t>
  </si>
  <si>
    <t>農事組合法人ときめきファーム</t>
  </si>
  <si>
    <t>吉田郡永平寺町轟35-13-1</t>
    <rPh sb="7" eb="8">
      <t>ﾄﾄﾞﾛｷ</t>
    </rPh>
    <phoneticPr fontId="34" type="noConversion"/>
  </si>
  <si>
    <t>農事組合法人中島農産</t>
    <rPh sb="6" eb="8">
      <t>ナカジマ</t>
    </rPh>
    <rPh sb="8" eb="10">
      <t>ノウサン</t>
    </rPh>
    <phoneticPr fontId="4"/>
  </si>
  <si>
    <t>吉田郡永平寺町中島6-2-1</t>
    <rPh sb="0" eb="2">
      <t>ヨシダ</t>
    </rPh>
    <rPh sb="2" eb="3">
      <t>グン</t>
    </rPh>
    <rPh sb="3" eb="7">
      <t>エイヘイジチョウ</t>
    </rPh>
    <rPh sb="7" eb="9">
      <t>ナカジマ</t>
    </rPh>
    <phoneticPr fontId="4"/>
  </si>
  <si>
    <t>農事組合法人九頭竜オーガニックファーム</t>
    <rPh sb="6" eb="9">
      <t>クズリュウ</t>
    </rPh>
    <phoneticPr fontId="4"/>
  </si>
  <si>
    <t>吉田郡永平寺町栗住波11-10</t>
    <rPh sb="0" eb="2">
      <t>ヨシダ</t>
    </rPh>
    <rPh sb="2" eb="3">
      <t>グン</t>
    </rPh>
    <rPh sb="3" eb="7">
      <t>エイヘイジチョウ</t>
    </rPh>
    <rPh sb="7" eb="8">
      <t>クリ</t>
    </rPh>
    <rPh sb="8" eb="9">
      <t>スミ</t>
    </rPh>
    <rPh sb="9" eb="10">
      <t>ナミ</t>
    </rPh>
    <phoneticPr fontId="4"/>
  </si>
  <si>
    <t>農事組合法人大月ファーム</t>
    <rPh sb="6" eb="8">
      <t>オオツキ</t>
    </rPh>
    <phoneticPr fontId="4"/>
  </si>
  <si>
    <t>吉田郡永平寺町大月18-3</t>
    <rPh sb="0" eb="2">
      <t>ヨシダ</t>
    </rPh>
    <rPh sb="2" eb="3">
      <t>グン</t>
    </rPh>
    <rPh sb="3" eb="7">
      <t>エイヘイジチョウ</t>
    </rPh>
    <rPh sb="7" eb="9">
      <t>オオツキ</t>
    </rPh>
    <phoneticPr fontId="4"/>
  </si>
  <si>
    <t>農事組合法人アグリ永平寺</t>
    <rPh sb="9" eb="12">
      <t>エイヘイジ</t>
    </rPh>
    <phoneticPr fontId="4"/>
  </si>
  <si>
    <t>吉田郡永平寺町谷口15-22-3</t>
    <rPh sb="0" eb="2">
      <t>ヨシダ</t>
    </rPh>
    <rPh sb="2" eb="3">
      <t>グン</t>
    </rPh>
    <rPh sb="3" eb="7">
      <t>エイヘイジチョウ</t>
    </rPh>
    <rPh sb="7" eb="9">
      <t>タニクチ</t>
    </rPh>
    <phoneticPr fontId="4"/>
  </si>
  <si>
    <t>農事組合法人すえまさファーム</t>
  </si>
  <si>
    <t>吉田郡永平寺町松岡末政17-13</t>
    <rPh sb="0" eb="2">
      <t>ヨシダ</t>
    </rPh>
    <rPh sb="2" eb="3">
      <t>グン</t>
    </rPh>
    <rPh sb="3" eb="7">
      <t>エイヘイジチョウ</t>
    </rPh>
    <rPh sb="7" eb="9">
      <t>マツオカ</t>
    </rPh>
    <rPh sb="9" eb="11">
      <t>スエマサ</t>
    </rPh>
    <phoneticPr fontId="4"/>
  </si>
  <si>
    <t>合同会社永平寺やさい村</t>
    <rPh sb="0" eb="2">
      <t>ゴウドウ</t>
    </rPh>
    <rPh sb="2" eb="4">
      <t>カイシャ</t>
    </rPh>
    <rPh sb="4" eb="7">
      <t>エイヘイジ</t>
    </rPh>
    <rPh sb="10" eb="11">
      <t>ムラ</t>
    </rPh>
    <phoneticPr fontId="1"/>
  </si>
  <si>
    <t>吉田郡永平寺町松岡上合月9-26</t>
    <rPh sb="0" eb="2">
      <t>ヨシダ</t>
    </rPh>
    <rPh sb="2" eb="3">
      <t>グン</t>
    </rPh>
    <rPh sb="3" eb="7">
      <t>エイヘイジチョウ</t>
    </rPh>
    <rPh sb="7" eb="9">
      <t>マツオカ</t>
    </rPh>
    <rPh sb="9" eb="10">
      <t>カミ</t>
    </rPh>
    <rPh sb="10" eb="12">
      <t>アイツキ</t>
    </rPh>
    <phoneticPr fontId="1"/>
  </si>
  <si>
    <t>池　田　町</t>
    <rPh sb="0" eb="1">
      <t>イケ</t>
    </rPh>
    <rPh sb="2" eb="3">
      <t>タ</t>
    </rPh>
    <rPh sb="4" eb="5">
      <t>マチ</t>
    </rPh>
    <phoneticPr fontId="4"/>
  </si>
  <si>
    <t>農事組合法人農村資源開発共同体</t>
    <rPh sb="11" eb="12">
      <t>ﾊﾂ</t>
    </rPh>
    <phoneticPr fontId="34" type="noConversion"/>
  </si>
  <si>
    <t>今立郡池田町土合皿尾2-22-1</t>
  </si>
  <si>
    <t>有限会社リバティー牧場</t>
    <rPh sb="1" eb="2">
      <t>ｹﾞﾝ</t>
    </rPh>
    <phoneticPr fontId="34" type="noConversion"/>
  </si>
  <si>
    <t>今立郡池田町魚見11-2</t>
    <rPh sb="4" eb="5">
      <t>ﾀ</t>
    </rPh>
    <phoneticPr fontId="34" type="noConversion"/>
  </si>
  <si>
    <t>農事組合法人水海集落営農生産組合</t>
  </si>
  <si>
    <t>今立郡池田町水海62-3</t>
  </si>
  <si>
    <t>農事組合法人上荒谷集落営農生産組合</t>
  </si>
  <si>
    <t>今立郡池田町上荒谷9-3-2</t>
  </si>
  <si>
    <t>合同会社池田ファーマーズ</t>
  </si>
  <si>
    <t>今立郡池田町水海6-16-1</t>
  </si>
  <si>
    <t>農事組合法人谷ロ生産組合</t>
    <rPh sb="2" eb="3">
      <t>クミ</t>
    </rPh>
    <phoneticPr fontId="4"/>
  </si>
  <si>
    <t>今立郡池田町谷口34-30</t>
    <rPh sb="7" eb="8">
      <t>ｸﾁ</t>
    </rPh>
    <phoneticPr fontId="34" type="noConversion"/>
  </si>
  <si>
    <t>農事組合法人下地区農業生産組合</t>
  </si>
  <si>
    <t>今立郡池田町柿ケ原5-12</t>
  </si>
  <si>
    <t>農事組合法人月の舞</t>
    <rPh sb="0" eb="2">
      <t>ノウジ</t>
    </rPh>
    <rPh sb="2" eb="4">
      <t>クミアイ</t>
    </rPh>
    <rPh sb="4" eb="6">
      <t>ホウジン</t>
    </rPh>
    <rPh sb="6" eb="7">
      <t>ツキ</t>
    </rPh>
    <rPh sb="8" eb="9">
      <t>マイ</t>
    </rPh>
    <phoneticPr fontId="1"/>
  </si>
  <si>
    <t>今立郡池田町月ヶ瀬36-27</t>
    <rPh sb="6" eb="9">
      <t>ツキガセ</t>
    </rPh>
    <phoneticPr fontId="1"/>
  </si>
  <si>
    <t>合同会社長尾農園</t>
    <rPh sb="0" eb="2">
      <t>ゴウドウ</t>
    </rPh>
    <rPh sb="2" eb="4">
      <t>カイシャ</t>
    </rPh>
    <rPh sb="4" eb="6">
      <t>ナガオ</t>
    </rPh>
    <rPh sb="6" eb="8">
      <t>ノウエン</t>
    </rPh>
    <phoneticPr fontId="1"/>
  </si>
  <si>
    <t>今立郡池田町薮田4-1-12</t>
    <rPh sb="0" eb="2">
      <t>イマダテ</t>
    </rPh>
    <rPh sb="2" eb="3">
      <t>グン</t>
    </rPh>
    <rPh sb="3" eb="6">
      <t>イケダチョウ</t>
    </rPh>
    <rPh sb="6" eb="8">
      <t>ヤブタ</t>
    </rPh>
    <phoneticPr fontId="1"/>
  </si>
  <si>
    <t>南　越　前　町</t>
    <rPh sb="0" eb="1">
      <t>ミナミ</t>
    </rPh>
    <rPh sb="2" eb="3">
      <t>コシ</t>
    </rPh>
    <rPh sb="4" eb="5">
      <t>マエ</t>
    </rPh>
    <rPh sb="6" eb="7">
      <t>マチ</t>
    </rPh>
    <phoneticPr fontId="4"/>
  </si>
  <si>
    <t>有限会社リトリート田倉</t>
  </si>
  <si>
    <t>南条郡南越前町古木62-57</t>
  </si>
  <si>
    <t>農事組合法人わきあいあい</t>
  </si>
  <si>
    <t>南条郡南越前町脇本9-58</t>
  </si>
  <si>
    <t>株式会社野菜工房</t>
  </si>
  <si>
    <t>南条郡南越前町西大道12-4-1</t>
  </si>
  <si>
    <t>農事組合法人古木営農</t>
  </si>
  <si>
    <t>南条郡南越前町古木14-15</t>
  </si>
  <si>
    <t>農事組合法人長沢えぇのう</t>
    <rPh sb="6" eb="7">
      <t>ナガ</t>
    </rPh>
    <rPh sb="7" eb="8">
      <t>サワ</t>
    </rPh>
    <phoneticPr fontId="37"/>
  </si>
  <si>
    <t>南条郡南越前町長沢19-73</t>
    <rPh sb="0" eb="3">
      <t>ナンジョウグン</t>
    </rPh>
    <rPh sb="3" eb="4">
      <t>ミナミ</t>
    </rPh>
    <rPh sb="4" eb="6">
      <t>エチゼン</t>
    </rPh>
    <rPh sb="6" eb="7">
      <t>チョウ</t>
    </rPh>
    <rPh sb="7" eb="8">
      <t>ナガ</t>
    </rPh>
    <rPh sb="8" eb="9">
      <t>サワ</t>
    </rPh>
    <phoneticPr fontId="37"/>
  </si>
  <si>
    <t>農事組合法人ＹＡＩ</t>
  </si>
  <si>
    <t>南条郡南越前町八飯27-8-1</t>
    <rPh sb="7" eb="8">
      <t>ハチ</t>
    </rPh>
    <rPh sb="8" eb="9">
      <t>メシ</t>
    </rPh>
    <phoneticPr fontId="37"/>
  </si>
  <si>
    <t>合同会社ベアラファーム</t>
    <rPh sb="0" eb="2">
      <t>ゴウドウ</t>
    </rPh>
    <rPh sb="2" eb="4">
      <t>カイシャ</t>
    </rPh>
    <phoneticPr fontId="36"/>
  </si>
  <si>
    <t>南条郡南越前町清水1-27-1</t>
    <rPh sb="7" eb="9">
      <t>シミズ</t>
    </rPh>
    <phoneticPr fontId="36"/>
  </si>
  <si>
    <t>農事組合法人下牧谷衆楽営農</t>
    <rPh sb="6" eb="7">
      <t>シモ</t>
    </rPh>
    <rPh sb="7" eb="8">
      <t>マキ</t>
    </rPh>
    <rPh sb="8" eb="9">
      <t>タニ</t>
    </rPh>
    <rPh sb="9" eb="10">
      <t>シュウ</t>
    </rPh>
    <rPh sb="10" eb="11">
      <t>ラク</t>
    </rPh>
    <rPh sb="11" eb="13">
      <t>エイノウ</t>
    </rPh>
    <phoneticPr fontId="36"/>
  </si>
  <si>
    <t>南条郡南越前町牧谷48-6</t>
    <rPh sb="7" eb="8">
      <t>マキ</t>
    </rPh>
    <rPh sb="8" eb="9">
      <t>タニ</t>
    </rPh>
    <phoneticPr fontId="36"/>
  </si>
  <si>
    <t>越　前　町</t>
    <rPh sb="0" eb="1">
      <t>コシ</t>
    </rPh>
    <rPh sb="2" eb="3">
      <t>マエ</t>
    </rPh>
    <rPh sb="4" eb="5">
      <t>マチ</t>
    </rPh>
    <phoneticPr fontId="4"/>
  </si>
  <si>
    <t>農事組合法人陶部グリーンファーム</t>
  </si>
  <si>
    <t>丹生郡越前町大谷20-7-1</t>
  </si>
  <si>
    <t>農事組合法人みずほ</t>
  </si>
  <si>
    <t>丹生郡越前町乙坂22-3-1</t>
    <rPh sb="6" eb="8">
      <t>ｵﾄｻﾞｶ</t>
    </rPh>
    <phoneticPr fontId="34" type="noConversion"/>
  </si>
  <si>
    <t>農事組合法人八田農産</t>
  </si>
  <si>
    <t>丹生郡越前町八田29-50</t>
  </si>
  <si>
    <t>株式会社山蔵</t>
  </si>
  <si>
    <t>丹生郡越前町上山中48-25</t>
  </si>
  <si>
    <t>合同会社平楽夢農倶楽部</t>
  </si>
  <si>
    <t>丹生郡越前町平等36-2-1</t>
  </si>
  <si>
    <t>農事組合法人おぞわら</t>
  </si>
  <si>
    <t>丹生郡越前町小曽原76-19</t>
  </si>
  <si>
    <t>合同会社前田農友</t>
  </si>
  <si>
    <t>丹生郡越前町江波91-3</t>
  </si>
  <si>
    <t>農事組合法人越前かなや</t>
  </si>
  <si>
    <t>丹生郡越前町金谷11-11</t>
  </si>
  <si>
    <t>農事組合法人かしずファーム</t>
  </si>
  <si>
    <t>丹生郡越前町樫津23-7-1</t>
    <rPh sb="6" eb="7">
      <t>ｶｼ</t>
    </rPh>
    <phoneticPr fontId="34" type="noConversion"/>
  </si>
  <si>
    <t>農事組合法人気比庄生産組合</t>
    <rPh sb="0" eb="2">
      <t>ノウジ</t>
    </rPh>
    <rPh sb="2" eb="4">
      <t>クミアイ</t>
    </rPh>
    <rPh sb="4" eb="6">
      <t>ホウジン</t>
    </rPh>
    <rPh sb="6" eb="8">
      <t>ケヒ</t>
    </rPh>
    <rPh sb="8" eb="9">
      <t>ショウ</t>
    </rPh>
    <rPh sb="9" eb="11">
      <t>セイサン</t>
    </rPh>
    <rPh sb="11" eb="13">
      <t>クミアイ</t>
    </rPh>
    <phoneticPr fontId="4"/>
  </si>
  <si>
    <t>丹生郡越前町気比庄23-17</t>
    <rPh sb="6" eb="7">
      <t>キ</t>
    </rPh>
    <rPh sb="7" eb="8">
      <t>ヒ</t>
    </rPh>
    <rPh sb="8" eb="9">
      <t>ショウ</t>
    </rPh>
    <phoneticPr fontId="5"/>
  </si>
  <si>
    <t>農事組合法人田中</t>
    <rPh sb="0" eb="2">
      <t>ノウジ</t>
    </rPh>
    <rPh sb="2" eb="4">
      <t>クミアイ</t>
    </rPh>
    <rPh sb="4" eb="6">
      <t>ホウジン</t>
    </rPh>
    <rPh sb="6" eb="8">
      <t>タナカ</t>
    </rPh>
    <phoneticPr fontId="4"/>
  </si>
  <si>
    <t>丹生郡越前町田中11-4</t>
    <rPh sb="6" eb="8">
      <t>タナカ</t>
    </rPh>
    <phoneticPr fontId="5"/>
  </si>
  <si>
    <t>農事組合法人ファームいわかい</t>
    <rPh sb="0" eb="2">
      <t>ノウジ</t>
    </rPh>
    <rPh sb="2" eb="4">
      <t>クミアイ</t>
    </rPh>
    <rPh sb="4" eb="6">
      <t>ホウジン</t>
    </rPh>
    <phoneticPr fontId="4"/>
  </si>
  <si>
    <t>丹生郡越前町岩開16-73</t>
    <rPh sb="6" eb="7">
      <t>イワ</t>
    </rPh>
    <rPh sb="7" eb="8">
      <t>カイ</t>
    </rPh>
    <phoneticPr fontId="5"/>
  </si>
  <si>
    <t>農事組合法人天宝</t>
    <rPh sb="0" eb="6">
      <t>ノウジクミアイホウジン</t>
    </rPh>
    <rPh sb="6" eb="8">
      <t>テンポウ</t>
    </rPh>
    <phoneticPr fontId="1"/>
  </si>
  <si>
    <t>丹生郡越前町天王30-1-1</t>
    <rPh sb="0" eb="3">
      <t>ニュウグン</t>
    </rPh>
    <rPh sb="3" eb="5">
      <t>エチゼン</t>
    </rPh>
    <rPh sb="5" eb="6">
      <t>チョウ</t>
    </rPh>
    <rPh sb="6" eb="7">
      <t>テン</t>
    </rPh>
    <rPh sb="7" eb="8">
      <t>オウ</t>
    </rPh>
    <phoneticPr fontId="1"/>
  </si>
  <si>
    <t>農事組合法人かみはり</t>
    <rPh sb="0" eb="6">
      <t>ノウジクミアイホウジン</t>
    </rPh>
    <phoneticPr fontId="1"/>
  </si>
  <si>
    <t>丹生郡越前町上川去3-94-甲</t>
    <rPh sb="0" eb="3">
      <t>ニュウグン</t>
    </rPh>
    <rPh sb="3" eb="5">
      <t>エチゼン</t>
    </rPh>
    <rPh sb="5" eb="6">
      <t>チョウ</t>
    </rPh>
    <rPh sb="6" eb="7">
      <t>カミ</t>
    </rPh>
    <rPh sb="7" eb="8">
      <t>カワ</t>
    </rPh>
    <rPh sb="8" eb="9">
      <t>サ</t>
    </rPh>
    <rPh sb="14" eb="15">
      <t>コウ</t>
    </rPh>
    <phoneticPr fontId="1"/>
  </si>
  <si>
    <t>農事組合法人栃川生産組合</t>
    <rPh sb="0" eb="6">
      <t>ノウジクミアイホウジン</t>
    </rPh>
    <rPh sb="6" eb="7">
      <t>トチ</t>
    </rPh>
    <rPh sb="7" eb="8">
      <t>カワ</t>
    </rPh>
    <rPh sb="8" eb="10">
      <t>セイサン</t>
    </rPh>
    <rPh sb="10" eb="12">
      <t>クミアイ</t>
    </rPh>
    <phoneticPr fontId="1"/>
  </si>
  <si>
    <t>丹生郡越前町栃川40-1-1</t>
    <rPh sb="0" eb="2">
      <t>ニュウ</t>
    </rPh>
    <rPh sb="2" eb="3">
      <t>グン</t>
    </rPh>
    <rPh sb="3" eb="6">
      <t>エチゼンチョウ</t>
    </rPh>
    <rPh sb="6" eb="7">
      <t>トチ</t>
    </rPh>
    <rPh sb="7" eb="8">
      <t>カワ</t>
    </rPh>
    <phoneticPr fontId="1"/>
  </si>
  <si>
    <t>農事組合法人小倉</t>
    <rPh sb="0" eb="6">
      <t>ノウジクミアイホウジン</t>
    </rPh>
    <rPh sb="6" eb="8">
      <t>オグラ</t>
    </rPh>
    <phoneticPr fontId="1"/>
  </si>
  <si>
    <t>丹生郡越前町小倉48-16-1</t>
    <rPh sb="0" eb="3">
      <t>ニュウグン</t>
    </rPh>
    <rPh sb="3" eb="6">
      <t>エチゼンチョウ</t>
    </rPh>
    <rPh sb="6" eb="8">
      <t>オグラ</t>
    </rPh>
    <phoneticPr fontId="1"/>
  </si>
  <si>
    <t>農事組合法人ファーム宇田</t>
    <rPh sb="0" eb="6">
      <t>ノウジクミアイホウジン</t>
    </rPh>
    <rPh sb="10" eb="12">
      <t>ウダ</t>
    </rPh>
    <phoneticPr fontId="1"/>
  </si>
  <si>
    <t>丹生郡越前町佐々生29-32</t>
    <rPh sb="0" eb="3">
      <t>ニュウグン</t>
    </rPh>
    <rPh sb="3" eb="6">
      <t>エチゼンチョウ</t>
    </rPh>
    <rPh sb="6" eb="7">
      <t>サ</t>
    </rPh>
    <phoneticPr fontId="1"/>
  </si>
  <si>
    <t>株式会社山崎農園</t>
    <rPh sb="0" eb="2">
      <t>カブシキ</t>
    </rPh>
    <rPh sb="2" eb="4">
      <t>カイシャ</t>
    </rPh>
    <rPh sb="4" eb="6">
      <t>ヤマザキ</t>
    </rPh>
    <rPh sb="6" eb="8">
      <t>ノウエン</t>
    </rPh>
    <phoneticPr fontId="1"/>
  </si>
  <si>
    <t>丹生郡越前町織田97-8</t>
    <rPh sb="0" eb="3">
      <t>ニュウグン</t>
    </rPh>
    <rPh sb="3" eb="6">
      <t>エチゼンチョウ</t>
    </rPh>
    <rPh sb="6" eb="8">
      <t>オタ</t>
    </rPh>
    <phoneticPr fontId="1"/>
  </si>
  <si>
    <t>農事組合法人乙坂・市</t>
    <rPh sb="0" eb="2">
      <t>ノウジ</t>
    </rPh>
    <rPh sb="2" eb="4">
      <t>クミアイ</t>
    </rPh>
    <rPh sb="4" eb="6">
      <t>ホウジン</t>
    </rPh>
    <rPh sb="6" eb="7">
      <t>オツ</t>
    </rPh>
    <rPh sb="7" eb="8">
      <t>サカ</t>
    </rPh>
    <rPh sb="9" eb="10">
      <t>イチ</t>
    </rPh>
    <phoneticPr fontId="1"/>
  </si>
  <si>
    <t>丹生郡越前町乙坂21-56</t>
    <rPh sb="0" eb="3">
      <t>ニュウグン</t>
    </rPh>
    <rPh sb="3" eb="6">
      <t>エチゼンチョウ</t>
    </rPh>
    <rPh sb="6" eb="7">
      <t>オツ</t>
    </rPh>
    <rPh sb="7" eb="8">
      <t>サカ</t>
    </rPh>
    <phoneticPr fontId="1"/>
  </si>
  <si>
    <t>株式会社田んぼの天使</t>
    <rPh sb="0" eb="2">
      <t>カブシキ</t>
    </rPh>
    <rPh sb="2" eb="4">
      <t>カイシャ</t>
    </rPh>
    <rPh sb="4" eb="5">
      <t>タ</t>
    </rPh>
    <rPh sb="8" eb="10">
      <t>テンシ</t>
    </rPh>
    <phoneticPr fontId="1"/>
  </si>
  <si>
    <t>丹生郡越前町八田27-26</t>
    <rPh sb="0" eb="3">
      <t>ニュウグン</t>
    </rPh>
    <rPh sb="3" eb="6">
      <t>エチゼンチョウ</t>
    </rPh>
    <phoneticPr fontId="1"/>
  </si>
  <si>
    <t>農事組合法人細野</t>
    <rPh sb="0" eb="2">
      <t>ノウジ</t>
    </rPh>
    <rPh sb="2" eb="4">
      <t>クミアイ</t>
    </rPh>
    <rPh sb="4" eb="6">
      <t>ホウジン</t>
    </rPh>
    <rPh sb="6" eb="8">
      <t>ホソノ</t>
    </rPh>
    <phoneticPr fontId="1"/>
  </si>
  <si>
    <t>丹生郡越前町細野41-2</t>
    <rPh sb="0" eb="3">
      <t>ニュウグン</t>
    </rPh>
    <rPh sb="3" eb="6">
      <t>エチゼンチョウ</t>
    </rPh>
    <rPh sb="6" eb="8">
      <t>ホソノ</t>
    </rPh>
    <phoneticPr fontId="1"/>
  </si>
  <si>
    <t>31.</t>
  </si>
  <si>
    <t>美　浜　町</t>
    <rPh sb="0" eb="1">
      <t>ビ</t>
    </rPh>
    <rPh sb="2" eb="3">
      <t>ハマ</t>
    </rPh>
    <rPh sb="4" eb="5">
      <t>マチ</t>
    </rPh>
    <phoneticPr fontId="4"/>
  </si>
  <si>
    <t>農事組合法人西郷中部生産組合</t>
  </si>
  <si>
    <t>三方郡美浜町久々子41-9</t>
  </si>
  <si>
    <t>有限会社長谷川農園</t>
  </si>
  <si>
    <t>三方郡美浜町麻生33-2-1</t>
  </si>
  <si>
    <t>農事組合法人松原生産組合</t>
  </si>
  <si>
    <t>三方郡美浜町松原21-1</t>
  </si>
  <si>
    <t>農事組合法人新庄わいわい楽舎</t>
  </si>
  <si>
    <t>三方郡美浜町新庄76-9</t>
  </si>
  <si>
    <t>株式会社無限大</t>
  </si>
  <si>
    <t>三方郡美浜町興道寺40-8</t>
  </si>
  <si>
    <t>農事組合法人おおやぶ愛耕会</t>
  </si>
  <si>
    <t>三方郡美浜町大藪9-12-1</t>
  </si>
  <si>
    <t>株式会社大野農園</t>
    <rPh sb="4" eb="6">
      <t>ｵｵﾉ</t>
    </rPh>
    <rPh sb="6" eb="8">
      <t>ﾉｳｴﾝ</t>
    </rPh>
    <phoneticPr fontId="34" type="noConversion"/>
  </si>
  <si>
    <t>三方郡美浜町木野30-2-2</t>
    <rPh sb="6" eb="8">
      <t>ｷﾉ</t>
    </rPh>
    <phoneticPr fontId="34" type="noConversion"/>
  </si>
  <si>
    <t>株式会社ファイト</t>
  </si>
  <si>
    <t>アグリト株式会社</t>
    <rPh sb="4" eb="6">
      <t>カブシキ</t>
    </rPh>
    <rPh sb="6" eb="8">
      <t>カイシャ</t>
    </rPh>
    <phoneticPr fontId="1"/>
  </si>
  <si>
    <t>三方郡美浜町山上第27-3</t>
  </si>
  <si>
    <t>合同会社太兵衛</t>
    <rPh sb="0" eb="2">
      <t>ゴウドウ</t>
    </rPh>
    <rPh sb="2" eb="4">
      <t>カイシャ</t>
    </rPh>
    <rPh sb="4" eb="7">
      <t>タヘエ</t>
    </rPh>
    <phoneticPr fontId="1"/>
  </si>
  <si>
    <t>美方郡美浜町河原市10-5</t>
    <rPh sb="0" eb="3">
      <t>ミカタグン</t>
    </rPh>
    <rPh sb="3" eb="6">
      <t>ミハマチョウ</t>
    </rPh>
    <rPh sb="6" eb="9">
      <t>カワライチ</t>
    </rPh>
    <phoneticPr fontId="1"/>
  </si>
  <si>
    <t>14</t>
    <phoneticPr fontId="1"/>
  </si>
  <si>
    <t>お　お　い　町</t>
    <rPh sb="6" eb="7">
      <t>マチ</t>
    </rPh>
    <phoneticPr fontId="4"/>
  </si>
  <si>
    <t>農事組合法人名田の荘</t>
  </si>
  <si>
    <t>大飯郡おおい町名田庄下1-7-1</t>
  </si>
  <si>
    <t>合同会社松井農園</t>
  </si>
  <si>
    <t>大飯郡おおい町広岡4-73</t>
  </si>
  <si>
    <t>株式会社青戸ベイサイドヒルズ</t>
    <rPh sb="0" eb="2">
      <t>カブシキ</t>
    </rPh>
    <rPh sb="2" eb="4">
      <t>カイシャ</t>
    </rPh>
    <rPh sb="4" eb="6">
      <t>アオト</t>
    </rPh>
    <phoneticPr fontId="1"/>
  </si>
  <si>
    <t>大飯郡おおい町犬見1-48</t>
    <rPh sb="0" eb="3">
      <t>オオイグン</t>
    </rPh>
    <rPh sb="6" eb="7">
      <t>チョウ</t>
    </rPh>
    <rPh sb="7" eb="8">
      <t>イヌ</t>
    </rPh>
    <rPh sb="8" eb="9">
      <t>ミ</t>
    </rPh>
    <phoneticPr fontId="1"/>
  </si>
  <si>
    <t>合同会社ファーム杜の絆</t>
    <rPh sb="8" eb="9">
      <t>ﾓﾘ</t>
    </rPh>
    <rPh sb="10" eb="11">
      <t>ｷｽﾞﾅ</t>
    </rPh>
    <phoneticPr fontId="34" type="noConversion"/>
  </si>
  <si>
    <t>大飯郡おおい町笹谷28-15</t>
  </si>
  <si>
    <t>合同会社くだものがかり</t>
    <rPh sb="0" eb="2">
      <t>ゴウドウ</t>
    </rPh>
    <rPh sb="2" eb="4">
      <t>カイシャ</t>
    </rPh>
    <phoneticPr fontId="36"/>
  </si>
  <si>
    <t>大飯郡おおい町小車田</t>
    <rPh sb="0" eb="3">
      <t>オオイグン</t>
    </rPh>
    <rPh sb="6" eb="7">
      <t>チョウ</t>
    </rPh>
    <rPh sb="7" eb="8">
      <t>ショウ</t>
    </rPh>
    <rPh sb="8" eb="9">
      <t>クルマ</t>
    </rPh>
    <rPh sb="9" eb="10">
      <t>タ</t>
    </rPh>
    <phoneticPr fontId="1"/>
  </si>
  <si>
    <t>合同会社ファームスリーユー</t>
    <rPh sb="0" eb="2">
      <t>ゴウドウ</t>
    </rPh>
    <rPh sb="2" eb="4">
      <t>カイシャ</t>
    </rPh>
    <phoneticPr fontId="1"/>
  </si>
  <si>
    <t>大飯郡おおい町名田庄小倉</t>
    <rPh sb="0" eb="3">
      <t>オオイグン</t>
    </rPh>
    <rPh sb="6" eb="7">
      <t>チョウ</t>
    </rPh>
    <rPh sb="7" eb="10">
      <t>ナタショウ</t>
    </rPh>
    <rPh sb="10" eb="12">
      <t>オグラ</t>
    </rPh>
    <phoneticPr fontId="1"/>
  </si>
  <si>
    <t>農事組合法人おおしま村</t>
    <rPh sb="0" eb="2">
      <t>ノウジ</t>
    </rPh>
    <rPh sb="2" eb="4">
      <t>クミアイ</t>
    </rPh>
    <rPh sb="4" eb="6">
      <t>ホウジン</t>
    </rPh>
    <rPh sb="10" eb="11">
      <t>ムラ</t>
    </rPh>
    <phoneticPr fontId="1"/>
  </si>
  <si>
    <t>大飯郡おおい町大島85-27-1</t>
    <rPh sb="0" eb="3">
      <t>オオイグン</t>
    </rPh>
    <rPh sb="6" eb="7">
      <t>チョウ</t>
    </rPh>
    <rPh sb="7" eb="9">
      <t>オオシマ</t>
    </rPh>
    <phoneticPr fontId="1"/>
  </si>
  <si>
    <t>高　浜　町</t>
    <rPh sb="0" eb="1">
      <t>コウ</t>
    </rPh>
    <rPh sb="2" eb="3">
      <t>ハマ</t>
    </rPh>
    <rPh sb="4" eb="5">
      <t>マチ</t>
    </rPh>
    <phoneticPr fontId="4"/>
  </si>
  <si>
    <t>農事組合法人和田営農組合</t>
  </si>
  <si>
    <t>大飯郡高浜町和田119-14</t>
  </si>
  <si>
    <t>合同会社ながの農園</t>
    <rPh sb="0" eb="2">
      <t>ゴウドウ</t>
    </rPh>
    <rPh sb="2" eb="4">
      <t>カイシャ</t>
    </rPh>
    <rPh sb="7" eb="9">
      <t>ノウエン</t>
    </rPh>
    <phoneticPr fontId="1"/>
  </si>
  <si>
    <t>大飯郡高浜町下車持23-8-3</t>
    <rPh sb="0" eb="3">
      <t>オオイグン</t>
    </rPh>
    <rPh sb="3" eb="6">
      <t>タカハマチョウ</t>
    </rPh>
    <rPh sb="6" eb="7">
      <t>シタ</t>
    </rPh>
    <rPh sb="7" eb="8">
      <t>クルマ</t>
    </rPh>
    <rPh sb="8" eb="9">
      <t>モ</t>
    </rPh>
    <phoneticPr fontId="1"/>
  </si>
  <si>
    <t>25.</t>
    <phoneticPr fontId="1"/>
  </si>
  <si>
    <t>6.</t>
    <phoneticPr fontId="1"/>
  </si>
  <si>
    <t>株式会社福井和郷</t>
    <rPh sb="0" eb="2">
      <t>カブシキ</t>
    </rPh>
    <rPh sb="2" eb="4">
      <t>カイシャ</t>
    </rPh>
    <rPh sb="4" eb="6">
      <t>フクイ</t>
    </rPh>
    <rPh sb="6" eb="8">
      <t>ワサト</t>
    </rPh>
    <phoneticPr fontId="4"/>
  </si>
  <si>
    <t>大飯郡高浜町高浜町安土6-1-6</t>
    <rPh sb="6" eb="9">
      <t>タカハマチョウ</t>
    </rPh>
    <rPh sb="9" eb="11">
      <t>アヅチ</t>
    </rPh>
    <phoneticPr fontId="4"/>
  </si>
  <si>
    <t>株式会社いきいきタウン高浜</t>
    <rPh sb="0" eb="2">
      <t>カブシキ</t>
    </rPh>
    <rPh sb="2" eb="4">
      <t>カイシャ</t>
    </rPh>
    <rPh sb="11" eb="13">
      <t>タカハマ</t>
    </rPh>
    <phoneticPr fontId="1"/>
  </si>
  <si>
    <t>大飯郡高浜町事代6-1-1</t>
    <rPh sb="0" eb="3">
      <t>オオイグン</t>
    </rPh>
    <rPh sb="3" eb="6">
      <t>タカハマチョウ</t>
    </rPh>
    <rPh sb="6" eb="7">
      <t>コト</t>
    </rPh>
    <rPh sb="7" eb="8">
      <t>ダイ</t>
    </rPh>
    <phoneticPr fontId="1"/>
  </si>
  <si>
    <t>合同会社ジョリーファーム</t>
    <rPh sb="0" eb="2">
      <t>ゴウドウ</t>
    </rPh>
    <rPh sb="2" eb="4">
      <t>カイシャ</t>
    </rPh>
    <phoneticPr fontId="1"/>
  </si>
  <si>
    <t>大飯郡高浜町和田55-101</t>
    <rPh sb="0" eb="3">
      <t>オオイグン</t>
    </rPh>
    <rPh sb="3" eb="6">
      <t>タカハマチョウ</t>
    </rPh>
    <phoneticPr fontId="1"/>
  </si>
  <si>
    <t>合同会社内浦H&amp;Sクリエイト</t>
    <rPh sb="0" eb="2">
      <t>ゴウドウ</t>
    </rPh>
    <rPh sb="2" eb="4">
      <t>カイシャ</t>
    </rPh>
    <rPh sb="4" eb="6">
      <t>ウチウラ</t>
    </rPh>
    <phoneticPr fontId="1"/>
  </si>
  <si>
    <t>大飯郡高浜町鎌倉13-31-1</t>
    <rPh sb="0" eb="3">
      <t>オオイグン</t>
    </rPh>
    <rPh sb="3" eb="6">
      <t>タカハマチョウ</t>
    </rPh>
    <rPh sb="6" eb="8">
      <t>カマクラ</t>
    </rPh>
    <phoneticPr fontId="1"/>
  </si>
  <si>
    <t>若　狭　町</t>
    <rPh sb="0" eb="1">
      <t>ワカ</t>
    </rPh>
    <rPh sb="2" eb="3">
      <t>キョウ</t>
    </rPh>
    <rPh sb="4" eb="5">
      <t>マチ</t>
    </rPh>
    <phoneticPr fontId="4"/>
  </si>
  <si>
    <t>有限会社若狭宮川エッグ</t>
  </si>
  <si>
    <t>三方上中郡若狭町堤62-9</t>
  </si>
  <si>
    <t>有限会社藤本農園</t>
  </si>
  <si>
    <t>三方上中郡若狭町南前川44-23</t>
  </si>
  <si>
    <t>有限会社山田農園</t>
  </si>
  <si>
    <t>三方上中郡若狭町田井77-12</t>
  </si>
  <si>
    <t>有限会社かみなか農楽舎</t>
  </si>
  <si>
    <t>三方上中郡若狭町安賀里74-1-1</t>
  </si>
  <si>
    <t>有限会社藤庄</t>
    <rPh sb="5" eb="6">
      <t>ｼｮｳ</t>
    </rPh>
    <phoneticPr fontId="34" type="noConversion"/>
  </si>
  <si>
    <t>三方上中郡若狭町南前川42-15-1</t>
  </si>
  <si>
    <t>農事組合法人三宅営農組合</t>
  </si>
  <si>
    <t>三方上中郡若狭町三宅68-7</t>
  </si>
  <si>
    <t>有限会社水月</t>
    <rPh sb="0" eb="2">
      <t>ユウゲン</t>
    </rPh>
    <rPh sb="2" eb="4">
      <t>カイシャ</t>
    </rPh>
    <rPh sb="4" eb="6">
      <t>スイゲツ</t>
    </rPh>
    <phoneticPr fontId="1"/>
  </si>
  <si>
    <t>三方上中郡若狭町海山70-4-1</t>
    <rPh sb="0" eb="2">
      <t>ミカタ</t>
    </rPh>
    <rPh sb="2" eb="4">
      <t>カミナカ</t>
    </rPh>
    <rPh sb="4" eb="5">
      <t>グン</t>
    </rPh>
    <rPh sb="5" eb="8">
      <t>ワカサチョウ</t>
    </rPh>
    <rPh sb="8" eb="10">
      <t>ウミヤマ</t>
    </rPh>
    <phoneticPr fontId="1"/>
  </si>
  <si>
    <t>16.</t>
    <phoneticPr fontId="1"/>
  </si>
  <si>
    <t>農事組合法人ＭＭＫ</t>
  </si>
  <si>
    <t>三方上中郡若狭町島の内14-2</t>
  </si>
  <si>
    <t>農事組合法人名水うりわり農園</t>
  </si>
  <si>
    <t>三方上中郡若狭町天徳寺35-9</t>
    <rPh sb="9" eb="10">
      <t>ﾄｸ</t>
    </rPh>
    <phoneticPr fontId="34" type="noConversion"/>
  </si>
  <si>
    <t>有限会社氣ごころや</t>
  </si>
  <si>
    <t>三方上中郡若狭町三宅44-30</t>
  </si>
  <si>
    <t>合同会社山心ファーム</t>
  </si>
  <si>
    <t>三方上中郡若狭町関60-12</t>
  </si>
  <si>
    <t>合同会社たごころ農園</t>
  </si>
  <si>
    <t>三方上中郡若狭町下野木13-2</t>
  </si>
  <si>
    <t>農事組合法人鳥浜営農生産組合</t>
  </si>
  <si>
    <t>三方上中郡若狭町鳥浜57-1</t>
  </si>
  <si>
    <t>合同会社神谷農園</t>
    <rPh sb="5" eb="6">
      <t>ﾀﾆ</t>
    </rPh>
    <phoneticPr fontId="34" type="noConversion"/>
  </si>
  <si>
    <t>三方上中郡若狭町神谷35-24</t>
  </si>
  <si>
    <t>農事組合法人大黒ファーム</t>
  </si>
  <si>
    <t>三方上中郡若狭町横渡10-23</t>
  </si>
  <si>
    <t>農事組合法人若狭下吉田営農組合</t>
  </si>
  <si>
    <t>三方上中郡若狭町下吉田23-10</t>
  </si>
  <si>
    <t>農事組合法人岩屋ファーム</t>
  </si>
  <si>
    <t>三方上中郡若狭町岩屋27-21-1</t>
    <rPh sb="7" eb="8">
      <t>ﾁｮｳ</t>
    </rPh>
    <phoneticPr fontId="34" type="noConversion"/>
  </si>
  <si>
    <t>農事組合法人玉置営農組合</t>
  </si>
  <si>
    <t>三方上中郡若狭町玉置25-30</t>
  </si>
  <si>
    <t>株式会社チームみかた五湖</t>
  </si>
  <si>
    <t>三方上中郡若狭町気山228-25-1</t>
  </si>
  <si>
    <t>農事組合法人安賀里ファーム</t>
    <rPh sb="6" eb="9">
      <t>アガリ</t>
    </rPh>
    <phoneticPr fontId="36"/>
  </si>
  <si>
    <t>三方上中郡若狭町安賀里39-21-2</t>
    <rPh sb="8" eb="11">
      <t>アガリ</t>
    </rPh>
    <phoneticPr fontId="37"/>
  </si>
  <si>
    <t>農事組合法人苧営農組合</t>
    <rPh sb="6" eb="7">
      <t>オ</t>
    </rPh>
    <rPh sb="7" eb="9">
      <t>エイノウ</t>
    </rPh>
    <rPh sb="9" eb="11">
      <t>クミアイ</t>
    </rPh>
    <phoneticPr fontId="36"/>
  </si>
  <si>
    <t>三方上中郡若狭町気山34-25</t>
    <rPh sb="8" eb="10">
      <t>キヤマ</t>
    </rPh>
    <phoneticPr fontId="37"/>
  </si>
  <si>
    <t>農事組合法人佐古ふれあい農園</t>
    <rPh sb="6" eb="8">
      <t>サコ</t>
    </rPh>
    <rPh sb="12" eb="14">
      <t>ノウエン</t>
    </rPh>
    <phoneticPr fontId="36"/>
  </si>
  <si>
    <t>三方上中郡若狭町佐古23-26-2</t>
  </si>
  <si>
    <t>農事組合法人泉水の里いざき</t>
    <rPh sb="6" eb="8">
      <t>イズミ</t>
    </rPh>
    <rPh sb="9" eb="10">
      <t>サト</t>
    </rPh>
    <phoneticPr fontId="36"/>
  </si>
  <si>
    <t>三方上中郡若狭町伊崎49-9</t>
    <rPh sb="8" eb="10">
      <t>イザキ</t>
    </rPh>
    <phoneticPr fontId="37"/>
  </si>
  <si>
    <t>社会福祉法人コミュニティーネットワークふくい若狭事業所</t>
    <rPh sb="0" eb="2">
      <t>シャカイ</t>
    </rPh>
    <rPh sb="2" eb="4">
      <t>フクシ</t>
    </rPh>
    <rPh sb="4" eb="6">
      <t>ホウジン</t>
    </rPh>
    <phoneticPr fontId="1"/>
  </si>
  <si>
    <t>三方上中郡若狭町下タ中11-27-1</t>
    <rPh sb="8" eb="9">
      <t>ｼ</t>
    </rPh>
    <rPh sb="10" eb="11">
      <t>ﾅｶ</t>
    </rPh>
    <phoneticPr fontId="34" type="noConversion"/>
  </si>
  <si>
    <t>合同会社天狗山農園</t>
    <rPh sb="4" eb="6">
      <t>ﾃﾝｸﾞ</t>
    </rPh>
    <rPh sb="6" eb="7">
      <t>ﾔﾏ</t>
    </rPh>
    <phoneticPr fontId="34" type="noConversion"/>
  </si>
  <si>
    <t>三方上中郡若狭町無悪4-9</t>
    <rPh sb="8" eb="10">
      <t>ｻｶﾅｼ</t>
    </rPh>
    <phoneticPr fontId="34" type="noConversion"/>
  </si>
  <si>
    <t>合同会社はなひな農園</t>
  </si>
  <si>
    <t>三方上中郡若狭町下タ中37-11</t>
    <rPh sb="8" eb="9">
      <t>ｼ</t>
    </rPh>
    <rPh sb="10" eb="11">
      <t>ﾅｶ</t>
    </rPh>
    <phoneticPr fontId="34" type="noConversion"/>
  </si>
  <si>
    <t>株式会社農業 風の仲間</t>
    <rPh sb="0" eb="2">
      <t>カブシキ</t>
    </rPh>
    <rPh sb="2" eb="4">
      <t>カイシャ</t>
    </rPh>
    <rPh sb="4" eb="6">
      <t>ノウギョウ</t>
    </rPh>
    <rPh sb="7" eb="8">
      <t>カゼ</t>
    </rPh>
    <rPh sb="9" eb="11">
      <t>ナカマ</t>
    </rPh>
    <phoneticPr fontId="36"/>
  </si>
  <si>
    <t>三方上中郡若狭町麻生野28-28</t>
    <rPh sb="8" eb="11">
      <t>アソノ</t>
    </rPh>
    <phoneticPr fontId="36"/>
  </si>
  <si>
    <t>農事組合法人三宅カントリーファーム</t>
    <rPh sb="0" eb="2">
      <t>ノウジ</t>
    </rPh>
    <rPh sb="2" eb="4">
      <t>クミアイ</t>
    </rPh>
    <rPh sb="4" eb="6">
      <t>ホウジン</t>
    </rPh>
    <rPh sb="6" eb="8">
      <t>ミヤケ</t>
    </rPh>
    <phoneticPr fontId="1"/>
  </si>
  <si>
    <t>三方上中郡若狭町三宅62-11-1</t>
    <rPh sb="0" eb="4">
      <t>ミカタカミナカ</t>
    </rPh>
    <rPh sb="4" eb="5">
      <t>グン</t>
    </rPh>
    <rPh sb="5" eb="8">
      <t>ワカサチョウ</t>
    </rPh>
    <rPh sb="8" eb="10">
      <t>ミヤケ</t>
    </rPh>
    <phoneticPr fontId="1"/>
  </si>
  <si>
    <t>株式会社アグリ</t>
    <rPh sb="0" eb="2">
      <t>カブシキ</t>
    </rPh>
    <rPh sb="2" eb="4">
      <t>カイシャ</t>
    </rPh>
    <phoneticPr fontId="1"/>
  </si>
  <si>
    <t>三方上中郡若狭町上吉田10-8-1</t>
    <rPh sb="0" eb="4">
      <t>ミカタカミナカ</t>
    </rPh>
    <rPh sb="4" eb="5">
      <t>グン</t>
    </rPh>
    <rPh sb="5" eb="8">
      <t>ワカサチョウ</t>
    </rPh>
    <rPh sb="8" eb="11">
      <t>カミヨシダ</t>
    </rPh>
    <phoneticPr fontId="1"/>
  </si>
  <si>
    <t>株式会社田上梅園</t>
    <rPh sb="0" eb="2">
      <t>カブシキ</t>
    </rPh>
    <rPh sb="2" eb="4">
      <t>カイシャ</t>
    </rPh>
    <rPh sb="4" eb="6">
      <t>タガミ</t>
    </rPh>
    <rPh sb="6" eb="7">
      <t>ウメ</t>
    </rPh>
    <rPh sb="7" eb="8">
      <t>エン</t>
    </rPh>
    <phoneticPr fontId="1"/>
  </si>
  <si>
    <t>三方上中郡若狭町能登野３５－３１</t>
    <rPh sb="0" eb="5">
      <t>ミカタカミナカグン</t>
    </rPh>
    <rPh sb="5" eb="8">
      <t>ワカサチョウ</t>
    </rPh>
    <rPh sb="8" eb="10">
      <t>ノト</t>
    </rPh>
    <rPh sb="10" eb="11">
      <t>ノ</t>
    </rPh>
    <phoneticPr fontId="1"/>
  </si>
  <si>
    <t>農事組合法人TDCファーム</t>
    <rPh sb="0" eb="2">
      <t>ノウジ</t>
    </rPh>
    <rPh sb="2" eb="4">
      <t>クミアイ</t>
    </rPh>
    <rPh sb="4" eb="6">
      <t>ホウジン</t>
    </rPh>
    <phoneticPr fontId="1"/>
  </si>
  <si>
    <t>三方上中郡若狭町田井８５－１５</t>
    <rPh sb="0" eb="2">
      <t>ミカタ</t>
    </rPh>
    <rPh sb="2" eb="4">
      <t>カミナカ</t>
    </rPh>
    <rPh sb="4" eb="5">
      <t>グン</t>
    </rPh>
    <rPh sb="5" eb="8">
      <t>ワカサチョウ</t>
    </rPh>
    <phoneticPr fontId="1"/>
  </si>
  <si>
    <t>21</t>
    <phoneticPr fontId="1"/>
  </si>
  <si>
    <t>第１７表　市町別類型別生産組織数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8" eb="10">
      <t>ルイケイ</t>
    </rPh>
    <rPh sb="10" eb="11">
      <t>ベツ</t>
    </rPh>
    <rPh sb="11" eb="13">
      <t>セイサン</t>
    </rPh>
    <rPh sb="13" eb="15">
      <t>ソシキ</t>
    </rPh>
    <rPh sb="15" eb="16">
      <t>スウ</t>
    </rPh>
    <phoneticPr fontId="4"/>
  </si>
  <si>
    <t>（令和元年3月末）</t>
    <rPh sb="1" eb="3">
      <t>レイワ</t>
    </rPh>
    <rPh sb="3" eb="5">
      <t>ガンネン</t>
    </rPh>
    <rPh sb="4" eb="5">
      <t>ネン</t>
    </rPh>
    <rPh sb="6" eb="8">
      <t>ガツマツ</t>
    </rPh>
    <phoneticPr fontId="4"/>
  </si>
  <si>
    <t>水稲</t>
    <rPh sb="0" eb="2">
      <t>スイトウ</t>
    </rPh>
    <phoneticPr fontId="4"/>
  </si>
  <si>
    <t>雑穀</t>
    <rPh sb="0" eb="2">
      <t>ザッコク</t>
    </rPh>
    <phoneticPr fontId="4"/>
  </si>
  <si>
    <t>花き（木）</t>
    <rPh sb="0" eb="1">
      <t>カ</t>
    </rPh>
    <rPh sb="3" eb="4">
      <t>キ</t>
    </rPh>
    <phoneticPr fontId="4"/>
  </si>
  <si>
    <t>合計</t>
    <rPh sb="0" eb="2">
      <t>ゴウケイ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</si>
  <si>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</si>
  <si>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</si>
  <si>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</si>
  <si>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</si>
  <si>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</si>
  <si>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3">
      <t>サバエシ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</si>
  <si>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</si>
  <si>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</si>
  <si>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3">
      <t>サカイシ</t>
    </rPh>
    <phoneticPr fontId="4"/>
  </si>
  <si>
    <t>永平寺町</t>
    <rPh sb="0" eb="4">
      <t>エイヘイジチョウ</t>
    </rPh>
    <phoneticPr fontId="4"/>
  </si>
  <si>
    <t>池田町</t>
    <rPh sb="0" eb="3">
      <t>イケダチョウ</t>
    </rPh>
    <phoneticPr fontId="4"/>
  </si>
  <si>
    <t>南越前町</t>
    <rPh sb="0" eb="4">
      <t>ミナミエチゼンチョウ</t>
    </rPh>
    <phoneticPr fontId="4"/>
  </si>
  <si>
    <t>越前町</t>
    <rPh sb="0" eb="3">
      <t>エチゼンチョウ</t>
    </rPh>
    <phoneticPr fontId="4"/>
  </si>
  <si>
    <t>美浜町</t>
    <rPh sb="0" eb="3">
      <t>ミハマチョウ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</si>
  <si>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</si>
  <si>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</si>
  <si>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三方</t>
    <rPh sb="0" eb="2">
      <t>サンポウ</t>
    </rPh>
    <phoneticPr fontId="1"/>
  </si>
  <si>
    <t>上中</t>
    <rPh sb="0" eb="1">
      <t>カミ</t>
    </rPh>
    <rPh sb="1" eb="2">
      <t>ナカ</t>
    </rPh>
    <phoneticPr fontId="1"/>
  </si>
  <si>
    <t>若狭町</t>
    <rPh sb="0" eb="3">
      <t>ワカサチョウ</t>
    </rPh>
    <phoneticPr fontId="4"/>
  </si>
  <si>
    <t>園芸振興課（令和元年度普及指導活動の記録、令和2年度普及指導計画書）</t>
    <rPh sb="0" eb="2">
      <t>エンゲイ</t>
    </rPh>
    <rPh sb="2" eb="4">
      <t>シンコウ</t>
    </rPh>
    <rPh sb="4" eb="5">
      <t>カ</t>
    </rPh>
    <rPh sb="6" eb="8">
      <t>レイワ</t>
    </rPh>
    <rPh sb="8" eb="10">
      <t>ガンネン</t>
    </rPh>
    <rPh sb="10" eb="11">
      <t>ド</t>
    </rPh>
    <rPh sb="11" eb="13">
      <t>フキュウ</t>
    </rPh>
    <rPh sb="13" eb="15">
      <t>シドウ</t>
    </rPh>
    <rPh sb="15" eb="17">
      <t>カツドウ</t>
    </rPh>
    <rPh sb="18" eb="20">
      <t>キロク</t>
    </rPh>
    <rPh sb="21" eb="23">
      <t>レイワ</t>
    </rPh>
    <rPh sb="24" eb="25">
      <t>ネン</t>
    </rPh>
    <rPh sb="25" eb="26">
      <t>ド</t>
    </rPh>
    <rPh sb="26" eb="28">
      <t>フキュウ</t>
    </rPh>
    <rPh sb="28" eb="30">
      <t>シドウ</t>
    </rPh>
    <rPh sb="30" eb="32">
      <t>ケイカク</t>
    </rPh>
    <rPh sb="32" eb="33">
      <t>ショ</t>
    </rPh>
    <phoneticPr fontId="4"/>
  </si>
  <si>
    <t>（注）その他には、加工、地力保全、堆肥生産組合を含む</t>
    <rPh sb="1" eb="2">
      <t>チュウ</t>
    </rPh>
    <rPh sb="5" eb="6">
      <t>タ</t>
    </rPh>
    <rPh sb="9" eb="11">
      <t>カコウ</t>
    </rPh>
    <rPh sb="12" eb="14">
      <t>チリョク</t>
    </rPh>
    <rPh sb="14" eb="16">
      <t>ホゼン</t>
    </rPh>
    <rPh sb="17" eb="19">
      <t>タイヒ</t>
    </rPh>
    <rPh sb="19" eb="21">
      <t>セイサン</t>
    </rPh>
    <rPh sb="21" eb="23">
      <t>クミアイ</t>
    </rPh>
    <rPh sb="24" eb="25">
      <t>フク</t>
    </rPh>
    <phoneticPr fontId="4"/>
  </si>
  <si>
    <t>第18表　市町別農業集落数</t>
    <phoneticPr fontId="4"/>
  </si>
  <si>
    <t>（令和3年2月1日現在）</t>
    <rPh sb="1" eb="3">
      <t>レイワ</t>
    </rPh>
    <rPh sb="4" eb="5">
      <t>ネン</t>
    </rPh>
    <rPh sb="6" eb="7">
      <t>ガツ</t>
    </rPh>
    <rPh sb="8" eb="11">
      <t>ニチゲンザイ</t>
    </rPh>
    <phoneticPr fontId="4"/>
  </si>
  <si>
    <t>旧市町数</t>
    <rPh sb="0" eb="1">
      <t>キュウ</t>
    </rPh>
    <rPh sb="1" eb="2">
      <t>シ</t>
    </rPh>
    <rPh sb="2" eb="3">
      <t>マチ</t>
    </rPh>
    <rPh sb="3" eb="4">
      <t>スウ</t>
    </rPh>
    <phoneticPr fontId="4"/>
  </si>
  <si>
    <t>農業集落数</t>
    <rPh sb="0" eb="2">
      <t>ノウギョウ</t>
    </rPh>
    <rPh sb="2" eb="4">
      <t>シュウラク</t>
    </rPh>
    <rPh sb="4" eb="5">
      <t>スウ</t>
    </rPh>
    <phoneticPr fontId="4"/>
  </si>
  <si>
    <t>福井県</t>
    <rPh sb="0" eb="3">
      <t>フクイケン</t>
    </rPh>
    <phoneticPr fontId="4"/>
  </si>
  <si>
    <t>石川県</t>
    <rPh sb="0" eb="2">
      <t>イシカワ</t>
    </rPh>
    <rPh sb="2" eb="3">
      <t>ケン</t>
    </rPh>
    <phoneticPr fontId="4"/>
  </si>
  <si>
    <t>農業集落数：「2020農林業センサス」</t>
    <rPh sb="0" eb="2">
      <t>ノウギョウ</t>
    </rPh>
    <rPh sb="2" eb="4">
      <t>シュウラク</t>
    </rPh>
    <rPh sb="4" eb="5">
      <t>スウ</t>
    </rPh>
    <rPh sb="11" eb="14">
      <t>ノウリンギョウ</t>
    </rPh>
    <phoneticPr fontId="4"/>
  </si>
  <si>
    <t>（注）旧市町村数　昭和25年2月1日現在（市3、町17、村150）</t>
    <rPh sb="1" eb="2">
      <t>チュウ</t>
    </rPh>
    <rPh sb="3" eb="4">
      <t>キュウ</t>
    </rPh>
    <rPh sb="4" eb="5">
      <t>シ</t>
    </rPh>
    <rPh sb="5" eb="6">
      <t>マチ</t>
    </rPh>
    <rPh sb="6" eb="7">
      <t>ムラ</t>
    </rPh>
    <rPh sb="7" eb="8">
      <t>スウ</t>
    </rPh>
    <rPh sb="9" eb="11">
      <t>ショウワ</t>
    </rPh>
    <rPh sb="13" eb="14">
      <t>ネン</t>
    </rPh>
    <rPh sb="15" eb="16">
      <t>ガツ</t>
    </rPh>
    <rPh sb="17" eb="18">
      <t>ニチ</t>
    </rPh>
    <rPh sb="18" eb="20">
      <t>ゲンザイ</t>
    </rPh>
    <rPh sb="21" eb="22">
      <t>シ</t>
    </rPh>
    <rPh sb="24" eb="25">
      <t>マチ</t>
    </rPh>
    <rPh sb="28" eb="29">
      <t>ムラ</t>
    </rPh>
    <phoneticPr fontId="4"/>
  </si>
  <si>
    <t>第１９表　福井県における年度別認定農業者数の推移</t>
    <rPh sb="0" eb="1">
      <t>ダイ</t>
    </rPh>
    <rPh sb="3" eb="4">
      <t>ヒョウ</t>
    </rPh>
    <rPh sb="5" eb="8">
      <t>フ</t>
    </rPh>
    <rPh sb="12" eb="14">
      <t>ネンド</t>
    </rPh>
    <rPh sb="14" eb="15">
      <t>ベツ</t>
    </rPh>
    <rPh sb="15" eb="20">
      <t>ニ</t>
    </rPh>
    <rPh sb="20" eb="21">
      <t>スウ</t>
    </rPh>
    <rPh sb="22" eb="24">
      <t>スイイ</t>
    </rPh>
    <phoneticPr fontId="31"/>
  </si>
  <si>
    <t>市町名</t>
    <rPh sb="0" eb="2">
      <t>シチョウ</t>
    </rPh>
    <rPh sb="2" eb="3">
      <t>メイ</t>
    </rPh>
    <phoneticPr fontId="31"/>
  </si>
  <si>
    <t>旧
市町村名</t>
    <rPh sb="0" eb="1">
      <t>キュウ</t>
    </rPh>
    <rPh sb="2" eb="5">
      <t>シチョウソン</t>
    </rPh>
    <rPh sb="5" eb="6">
      <t>メイ</t>
    </rPh>
    <phoneticPr fontId="31"/>
  </si>
  <si>
    <t>平成10年度末</t>
    <rPh sb="0" eb="2">
      <t>ヘイセイ</t>
    </rPh>
    <rPh sb="4" eb="7">
      <t>ネンドマツ</t>
    </rPh>
    <phoneticPr fontId="31"/>
  </si>
  <si>
    <t>平成15年度末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</si>
  <si>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平成20年度末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</si>
  <si>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</si>
  <si>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</si>
  <si>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</si>
  <si>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31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</si>
  <si>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31"/>
  </si>
  <si>
    <t>個人</t>
    <rPh sb="0" eb="2">
      <t>コジン</t>
    </rPh>
    <phoneticPr fontId="31"/>
  </si>
  <si>
    <t>法人</t>
    <rPh sb="0" eb="2">
      <t>ホウジン</t>
    </rPh>
    <phoneticPr fontId="31"/>
  </si>
  <si>
    <t>計</t>
    <rPh sb="0" eb="1">
      <t>ケイ</t>
    </rPh>
    <phoneticPr fontId="31"/>
  </si>
  <si>
    <t>福井市</t>
    <rPh sb="0" eb="3">
      <t>フクイシ</t>
    </rPh>
    <phoneticPr fontId="31"/>
  </si>
  <si>
    <t>美山町</t>
    <rPh sb="0" eb="2">
      <t>ミヤマ</t>
    </rPh>
    <rPh sb="2" eb="3">
      <t>チョウ</t>
    </rPh>
    <phoneticPr fontId="31"/>
  </si>
  <si>
    <t>越廼村</t>
    <rPh sb="0" eb="3">
      <t>コシノムラ</t>
    </rPh>
    <phoneticPr fontId="31"/>
  </si>
  <si>
    <t>清水町</t>
    <rPh sb="0" eb="2">
      <t>シミズ</t>
    </rPh>
    <rPh sb="2" eb="3">
      <t>チョウ</t>
    </rPh>
    <phoneticPr fontId="31"/>
  </si>
  <si>
    <t>大野市</t>
    <rPh sb="0" eb="2">
      <t>オオノ</t>
    </rPh>
    <rPh sb="2" eb="3">
      <t>シ</t>
    </rPh>
    <phoneticPr fontId="4"/>
  </si>
  <si>
    <t>大野市</t>
    <rPh sb="0" eb="2">
      <t>オオノ</t>
    </rPh>
    <rPh sb="2" eb="3">
      <t>シ</t>
    </rPh>
    <phoneticPr fontId="31"/>
  </si>
  <si>
    <t>和泉村</t>
    <rPh sb="0" eb="2">
      <t>イズミ</t>
    </rPh>
    <rPh sb="2" eb="3">
      <t>ムラ</t>
    </rPh>
    <phoneticPr fontId="31"/>
  </si>
  <si>
    <t>芦原市</t>
    <rPh sb="0" eb="2">
      <t>アワラ</t>
    </rPh>
    <rPh sb="2" eb="3">
      <t>シ</t>
    </rPh>
    <phoneticPr fontId="31"/>
  </si>
  <si>
    <t>金津町</t>
    <rPh sb="0" eb="3">
      <t>カナヅチョウ</t>
    </rPh>
    <phoneticPr fontId="31"/>
  </si>
  <si>
    <t>武生市</t>
    <rPh sb="0" eb="3">
      <t>タケフシ</t>
    </rPh>
    <phoneticPr fontId="31"/>
  </si>
  <si>
    <t>今立町</t>
    <rPh sb="0" eb="2">
      <t>イマダテ</t>
    </rPh>
    <rPh sb="2" eb="3">
      <t>チョウ</t>
    </rPh>
    <phoneticPr fontId="31"/>
  </si>
  <si>
    <t>坂井市</t>
    <rPh sb="0" eb="2">
      <t>サカイ</t>
    </rPh>
    <rPh sb="2" eb="3">
      <t>シ</t>
    </rPh>
    <phoneticPr fontId="4"/>
  </si>
  <si>
    <t>三国町</t>
    <rPh sb="0" eb="3">
      <t>ミクニチョウ</t>
    </rPh>
    <phoneticPr fontId="31"/>
  </si>
  <si>
    <t>丸岡町</t>
    <rPh sb="0" eb="2">
      <t>マルオカ</t>
    </rPh>
    <rPh sb="2" eb="3">
      <t>チョウ</t>
    </rPh>
    <phoneticPr fontId="31"/>
  </si>
  <si>
    <t>春江町</t>
    <rPh sb="0" eb="2">
      <t>ハルエ</t>
    </rPh>
    <rPh sb="2" eb="3">
      <t>チョウ</t>
    </rPh>
    <phoneticPr fontId="31"/>
  </si>
  <si>
    <t>坂井町</t>
    <rPh sb="0" eb="2">
      <t>サカイ</t>
    </rPh>
    <rPh sb="2" eb="3">
      <t>チョウ</t>
    </rPh>
    <phoneticPr fontId="31"/>
  </si>
  <si>
    <t>松岡町</t>
    <rPh sb="0" eb="2">
      <t>マツオカ</t>
    </rPh>
    <rPh sb="2" eb="3">
      <t>チョウ</t>
    </rPh>
    <phoneticPr fontId="31"/>
  </si>
  <si>
    <t>永平寺町</t>
    <rPh sb="0" eb="4">
      <t>エイヘイジチョウ</t>
    </rPh>
    <phoneticPr fontId="31"/>
  </si>
  <si>
    <t>上志比村</t>
    <rPh sb="0" eb="3">
      <t>カミシヒ</t>
    </rPh>
    <rPh sb="3" eb="4">
      <t>ムラ</t>
    </rPh>
    <phoneticPr fontId="31"/>
  </si>
  <si>
    <t>南越前町</t>
  </si>
  <si>
    <t>南条町</t>
    <rPh sb="0" eb="2">
      <t>ナンジョウ</t>
    </rPh>
    <rPh sb="2" eb="3">
      <t>チョウ</t>
    </rPh>
    <phoneticPr fontId="31"/>
  </si>
  <si>
    <t>今庄町</t>
    <rPh sb="0" eb="2">
      <t>イマジョウ</t>
    </rPh>
    <rPh sb="2" eb="3">
      <t>チョウ</t>
    </rPh>
    <phoneticPr fontId="31"/>
  </si>
  <si>
    <t>河野村</t>
    <rPh sb="0" eb="3">
      <t>コウノムラ</t>
    </rPh>
    <phoneticPr fontId="31"/>
  </si>
  <si>
    <t>朝日町</t>
    <rPh sb="0" eb="2">
      <t>アサヒ</t>
    </rPh>
    <rPh sb="2" eb="3">
      <t>チョウ</t>
    </rPh>
    <phoneticPr fontId="31"/>
  </si>
  <si>
    <t>宮崎村</t>
    <rPh sb="0" eb="2">
      <t>ミヤザキ</t>
    </rPh>
    <rPh sb="2" eb="3">
      <t>ムラ</t>
    </rPh>
    <phoneticPr fontId="31"/>
  </si>
  <si>
    <t>越前町</t>
    <rPh sb="0" eb="3">
      <t>エチゼンチョウ</t>
    </rPh>
    <phoneticPr fontId="31"/>
  </si>
  <si>
    <t>織田町</t>
    <rPh sb="0" eb="3">
      <t>オタチョウ</t>
    </rPh>
    <phoneticPr fontId="31"/>
  </si>
  <si>
    <t>おおい町</t>
    <rPh sb="3" eb="4">
      <t>マチ</t>
    </rPh>
    <phoneticPr fontId="4"/>
  </si>
  <si>
    <t>大飯町</t>
    <rPh sb="0" eb="3">
      <t>オオイチョウ</t>
    </rPh>
    <phoneticPr fontId="31"/>
  </si>
  <si>
    <t>名田庄村</t>
    <rPh sb="0" eb="1">
      <t>ナ</t>
    </rPh>
    <rPh sb="1" eb="2">
      <t>タ</t>
    </rPh>
    <rPh sb="2" eb="3">
      <t>ショウ</t>
    </rPh>
    <rPh sb="3" eb="4">
      <t>ムラ</t>
    </rPh>
    <phoneticPr fontId="31"/>
  </si>
  <si>
    <t>若狭町</t>
    <rPh sb="0" eb="2">
      <t>ワカサ</t>
    </rPh>
    <rPh sb="2" eb="3">
      <t>チョウ</t>
    </rPh>
    <phoneticPr fontId="4"/>
  </si>
  <si>
    <t>三方町</t>
    <rPh sb="0" eb="2">
      <t>ミカタ</t>
    </rPh>
    <rPh sb="2" eb="3">
      <t>チョウ</t>
    </rPh>
    <phoneticPr fontId="31"/>
  </si>
  <si>
    <t>上中町</t>
    <rPh sb="0" eb="3">
      <t>カミナカチョウ</t>
    </rPh>
    <phoneticPr fontId="31"/>
  </si>
  <si>
    <t>「令和元年度末担い手実態調査」</t>
    <rPh sb="1" eb="3">
      <t>レイワ</t>
    </rPh>
    <rPh sb="3" eb="4">
      <t>ガン</t>
    </rPh>
    <rPh sb="4" eb="6">
      <t>ネンド</t>
    </rPh>
    <rPh sb="6" eb="7">
      <t>マツ</t>
    </rPh>
    <rPh sb="7" eb="8">
      <t>ニナ</t>
    </rPh>
    <rPh sb="9" eb="10">
      <t>テ</t>
    </rPh>
    <rPh sb="10" eb="12">
      <t>ジッタイ</t>
    </rPh>
    <rPh sb="12" eb="14">
      <t>チョウサ</t>
    </rPh>
    <phoneticPr fontId="1"/>
  </si>
  <si>
    <t>第２０表　　主要農産物の行政価格の推移</t>
    <rPh sb="0" eb="1">
      <t>ダイ</t>
    </rPh>
    <rPh sb="3" eb="4">
      <t>ヒョウ</t>
    </rPh>
    <rPh sb="6" eb="8">
      <t>シュヨウ</t>
    </rPh>
    <rPh sb="8" eb="11">
      <t>ノウサンブツ</t>
    </rPh>
    <rPh sb="12" eb="14">
      <t>ギョウセイ</t>
    </rPh>
    <rPh sb="14" eb="16">
      <t>カカク</t>
    </rPh>
    <rPh sb="17" eb="19">
      <t>スイイ</t>
    </rPh>
    <phoneticPr fontId="4"/>
  </si>
  <si>
    <t>単位：円</t>
    <rPh sb="0" eb="2">
      <t>タンイ</t>
    </rPh>
    <rPh sb="3" eb="4">
      <t>エン</t>
    </rPh>
    <phoneticPr fontId="4"/>
  </si>
  <si>
    <t>作目名</t>
    <rPh sb="0" eb="2">
      <t>サクモク</t>
    </rPh>
    <rPh sb="2" eb="3">
      <t>メイ</t>
    </rPh>
    <phoneticPr fontId="4"/>
  </si>
  <si>
    <t>行政価格
お　よ　び
奨励金名</t>
    <rPh sb="0" eb="2">
      <t>ギョウセイ</t>
    </rPh>
    <rPh sb="2" eb="4">
      <t>カカク</t>
    </rPh>
    <rPh sb="11" eb="14">
      <t>ショウレイキン</t>
    </rPh>
    <rPh sb="14" eb="15">
      <t>メイ</t>
    </rPh>
    <phoneticPr fontId="4"/>
  </si>
  <si>
    <t>単　　位</t>
    <rPh sb="0" eb="1">
      <t>タン</t>
    </rPh>
    <rPh sb="3" eb="4">
      <t>クライ</t>
    </rPh>
    <phoneticPr fontId="4"/>
  </si>
  <si>
    <t>適用期間</t>
    <rPh sb="0" eb="2">
      <t>テキヨウ</t>
    </rPh>
    <rPh sb="2" eb="4">
      <t>キカン</t>
    </rPh>
    <phoneticPr fontId="4"/>
  </si>
  <si>
    <t>価　　　　　　　　　　　　格</t>
    <rPh sb="0" eb="1">
      <t>アタイ</t>
    </rPh>
    <rPh sb="13" eb="14">
      <t>カク</t>
    </rPh>
    <phoneticPr fontId="4"/>
  </si>
  <si>
    <t>昭和
45年</t>
    <rPh sb="0" eb="2">
      <t>ショウワ</t>
    </rPh>
    <rPh sb="5" eb="6">
      <t>ネン</t>
    </rPh>
    <phoneticPr fontId="4"/>
  </si>
  <si>
    <t xml:space="preserve">
 55年</t>
    <rPh sb="4" eb="5">
      <t>ネン</t>
    </rPh>
    <phoneticPr fontId="4"/>
  </si>
  <si>
    <t xml:space="preserve">
60年</t>
    <rPh sb="3" eb="4">
      <t>ネン</t>
    </rPh>
    <phoneticPr fontId="4"/>
  </si>
  <si>
    <t>平成
2年</t>
    <rPh sb="0" eb="2">
      <t>ヘイセイ</t>
    </rPh>
    <rPh sb="4" eb="5">
      <t>ネン</t>
    </rPh>
    <phoneticPr fontId="4"/>
  </si>
  <si>
    <t xml:space="preserve">
7年</t>
    <rPh sb="2" eb="3">
      <t>ネン</t>
    </rPh>
    <phoneticPr fontId="4"/>
  </si>
  <si>
    <t xml:space="preserve">
12年</t>
    <rPh sb="3" eb="4">
      <t>ネン</t>
    </rPh>
    <phoneticPr fontId="4"/>
  </si>
  <si>
    <t xml:space="preserve">
17年</t>
    <rPh sb="3" eb="4">
      <t>ネン</t>
    </rPh>
    <phoneticPr fontId="4"/>
  </si>
  <si>
    <t xml:space="preserve">
22年</t>
    <rPh sb="3" eb="4">
      <t>ネン</t>
    </rPh>
    <phoneticPr fontId="4"/>
  </si>
  <si>
    <t xml:space="preserve">
26年</t>
    <rPh sb="3" eb="4">
      <t>ネン</t>
    </rPh>
    <phoneticPr fontId="4"/>
  </si>
  <si>
    <t xml:space="preserve">
27年</t>
    <rPh sb="3" eb="4">
      <t>ネン</t>
    </rPh>
    <phoneticPr fontId="4"/>
  </si>
  <si>
    <t xml:space="preserve">
29年</t>
    <rPh sb="3" eb="4">
      <t>ネン</t>
    </rPh>
    <phoneticPr fontId="4"/>
  </si>
  <si>
    <t xml:space="preserve">
30年</t>
    <rPh sb="3" eb="4">
      <t>ネン</t>
    </rPh>
    <phoneticPr fontId="4"/>
  </si>
  <si>
    <t xml:space="preserve">
31年</t>
    <rPh sb="3" eb="4">
      <t>ネン</t>
    </rPh>
    <phoneticPr fontId="4"/>
  </si>
  <si>
    <t>政府
買入価格</t>
    <rPh sb="0" eb="1">
      <t>セイ</t>
    </rPh>
    <rPh sb="1" eb="2">
      <t>フ</t>
    </rPh>
    <rPh sb="3" eb="5">
      <t>カイイレ</t>
    </rPh>
    <rPh sb="5" eb="7">
      <t>カカク</t>
    </rPh>
    <phoneticPr fontId="4"/>
  </si>
  <si>
    <t>60kg</t>
  </si>
  <si>
    <t>年産</t>
    <rPh sb="0" eb="2">
      <t>ネンサン</t>
    </rPh>
    <phoneticPr fontId="4"/>
  </si>
  <si>
    <t>大麦</t>
    <rPh sb="0" eb="2">
      <t>オオムギ</t>
    </rPh>
    <phoneticPr fontId="4"/>
  </si>
  <si>
    <t>50kg</t>
  </si>
  <si>
    <t>〃</t>
  </si>
  <si>
    <t>※7,040</t>
  </si>
  <si>
    <t>大豆</t>
    <rPh sb="0" eb="2">
      <t>ダイズ</t>
    </rPh>
    <phoneticPr fontId="4"/>
  </si>
  <si>
    <t>基準価格</t>
    <rPh sb="0" eb="2">
      <t>キジュン</t>
    </rPh>
    <rPh sb="2" eb="4">
      <t>カカク</t>
    </rPh>
    <phoneticPr fontId="4"/>
  </si>
  <si>
    <t>8,350
7,602</t>
  </si>
  <si>
    <t>8,020
6,119</t>
  </si>
  <si>
    <t>原料乳
加　工　</t>
    <rPh sb="0" eb="2">
      <t>ゲンリョウ</t>
    </rPh>
    <rPh sb="2" eb="3">
      <t>ニュウ</t>
    </rPh>
    <rPh sb="4" eb="5">
      <t>カ</t>
    </rPh>
    <rPh sb="6" eb="7">
      <t>コウ</t>
    </rPh>
    <phoneticPr fontId="4"/>
  </si>
  <si>
    <t>保証価格</t>
    <rPh sb="0" eb="2">
      <t>ホショウ</t>
    </rPh>
    <rPh sb="2" eb="4">
      <t>カカク</t>
    </rPh>
    <phoneticPr fontId="4"/>
  </si>
  <si>
    <t>1kg</t>
  </si>
  <si>
    <t>補給金価格</t>
    <rPh sb="0" eb="3">
      <t>ホキュウキン</t>
    </rPh>
    <rPh sb="3" eb="5">
      <t>カカク</t>
    </rPh>
    <phoneticPr fontId="4"/>
  </si>
  <si>
    <t>　豚肉
(皮はぎ法)</t>
    <rPh sb="1" eb="3">
      <t>ブタニク</t>
    </rPh>
    <rPh sb="5" eb="6">
      <t>カワ</t>
    </rPh>
    <rPh sb="8" eb="9">
      <t>ホウ</t>
    </rPh>
    <phoneticPr fontId="4"/>
  </si>
  <si>
    <t>安定
上位価格</t>
    <rPh sb="0" eb="1">
      <t>アン</t>
    </rPh>
    <rPh sb="1" eb="2">
      <t>サダ</t>
    </rPh>
    <rPh sb="3" eb="5">
      <t>ジョウイ</t>
    </rPh>
    <rPh sb="5" eb="7">
      <t>カカク</t>
    </rPh>
    <phoneticPr fontId="4"/>
  </si>
  <si>
    <t>安定
基準価格</t>
    <rPh sb="0" eb="1">
      <t>アン</t>
    </rPh>
    <rPh sb="1" eb="2">
      <t>サダ</t>
    </rPh>
    <rPh sb="3" eb="5">
      <t>キジュン</t>
    </rPh>
    <rPh sb="5" eb="7">
      <t>カカク</t>
    </rPh>
    <phoneticPr fontId="4"/>
  </si>
  <si>
    <t>　牛肉
（去勢和牛）</t>
    <rPh sb="1" eb="3">
      <t>ギュウニク</t>
    </rPh>
    <rPh sb="5" eb="7">
      <t>キョセイ</t>
    </rPh>
    <rPh sb="7" eb="9">
      <t>ワギュウ</t>
    </rPh>
    <phoneticPr fontId="4"/>
  </si>
  <si>
    <t>肉   用   子   牛</t>
    <rPh sb="0" eb="1">
      <t>ニク</t>
    </rPh>
    <rPh sb="4" eb="5">
      <t>ヨウ</t>
    </rPh>
    <rPh sb="8" eb="9">
      <t>コ</t>
    </rPh>
    <rPh sb="12" eb="13">
      <t>ウシ</t>
    </rPh>
    <phoneticPr fontId="4"/>
  </si>
  <si>
    <t>黒毛和種</t>
    <rPh sb="0" eb="2">
      <t>クロゲ</t>
    </rPh>
    <rPh sb="2" eb="3">
      <t>ワ</t>
    </rPh>
    <rPh sb="3" eb="4">
      <t>シュ</t>
    </rPh>
    <phoneticPr fontId="4"/>
  </si>
  <si>
    <t>保証
基準価格</t>
    <rPh sb="0" eb="1">
      <t>ホ</t>
    </rPh>
    <rPh sb="1" eb="2">
      <t>ショウ</t>
    </rPh>
    <rPh sb="3" eb="5">
      <t>キジュン</t>
    </rPh>
    <rPh sb="5" eb="7">
      <t>カカク</t>
    </rPh>
    <phoneticPr fontId="4"/>
  </si>
  <si>
    <t>1頭</t>
    <rPh sb="1" eb="2">
      <t>トウ</t>
    </rPh>
    <phoneticPr fontId="4"/>
  </si>
  <si>
    <t>合理化
目標価格</t>
    <rPh sb="0" eb="1">
      <t>ゴウ</t>
    </rPh>
    <rPh sb="1" eb="2">
      <t>リ</t>
    </rPh>
    <rPh sb="2" eb="3">
      <t>ケ</t>
    </rPh>
    <rPh sb="4" eb="6">
      <t>モクヒョウ</t>
    </rPh>
    <rPh sb="6" eb="8">
      <t>カカク</t>
    </rPh>
    <phoneticPr fontId="4"/>
  </si>
  <si>
    <t>肉専用種
その他の</t>
    <rPh sb="0" eb="1">
      <t>ニク</t>
    </rPh>
    <rPh sb="1" eb="3">
      <t>センヨウ</t>
    </rPh>
    <rPh sb="3" eb="4">
      <t>シュ</t>
    </rPh>
    <rPh sb="7" eb="8">
      <t>タ</t>
    </rPh>
    <phoneticPr fontId="4"/>
  </si>
  <si>
    <t>乳 用 種</t>
    <rPh sb="0" eb="1">
      <t>ニュウ</t>
    </rPh>
    <rPh sb="2" eb="3">
      <t>ヨウ</t>
    </rPh>
    <rPh sb="4" eb="5">
      <t>シュ</t>
    </rPh>
    <phoneticPr fontId="4"/>
  </si>
  <si>
    <t>交 雑 種</t>
    <rPh sb="0" eb="1">
      <t>コウ</t>
    </rPh>
    <rPh sb="2" eb="3">
      <t>ザツ</t>
    </rPh>
    <rPh sb="4" eb="5">
      <t>シュ</t>
    </rPh>
    <phoneticPr fontId="4"/>
  </si>
  <si>
    <t>（注）</t>
  </si>
  <si>
    <t>行政価格とは生産者段階における価格</t>
    <rPh sb="0" eb="2">
      <t>ギョウセイ</t>
    </rPh>
    <rPh sb="2" eb="4">
      <t>カカク</t>
    </rPh>
    <rPh sb="6" eb="9">
      <t>セイサンシャ</t>
    </rPh>
    <rPh sb="9" eb="11">
      <t>ダンカイ</t>
    </rPh>
    <rPh sb="15" eb="17">
      <t>カカク</t>
    </rPh>
    <phoneticPr fontId="4"/>
  </si>
  <si>
    <t>※大麦銘柄区分ⅡからⅠへ</t>
    <rPh sb="1" eb="3">
      <t>オオムギ</t>
    </rPh>
    <rPh sb="3" eb="5">
      <t>メイガラ</t>
    </rPh>
    <rPh sb="5" eb="7">
      <t>クブン</t>
    </rPh>
    <phoneticPr fontId="4"/>
  </si>
  <si>
    <t>大豆の12年～18年は、上段が交付金単価、下段が大豆作経営安定対策基準価格(エンレイ）</t>
    <rPh sb="0" eb="2">
      <t>ダイズ</t>
    </rPh>
    <rPh sb="5" eb="6">
      <t>ネン</t>
    </rPh>
    <rPh sb="9" eb="10">
      <t>ネン</t>
    </rPh>
    <rPh sb="12" eb="14">
      <t>ジョウダン</t>
    </rPh>
    <rPh sb="15" eb="18">
      <t>コウフキン</t>
    </rPh>
    <rPh sb="18" eb="20">
      <t>タンカ</t>
    </rPh>
    <rPh sb="21" eb="23">
      <t>カダン</t>
    </rPh>
    <rPh sb="24" eb="26">
      <t>ダイズ</t>
    </rPh>
    <rPh sb="26" eb="27">
      <t>サク</t>
    </rPh>
    <rPh sb="27" eb="29">
      <t>ケイエイ</t>
    </rPh>
    <rPh sb="29" eb="31">
      <t>アンテイ</t>
    </rPh>
    <rPh sb="31" eb="33">
      <t>タイサク</t>
    </rPh>
    <rPh sb="33" eb="35">
      <t>キジュン</t>
    </rPh>
    <rPh sb="35" eb="37">
      <t>カカク</t>
    </rPh>
    <phoneticPr fontId="4"/>
  </si>
  <si>
    <t>「-」は、国公表数値なし</t>
    <rPh sb="5" eb="6">
      <t>クニ</t>
    </rPh>
    <rPh sb="6" eb="8">
      <t>コウヒョウ</t>
    </rPh>
    <rPh sb="8" eb="10">
      <t>スウチ</t>
    </rPh>
    <phoneticPr fontId="4"/>
  </si>
  <si>
    <t>3年</t>
    <rPh sb="1" eb="2">
      <t>ネン</t>
    </rPh>
    <phoneticPr fontId="4"/>
  </si>
  <si>
    <t>-</t>
    <phoneticPr fontId="1"/>
  </si>
  <si>
    <t>R2</t>
    <phoneticPr fontId="1"/>
  </si>
  <si>
    <t>R2
富山</t>
    <rPh sb="3" eb="5">
      <t>トヤマ</t>
    </rPh>
    <phoneticPr fontId="4"/>
  </si>
  <si>
    <t>R2
石川</t>
    <rPh sb="3" eb="5">
      <t>イシカワ</t>
    </rPh>
    <phoneticPr fontId="4"/>
  </si>
  <si>
    <t>農事組合法人　清水和田サンファーム</t>
    <rPh sb="0" eb="2">
      <t>ノウジ</t>
    </rPh>
    <rPh sb="2" eb="4">
      <t>クミアイ</t>
    </rPh>
    <rPh sb="4" eb="6">
      <t>ホウジン</t>
    </rPh>
    <rPh sb="7" eb="9">
      <t>シミズ</t>
    </rPh>
    <rPh sb="9" eb="11">
      <t>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</si>
</sst>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¥&quot;#,##0;&quot;¥&quot;\-#,##0"/>
    <numFmt numFmtId="41" formatCode="_ * #,##0_ ;_ * \-#,##0_ ;_ * &quot;-&quot;_ ;_ @_ "/>
    <numFmt numFmtId="176" formatCode="#,##0;&quot;△ &quot;#,##0"/>
    <numFmt numFmtId="177" formatCode="#,##0.0"/>
    <numFmt numFmtId="178" formatCode="0;__xdc04_"/>
    <numFmt numFmtId="179" formatCode="0.0_ "/>
    <numFmt numFmtId="180" formatCode="0_ "/>
    <numFmt numFmtId="181" formatCode="#,##0_ "/>
    <numFmt numFmtId="182" formatCode="#,##0.0_ "/>
    <numFmt numFmtId="183" formatCode="#,##0.0;[Red]\-#,##0.0"/>
    <numFmt numFmtId="184" formatCode="_ * #,##0.0_ ;_ * \-#,##0.0_ ;_ * &quot;-&quot;_ ;_ @_ "/>
    <numFmt numFmtId="185" formatCode="#,###"/>
    <numFmt numFmtId="186" formatCode="0_);[Red]\(0\)"/>
    <numFmt numFmtId="187" formatCode="#,##0.0_);[Red]\(#,##0.0\)"/>
    <numFmt numFmtId="188" formatCode="#,##0_);[Red]\(#,##0\)"/>
    <numFmt numFmtId="189" formatCode="0.00_ "/>
  </numFmts>
  <fonts count="6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.8"/>
      <name val="明朝体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vertAlign val="superscript"/>
      <sz val="8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2"/>
      <charset val="128"/>
      <scheme val="minor"/>
    </font>
    <font>
      <sz val="9"/>
      <name val="ＭＳ Ｐ明朝"/>
      <family val="1"/>
    </font>
    <font>
      <sz val="8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1"/>
      <color rgb="FF00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auto="1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8" borderId="84" applyNumberFormat="0" applyFont="0" applyAlignment="0" applyProtection="0">
      <alignment vertical="center"/>
    </xf>
    <xf numFmtId="0" fontId="13" fillId="0" borderId="8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8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7" applyNumberFormat="0" applyFill="0" applyAlignment="0" applyProtection="0">
      <alignment vertical="center"/>
    </xf>
    <xf numFmtId="0" fontId="18" fillId="0" borderId="78" applyNumberFormat="0" applyFill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0" fontId="21" fillId="6" borderId="8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0" applyNumberFormat="0" applyAlignment="0" applyProtection="0">
      <alignment vertical="center"/>
    </xf>
    <xf numFmtId="0" fontId="24" fillId="0" borderId="0"/>
    <xf numFmtId="0" fontId="25" fillId="2" borderId="0" applyNumberFormat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518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9" fillId="0" borderId="0" xfId="1" applyFont="1">
      <alignment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1" applyFont="1" applyAlignment="1">
      <alignment horizontal="center" vertical="center"/>
    </xf>
    <xf numFmtId="0" fontId="28" fillId="0" borderId="11" xfId="1" applyFont="1" applyBorder="1">
      <alignment vertical="center"/>
    </xf>
    <xf numFmtId="0" fontId="29" fillId="0" borderId="0" xfId="1" applyFont="1" applyAlignment="1">
      <alignment vertical="top"/>
    </xf>
    <xf numFmtId="0" fontId="28" fillId="0" borderId="72" xfId="1" applyFont="1" applyBorder="1">
      <alignment vertical="center"/>
    </xf>
    <xf numFmtId="181" fontId="6" fillId="0" borderId="28" xfId="1" applyNumberFormat="1" applyFont="1" applyBorder="1" applyAlignment="1">
      <alignment horizontal="center" vertical="center"/>
    </xf>
    <xf numFmtId="181" fontId="6" fillId="0" borderId="57" xfId="1" applyNumberFormat="1" applyFont="1" applyBorder="1" applyAlignment="1">
      <alignment horizontal="center" vertical="center"/>
    </xf>
    <xf numFmtId="181" fontId="6" fillId="0" borderId="4" xfId="1" applyNumberFormat="1" applyFont="1" applyBorder="1" applyAlignment="1">
      <alignment horizontal="center" vertical="center"/>
    </xf>
    <xf numFmtId="0" fontId="28" fillId="0" borderId="53" xfId="1" applyFont="1" applyBorder="1">
      <alignment vertical="center"/>
    </xf>
    <xf numFmtId="181" fontId="6" fillId="0" borderId="1" xfId="1" applyNumberFormat="1" applyFont="1" applyBorder="1" applyAlignment="1">
      <alignment horizontal="center" vertical="center"/>
    </xf>
    <xf numFmtId="181" fontId="6" fillId="0" borderId="59" xfId="1" applyNumberFormat="1" applyFont="1" applyBorder="1" applyAlignment="1">
      <alignment horizontal="center" vertical="center"/>
    </xf>
    <xf numFmtId="181" fontId="6" fillId="0" borderId="7" xfId="1" applyNumberFormat="1" applyFont="1" applyBorder="1" applyAlignment="1">
      <alignment horizontal="center" vertical="center"/>
    </xf>
    <xf numFmtId="181" fontId="6" fillId="0" borderId="50" xfId="1" applyNumberFormat="1" applyFont="1" applyBorder="1" applyAlignment="1">
      <alignment horizontal="center" vertical="center"/>
    </xf>
    <xf numFmtId="0" fontId="28" fillId="0" borderId="76" xfId="1" applyFont="1" applyBorder="1">
      <alignment vertical="center"/>
    </xf>
    <xf numFmtId="0" fontId="6" fillId="0" borderId="66" xfId="1" applyFont="1" applyBorder="1" applyAlignment="1">
      <alignment horizontal="distributed" vertical="center"/>
    </xf>
    <xf numFmtId="0" fontId="6" fillId="0" borderId="73" xfId="1" applyFont="1" applyBorder="1" applyAlignment="1">
      <alignment horizontal="center" vertical="center"/>
    </xf>
    <xf numFmtId="181" fontId="6" fillId="0" borderId="64" xfId="1" applyNumberFormat="1" applyFont="1" applyBorder="1" applyAlignment="1">
      <alignment horizontal="center" vertical="center"/>
    </xf>
    <xf numFmtId="181" fontId="6" fillId="0" borderId="67" xfId="1" applyNumberFormat="1" applyFont="1" applyBorder="1" applyAlignment="1">
      <alignment horizontal="center" vertical="center"/>
    </xf>
    <xf numFmtId="0" fontId="28" fillId="0" borderId="13" xfId="1" applyFont="1" applyBorder="1">
      <alignment vertical="center"/>
    </xf>
    <xf numFmtId="0" fontId="7" fillId="0" borderId="0" xfId="1" applyFont="1">
      <alignment vertical="center"/>
    </xf>
    <xf numFmtId="0" fontId="8" fillId="0" borderId="16" xfId="0" applyFont="1" applyBorder="1">
      <alignment vertical="center"/>
    </xf>
    <xf numFmtId="0" fontId="7" fillId="0" borderId="24" xfId="0" applyFont="1" applyBorder="1">
      <alignment vertical="center"/>
    </xf>
    <xf numFmtId="0" fontId="30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30" fillId="0" borderId="25" xfId="0" applyFont="1" applyBorder="1">
      <alignment vertical="center"/>
    </xf>
    <xf numFmtId="4" fontId="30" fillId="0" borderId="0" xfId="0" applyNumberFormat="1" applyFont="1">
      <alignment vertical="center"/>
    </xf>
    <xf numFmtId="4" fontId="30" fillId="0" borderId="8" xfId="0" applyNumberFormat="1" applyFont="1" applyBorder="1">
      <alignment vertical="center"/>
    </xf>
    <xf numFmtId="178" fontId="30" fillId="0" borderId="8" xfId="0" applyNumberFormat="1" applyFont="1" applyBorder="1">
      <alignment vertical="center"/>
    </xf>
    <xf numFmtId="178" fontId="30" fillId="0" borderId="0" xfId="0" applyNumberFormat="1" applyFont="1">
      <alignment vertical="center"/>
    </xf>
    <xf numFmtId="0" fontId="30" fillId="0" borderId="17" xfId="0" applyFont="1" applyBorder="1">
      <alignment vertical="center"/>
    </xf>
    <xf numFmtId="0" fontId="30" fillId="0" borderId="24" xfId="0" applyFont="1" applyBorder="1">
      <alignment vertical="center"/>
    </xf>
    <xf numFmtId="177" fontId="30" fillId="0" borderId="17" xfId="0" applyNumberFormat="1" applyFont="1" applyBorder="1">
      <alignment vertical="center"/>
    </xf>
    <xf numFmtId="177" fontId="30" fillId="0" borderId="7" xfId="0" applyNumberFormat="1" applyFont="1" applyBorder="1">
      <alignment vertical="center"/>
    </xf>
    <xf numFmtId="0" fontId="30" fillId="0" borderId="8" xfId="0" applyFont="1" applyBorder="1">
      <alignment vertical="center"/>
    </xf>
    <xf numFmtId="177" fontId="30" fillId="0" borderId="0" xfId="0" applyNumberFormat="1" applyFont="1">
      <alignment vertical="center"/>
    </xf>
    <xf numFmtId="177" fontId="30" fillId="0" borderId="8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30" fillId="0" borderId="26" xfId="0" applyFont="1" applyBorder="1">
      <alignment vertical="center"/>
    </xf>
    <xf numFmtId="0" fontId="43" fillId="0" borderId="0" xfId="0" applyFont="1">
      <alignment vertical="center"/>
    </xf>
    <xf numFmtId="0" fontId="40" fillId="0" borderId="0" xfId="1" applyFont="1">
      <alignment vertical="center"/>
    </xf>
    <xf numFmtId="0" fontId="6" fillId="0" borderId="29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6" fillId="0" borderId="55" xfId="1" applyFont="1" applyBorder="1" applyAlignment="1">
      <alignment horizontal="distributed" vertical="center"/>
    </xf>
    <xf numFmtId="3" fontId="30" fillId="0" borderId="8" xfId="0" applyNumberFormat="1" applyFont="1" applyBorder="1">
      <alignment vertical="center"/>
    </xf>
    <xf numFmtId="177" fontId="30" fillId="0" borderId="8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30" fillId="0" borderId="17" xfId="0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3" fontId="7" fillId="0" borderId="0" xfId="0" applyNumberFormat="1" applyFont="1">
      <alignment vertical="center"/>
    </xf>
    <xf numFmtId="0" fontId="29" fillId="0" borderId="0" xfId="0" applyFont="1">
      <alignment vertical="center"/>
    </xf>
    <xf numFmtId="0" fontId="6" fillId="0" borderId="0" xfId="0" applyFont="1">
      <alignment vertical="center"/>
    </xf>
    <xf numFmtId="177" fontId="30" fillId="0" borderId="32" xfId="0" applyNumberFormat="1" applyFont="1" applyBorder="1">
      <alignment vertical="center"/>
    </xf>
    <xf numFmtId="4" fontId="30" fillId="0" borderId="32" xfId="0" applyNumberFormat="1" applyFont="1" applyBorder="1">
      <alignment vertical="center"/>
    </xf>
    <xf numFmtId="177" fontId="30" fillId="0" borderId="50" xfId="0" applyNumberFormat="1" applyFont="1" applyBorder="1">
      <alignment vertical="center"/>
    </xf>
    <xf numFmtId="3" fontId="30" fillId="0" borderId="32" xfId="0" applyNumberFormat="1" applyFont="1" applyBorder="1">
      <alignment vertical="center"/>
    </xf>
    <xf numFmtId="177" fontId="30" fillId="0" borderId="32" xfId="0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/>
    </xf>
    <xf numFmtId="0" fontId="6" fillId="0" borderId="62" xfId="1" applyFont="1" applyBorder="1" applyAlignment="1">
      <alignment horizontal="center" vertical="center"/>
    </xf>
    <xf numFmtId="0" fontId="28" fillId="0" borderId="0" xfId="1" applyFo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46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4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181" fontId="8" fillId="0" borderId="7" xfId="0" applyNumberFormat="1" applyFont="1" applyBorder="1" applyAlignment="1">
      <alignment horizontal="right" vertical="center"/>
    </xf>
    <xf numFmtId="182" fontId="8" fillId="0" borderId="7" xfId="0" applyNumberFormat="1" applyFont="1" applyBorder="1" applyAlignment="1">
      <alignment horizontal="right" vertical="center"/>
    </xf>
    <xf numFmtId="181" fontId="8" fillId="0" borderId="8" xfId="0" applyNumberFormat="1" applyFont="1" applyBorder="1" applyAlignment="1">
      <alignment horizontal="right" vertical="center"/>
    </xf>
    <xf numFmtId="182" fontId="8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 vertical="center"/>
    </xf>
    <xf numFmtId="188" fontId="8" fillId="0" borderId="8" xfId="3" applyNumberFormat="1" applyFont="1" applyFill="1" applyBorder="1" applyAlignment="1">
      <alignment horizontal="right" vertical="center"/>
    </xf>
    <xf numFmtId="187" fontId="8" fillId="0" borderId="8" xfId="3" applyNumberFormat="1" applyFont="1" applyFill="1" applyBorder="1" applyAlignment="1">
      <alignment horizontal="right" vertical="center"/>
    </xf>
    <xf numFmtId="188" fontId="8" fillId="0" borderId="4" xfId="3" applyNumberFormat="1" applyFont="1" applyFill="1" applyBorder="1" applyAlignment="1">
      <alignment horizontal="right" vertical="center"/>
    </xf>
    <xf numFmtId="187" fontId="8" fillId="0" borderId="4" xfId="3" applyNumberFormat="1" applyFont="1" applyFill="1" applyBorder="1" applyAlignment="1">
      <alignment horizontal="right" vertical="center"/>
    </xf>
    <xf numFmtId="188" fontId="8" fillId="0" borderId="8" xfId="0" applyNumberFormat="1" applyFont="1" applyBorder="1">
      <alignment vertical="center"/>
    </xf>
    <xf numFmtId="187" fontId="8" fillId="0" borderId="8" xfId="0" applyNumberFormat="1" applyFont="1" applyBorder="1" applyAlignment="1">
      <alignment horizontal="right" vertical="center"/>
    </xf>
    <xf numFmtId="188" fontId="8" fillId="0" borderId="4" xfId="0" applyNumberFormat="1" applyFont="1" applyBorder="1">
      <alignment vertical="center"/>
    </xf>
    <xf numFmtId="187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/>
    </xf>
    <xf numFmtId="181" fontId="8" fillId="0" borderId="141" xfId="0" applyNumberFormat="1" applyFont="1" applyBorder="1" applyAlignment="1">
      <alignment horizontal="right" vertical="center"/>
    </xf>
    <xf numFmtId="182" fontId="8" fillId="0" borderId="141" xfId="0" applyNumberFormat="1" applyFont="1" applyBorder="1" applyAlignment="1">
      <alignment horizontal="right" vertical="center"/>
    </xf>
    <xf numFmtId="0" fontId="8" fillId="0" borderId="142" xfId="0" applyFont="1" applyBorder="1" applyAlignment="1">
      <alignment horizontal="center" vertical="center"/>
    </xf>
    <xf numFmtId="181" fontId="8" fillId="0" borderId="142" xfId="0" applyNumberFormat="1" applyFont="1" applyBorder="1" applyAlignment="1">
      <alignment horizontal="right" vertical="center"/>
    </xf>
    <xf numFmtId="182" fontId="8" fillId="0" borderId="142" xfId="0" applyNumberFormat="1" applyFont="1" applyBorder="1" applyAlignment="1">
      <alignment horizontal="right" vertical="center"/>
    </xf>
    <xf numFmtId="0" fontId="7" fillId="0" borderId="21" xfId="1" applyFont="1" applyBorder="1">
      <alignment vertical="center"/>
    </xf>
    <xf numFmtId="38" fontId="7" fillId="0" borderId="1" xfId="4" applyFont="1" applyFill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7" fillId="0" borderId="49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45" xfId="1" applyFont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8" fillId="0" borderId="162" xfId="0" applyFont="1" applyBorder="1">
      <alignment vertical="center"/>
    </xf>
    <xf numFmtId="0" fontId="8" fillId="0" borderId="143" xfId="0" applyFont="1" applyBorder="1">
      <alignment vertical="center"/>
    </xf>
    <xf numFmtId="0" fontId="30" fillId="0" borderId="143" xfId="0" applyFont="1" applyBorder="1" applyAlignment="1">
      <alignment horizontal="center" vertical="center"/>
    </xf>
    <xf numFmtId="0" fontId="30" fillId="0" borderId="143" xfId="0" applyFont="1" applyBorder="1">
      <alignment vertical="center"/>
    </xf>
    <xf numFmtId="0" fontId="30" fillId="0" borderId="151" xfId="0" applyFont="1" applyBorder="1">
      <alignment vertical="center"/>
    </xf>
    <xf numFmtId="0" fontId="8" fillId="0" borderId="143" xfId="0" applyFont="1" applyBorder="1" applyAlignment="1">
      <alignment horizontal="center" vertical="center" shrinkToFit="1"/>
    </xf>
    <xf numFmtId="3" fontId="30" fillId="0" borderId="142" xfId="0" applyNumberFormat="1" applyFont="1" applyBorder="1">
      <alignment vertical="center"/>
    </xf>
    <xf numFmtId="3" fontId="30" fillId="0" borderId="143" xfId="0" applyNumberFormat="1" applyFont="1" applyBorder="1">
      <alignment vertical="center"/>
    </xf>
    <xf numFmtId="177" fontId="30" fillId="0" borderId="142" xfId="0" applyNumberFormat="1" applyFont="1" applyBorder="1" applyAlignment="1">
      <alignment horizontal="right" vertical="center"/>
    </xf>
    <xf numFmtId="177" fontId="30" fillId="0" borderId="147" xfId="0" applyNumberFormat="1" applyFont="1" applyBorder="1" applyAlignment="1">
      <alignment horizontal="right" vertical="center"/>
    </xf>
    <xf numFmtId="3" fontId="30" fillId="0" borderId="147" xfId="0" applyNumberFormat="1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7" fillId="0" borderId="28" xfId="1" applyFont="1" applyBorder="1">
      <alignment vertical="center"/>
    </xf>
    <xf numFmtId="38" fontId="8" fillId="0" borderId="1" xfId="4" applyFont="1" applyFill="1" applyBorder="1">
      <alignment vertical="center"/>
    </xf>
    <xf numFmtId="0" fontId="8" fillId="0" borderId="59" xfId="1" applyFont="1" applyBorder="1" applyAlignment="1">
      <alignment horizontal="center" vertical="center"/>
    </xf>
    <xf numFmtId="38" fontId="8" fillId="0" borderId="1" xfId="4" applyFont="1" applyFill="1" applyBorder="1" applyAlignment="1">
      <alignment horizontal="right" vertical="center"/>
    </xf>
    <xf numFmtId="38" fontId="8" fillId="0" borderId="1" xfId="4" applyFont="1" applyFill="1" applyBorder="1" applyAlignment="1">
      <alignment horizontal="right" vertical="center" wrapText="1"/>
    </xf>
    <xf numFmtId="0" fontId="8" fillId="0" borderId="1" xfId="1" applyFont="1" applyBorder="1">
      <alignment vertical="center"/>
    </xf>
    <xf numFmtId="189" fontId="8" fillId="0" borderId="1" xfId="1" applyNumberFormat="1" applyFont="1" applyBorder="1">
      <alignment vertical="center"/>
    </xf>
    <xf numFmtId="2" fontId="8" fillId="0" borderId="1" xfId="1" applyNumberFormat="1" applyFont="1" applyBorder="1">
      <alignment vertical="center"/>
    </xf>
    <xf numFmtId="2" fontId="8" fillId="0" borderId="2" xfId="1" applyNumberFormat="1" applyFont="1" applyBorder="1">
      <alignment vertical="center"/>
    </xf>
    <xf numFmtId="2" fontId="8" fillId="0" borderId="59" xfId="1" applyNumberFormat="1" applyFont="1" applyBorder="1">
      <alignment vertical="center"/>
    </xf>
    <xf numFmtId="0" fontId="8" fillId="0" borderId="2" xfId="1" applyFont="1" applyBorder="1">
      <alignment vertical="center"/>
    </xf>
    <xf numFmtId="38" fontId="8" fillId="0" borderId="2" xfId="4" applyFont="1" applyFill="1" applyBorder="1">
      <alignment vertical="center"/>
    </xf>
    <xf numFmtId="38" fontId="8" fillId="0" borderId="59" xfId="4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 shrinkToFit="1"/>
    </xf>
    <xf numFmtId="0" fontId="56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0" fontId="54" fillId="0" borderId="0" xfId="0" applyFont="1">
      <alignment vertical="center"/>
    </xf>
    <xf numFmtId="0" fontId="56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textRotation="255"/>
    </xf>
    <xf numFmtId="0" fontId="54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textRotation="255" shrinkToFit="1"/>
    </xf>
    <xf numFmtId="0" fontId="54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 shrinkToFit="1"/>
    </xf>
    <xf numFmtId="0" fontId="6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0" xfId="0" quotePrefix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59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textRotation="255"/>
    </xf>
    <xf numFmtId="0" fontId="57" fillId="0" borderId="0" xfId="0" applyFo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1" fontId="8" fillId="0" borderId="8" xfId="1" applyNumberFormat="1" applyFont="1" applyBorder="1" applyAlignment="1">
      <alignment vertical="center" shrinkToFit="1"/>
    </xf>
    <xf numFmtId="41" fontId="8" fillId="0" borderId="48" xfId="1" applyNumberFormat="1" applyFont="1" applyBorder="1" applyAlignment="1">
      <alignment vertical="center" shrinkToFit="1"/>
    </xf>
    <xf numFmtId="41" fontId="8" fillId="0" borderId="32" xfId="1" applyNumberFormat="1" applyFont="1" applyBorder="1" applyAlignment="1">
      <alignment vertical="center" shrinkToFit="1"/>
    </xf>
    <xf numFmtId="41" fontId="8" fillId="0" borderId="1" xfId="1" applyNumberFormat="1" applyFont="1" applyBorder="1" applyAlignment="1">
      <alignment vertical="center" shrinkToFit="1"/>
    </xf>
    <xf numFmtId="41" fontId="8" fillId="0" borderId="2" xfId="1" applyNumberFormat="1" applyFont="1" applyBorder="1" applyAlignment="1">
      <alignment vertical="center" shrinkToFit="1"/>
    </xf>
    <xf numFmtId="41" fontId="8" fillId="0" borderId="59" xfId="1" applyNumberFormat="1" applyFont="1" applyBorder="1" applyAlignment="1">
      <alignment vertical="center" shrinkToFit="1"/>
    </xf>
    <xf numFmtId="41" fontId="8" fillId="0" borderId="29" xfId="1" applyNumberFormat="1" applyFont="1" applyBorder="1" applyAlignment="1">
      <alignment vertical="center" shrinkToFit="1"/>
    </xf>
    <xf numFmtId="41" fontId="8" fillId="0" borderId="71" xfId="1" applyNumberFormat="1" applyFont="1" applyBorder="1" applyAlignment="1">
      <alignment vertical="center" shrinkToFit="1"/>
    </xf>
    <xf numFmtId="41" fontId="8" fillId="0" borderId="51" xfId="1" applyNumberFormat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38" fontId="8" fillId="0" borderId="1" xfId="4" applyFont="1" applyFill="1" applyBorder="1" applyAlignment="1">
      <alignment vertical="center" shrinkToFit="1"/>
    </xf>
    <xf numFmtId="38" fontId="8" fillId="0" borderId="2" xfId="4" applyFont="1" applyFill="1" applyBorder="1" applyAlignment="1">
      <alignment vertical="center" shrinkToFit="1"/>
    </xf>
    <xf numFmtId="38" fontId="8" fillId="0" borderId="59" xfId="4" applyFont="1" applyFill="1" applyBorder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8" xfId="1" applyFont="1" applyBorder="1" applyAlignment="1">
      <alignment vertical="center" shrinkToFit="1"/>
    </xf>
    <xf numFmtId="38" fontId="8" fillId="0" borderId="28" xfId="4" applyFont="1" applyFill="1" applyBorder="1" applyAlignment="1">
      <alignment vertical="center" shrinkToFit="1"/>
    </xf>
    <xf numFmtId="38" fontId="8" fillId="0" borderId="54" xfId="4" applyFont="1" applyFill="1" applyBorder="1" applyAlignment="1">
      <alignment vertical="center" shrinkToFit="1"/>
    </xf>
    <xf numFmtId="38" fontId="8" fillId="0" borderId="57" xfId="4" applyFont="1" applyFill="1" applyBorder="1" applyAlignment="1">
      <alignment vertical="center" shrinkToFit="1"/>
    </xf>
    <xf numFmtId="0" fontId="30" fillId="0" borderId="2" xfId="1" applyFont="1" applyBorder="1" applyAlignment="1">
      <alignment horizontal="center" vertical="center" textRotation="255"/>
    </xf>
    <xf numFmtId="0" fontId="30" fillId="0" borderId="5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top" textRotation="255"/>
    </xf>
    <xf numFmtId="0" fontId="30" fillId="0" borderId="2" xfId="1" applyFont="1" applyBorder="1" applyAlignment="1">
      <alignment horizontal="center" textRotation="255" wrapText="1"/>
    </xf>
    <xf numFmtId="0" fontId="30" fillId="0" borderId="5" xfId="1" applyFont="1" applyBorder="1" applyAlignment="1">
      <alignment horizontal="center" textRotation="255"/>
    </xf>
    <xf numFmtId="0" fontId="30" fillId="0" borderId="2" xfId="1" applyFont="1" applyBorder="1" applyAlignment="1">
      <alignment horizontal="center" vertical="center" textRotation="255" wrapText="1"/>
    </xf>
    <xf numFmtId="0" fontId="30" fillId="0" borderId="54" xfId="1" applyFont="1" applyBorder="1" applyAlignment="1">
      <alignment horizontal="center" vertical="center" textRotation="255"/>
    </xf>
    <xf numFmtId="0" fontId="30" fillId="0" borderId="55" xfId="1" applyFont="1" applyBorder="1" applyAlignment="1">
      <alignment horizontal="center" vertical="center" wrapText="1"/>
    </xf>
    <xf numFmtId="0" fontId="30" fillId="0" borderId="62" xfId="1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 wrapText="1" shrinkToFit="1"/>
    </xf>
    <xf numFmtId="0" fontId="26" fillId="0" borderId="0" xfId="0" applyFont="1">
      <alignment vertical="center"/>
    </xf>
    <xf numFmtId="0" fontId="62" fillId="0" borderId="9" xfId="0" applyFont="1" applyBorder="1" applyAlignment="1">
      <alignment horizontal="right" vertical="center"/>
    </xf>
    <xf numFmtId="0" fontId="44" fillId="0" borderId="0" xfId="0" applyFont="1">
      <alignment vertical="center"/>
    </xf>
    <xf numFmtId="5" fontId="39" fillId="0" borderId="0" xfId="0" applyNumberFormat="1" applyFont="1">
      <alignment vertical="center"/>
    </xf>
    <xf numFmtId="186" fontId="39" fillId="0" borderId="0" xfId="0" applyNumberFormat="1" applyFont="1">
      <alignment vertical="center"/>
    </xf>
    <xf numFmtId="0" fontId="30" fillId="0" borderId="28" xfId="0" applyFont="1" applyBorder="1">
      <alignment vertical="center"/>
    </xf>
    <xf numFmtId="0" fontId="42" fillId="0" borderId="58" xfId="0" applyFont="1" applyBorder="1" applyAlignment="1">
      <alignment horizontal="center" vertical="center" textRotation="255"/>
    </xf>
    <xf numFmtId="0" fontId="30" fillId="0" borderId="1" xfId="0" applyFont="1" applyBorder="1">
      <alignment vertical="center"/>
    </xf>
    <xf numFmtId="0" fontId="42" fillId="0" borderId="38" xfId="0" applyFont="1" applyBorder="1" applyAlignment="1">
      <alignment horizontal="center" vertical="center" textRotation="255"/>
    </xf>
    <xf numFmtId="0" fontId="30" fillId="0" borderId="37" xfId="0" applyFont="1" applyBorder="1">
      <alignment vertical="center"/>
    </xf>
    <xf numFmtId="0" fontId="42" fillId="0" borderId="39" xfId="0" applyFont="1" applyBorder="1" applyAlignment="1">
      <alignment horizontal="center" vertical="center" textRotation="255"/>
    </xf>
    <xf numFmtId="0" fontId="30" fillId="0" borderId="2" xfId="0" applyFont="1" applyBorder="1">
      <alignment vertical="center"/>
    </xf>
    <xf numFmtId="0" fontId="30" fillId="0" borderId="65" xfId="0" applyFont="1" applyBorder="1">
      <alignment vertical="center"/>
    </xf>
    <xf numFmtId="0" fontId="42" fillId="0" borderId="70" xfId="0" applyFont="1" applyBorder="1" applyAlignment="1">
      <alignment horizontal="center" vertical="center" textRotation="255"/>
    </xf>
    <xf numFmtId="0" fontId="30" fillId="0" borderId="41" xfId="0" applyFont="1" applyBorder="1">
      <alignment vertical="center"/>
    </xf>
    <xf numFmtId="0" fontId="30" fillId="0" borderId="149" xfId="0" applyFont="1" applyBorder="1">
      <alignment vertical="center"/>
    </xf>
    <xf numFmtId="0" fontId="30" fillId="0" borderId="48" xfId="0" applyFont="1" applyBorder="1">
      <alignment vertical="center"/>
    </xf>
    <xf numFmtId="0" fontId="30" fillId="0" borderId="148" xfId="0" applyFont="1" applyBorder="1">
      <alignment vertical="center"/>
    </xf>
    <xf numFmtId="0" fontId="63" fillId="0" borderId="149" xfId="0" applyFont="1" applyBorder="1">
      <alignment vertical="center"/>
    </xf>
    <xf numFmtId="0" fontId="44" fillId="0" borderId="25" xfId="0" applyFont="1" applyBorder="1">
      <alignment vertical="center"/>
    </xf>
    <xf numFmtId="0" fontId="44" fillId="0" borderId="11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 textRotation="255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42" fillId="0" borderId="31" xfId="0" applyFont="1" applyBorder="1" applyAlignment="1">
      <alignment horizontal="center" vertical="center" textRotation="255"/>
    </xf>
    <xf numFmtId="0" fontId="42" fillId="0" borderId="40" xfId="0" applyFont="1" applyBorder="1" applyAlignment="1">
      <alignment horizontal="center" vertical="center" textRotation="255"/>
    </xf>
    <xf numFmtId="0" fontId="26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30" fillId="0" borderId="142" xfId="0" applyFont="1" applyBorder="1">
      <alignment vertical="center"/>
    </xf>
    <xf numFmtId="0" fontId="30" fillId="0" borderId="22" xfId="0" applyFont="1" applyBorder="1" applyAlignment="1">
      <alignment vertical="distributed" textRotation="255"/>
    </xf>
    <xf numFmtId="0" fontId="30" fillId="0" borderId="5" xfId="0" applyFont="1" applyBorder="1" applyAlignment="1">
      <alignment vertical="distributed" textRotation="255"/>
    </xf>
    <xf numFmtId="0" fontId="30" fillId="0" borderId="6" xfId="0" applyFont="1" applyBorder="1" applyAlignment="1">
      <alignment vertical="distributed" textRotation="255"/>
    </xf>
    <xf numFmtId="0" fontId="30" fillId="0" borderId="21" xfId="0" applyFont="1" applyBorder="1" applyAlignment="1">
      <alignment vertical="distributed" textRotation="255"/>
    </xf>
    <xf numFmtId="0" fontId="30" fillId="0" borderId="12" xfId="0" applyFont="1" applyBorder="1" applyAlignment="1">
      <alignment vertical="distributed" textRotation="255"/>
    </xf>
    <xf numFmtId="0" fontId="30" fillId="0" borderId="48" xfId="0" applyFont="1" applyBorder="1" applyAlignment="1">
      <alignment vertical="distributed" textRotation="255"/>
    </xf>
    <xf numFmtId="0" fontId="30" fillId="0" borderId="25" xfId="0" applyFont="1" applyBorder="1" applyAlignment="1">
      <alignment vertical="distributed" textRotation="255"/>
    </xf>
    <xf numFmtId="0" fontId="30" fillId="0" borderId="0" xfId="0" applyFont="1" applyAlignment="1">
      <alignment vertical="distributed" textRotation="255"/>
    </xf>
    <xf numFmtId="0" fontId="30" fillId="0" borderId="24" xfId="0" applyFont="1" applyBorder="1" applyAlignment="1">
      <alignment vertical="distributed" textRotation="255"/>
    </xf>
    <xf numFmtId="0" fontId="30" fillId="0" borderId="37" xfId="0" applyFont="1" applyBorder="1" applyAlignment="1">
      <alignment vertical="distributed" textRotation="255"/>
    </xf>
    <xf numFmtId="0" fontId="30" fillId="0" borderId="25" xfId="0" applyFont="1" applyBorder="1" applyAlignment="1">
      <alignment vertical="center" textRotation="255"/>
    </xf>
    <xf numFmtId="0" fontId="30" fillId="0" borderId="11" xfId="0" applyFont="1" applyBorder="1" applyAlignment="1">
      <alignment vertical="center" textRotation="255"/>
    </xf>
    <xf numFmtId="0" fontId="30" fillId="0" borderId="10" xfId="0" applyFont="1" applyBorder="1" applyAlignment="1">
      <alignment vertical="distributed" textRotation="255"/>
    </xf>
    <xf numFmtId="0" fontId="30" fillId="0" borderId="61" xfId="0" applyFont="1" applyBorder="1" applyAlignment="1">
      <alignment vertical="distributed" textRotation="255"/>
    </xf>
    <xf numFmtId="0" fontId="30" fillId="0" borderId="45" xfId="0" applyFont="1" applyBorder="1" applyAlignment="1">
      <alignment vertical="distributed" textRotation="255"/>
    </xf>
    <xf numFmtId="0" fontId="40" fillId="0" borderId="0" xfId="0" applyFont="1">
      <alignment vertical="center"/>
    </xf>
    <xf numFmtId="0" fontId="40" fillId="0" borderId="0" xfId="0" quotePrefix="1" applyFont="1">
      <alignment vertical="center"/>
    </xf>
    <xf numFmtId="0" fontId="29" fillId="0" borderId="0" xfId="1" applyFont="1" applyAlignment="1">
      <alignment horizontal="left" vertical="top"/>
    </xf>
    <xf numFmtId="0" fontId="50" fillId="0" borderId="0" xfId="1" applyFont="1">
      <alignment vertical="center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shrinkToFit="1"/>
    </xf>
    <xf numFmtId="0" fontId="8" fillId="0" borderId="0" xfId="1" applyFont="1" applyAlignment="1">
      <alignment horizontal="right" vertical="top" shrinkToFit="1"/>
    </xf>
    <xf numFmtId="0" fontId="51" fillId="0" borderId="69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top"/>
    </xf>
    <xf numFmtId="0" fontId="51" fillId="0" borderId="31" xfId="0" applyFont="1" applyBorder="1">
      <alignment vertical="center"/>
    </xf>
    <xf numFmtId="0" fontId="51" fillId="0" borderId="8" xfId="0" applyFont="1" applyBorder="1">
      <alignment vertical="center"/>
    </xf>
    <xf numFmtId="0" fontId="30" fillId="0" borderId="8" xfId="1" applyFont="1" applyBorder="1" applyAlignment="1">
      <alignment horizontal="left" vertical="top" indent="1"/>
    </xf>
    <xf numFmtId="0" fontId="30" fillId="0" borderId="37" xfId="1" applyFont="1" applyBorder="1" applyAlignment="1">
      <alignment horizontal="right" vertical="top" shrinkToFit="1"/>
    </xf>
    <xf numFmtId="49" fontId="30" fillId="0" borderId="0" xfId="1" applyNumberFormat="1" applyFont="1" applyAlignment="1">
      <alignment horizontal="right" vertical="top" shrinkToFit="1"/>
    </xf>
    <xf numFmtId="49" fontId="30" fillId="0" borderId="12" xfId="1" applyNumberFormat="1" applyFont="1" applyBorder="1" applyAlignment="1">
      <alignment horizontal="right" vertical="top" shrinkToFit="1"/>
    </xf>
    <xf numFmtId="179" fontId="8" fillId="0" borderId="0" xfId="1" applyNumberFormat="1" applyFont="1" applyAlignment="1">
      <alignment horizontal="right" vertical="top"/>
    </xf>
    <xf numFmtId="0" fontId="30" fillId="0" borderId="48" xfId="1" applyFont="1" applyBorder="1" applyAlignment="1">
      <alignment horizontal="right" vertical="top" shrinkToFit="1"/>
    </xf>
    <xf numFmtId="0" fontId="30" fillId="0" borderId="48" xfId="1" applyFont="1" applyBorder="1" applyAlignment="1">
      <alignment horizontal="left" vertical="top" shrinkToFit="1"/>
    </xf>
    <xf numFmtId="0" fontId="30" fillId="33" borderId="8" xfId="1" applyFont="1" applyFill="1" applyBorder="1" applyAlignment="1">
      <alignment horizontal="left" vertical="top" indent="1"/>
    </xf>
    <xf numFmtId="0" fontId="30" fillId="0" borderId="0" xfId="0" applyFont="1" applyAlignment="1">
      <alignment horizontal="left" vertical="top" indent="1"/>
    </xf>
    <xf numFmtId="0" fontId="30" fillId="0" borderId="48" xfId="1" applyFont="1" applyBorder="1" applyAlignment="1">
      <alignment horizontal="center" vertical="top" shrinkToFit="1"/>
    </xf>
    <xf numFmtId="49" fontId="30" fillId="0" borderId="0" xfId="1" applyNumberFormat="1" applyFont="1" applyAlignment="1">
      <alignment horizontal="center" vertical="top" shrinkToFit="1"/>
    </xf>
    <xf numFmtId="0" fontId="8" fillId="0" borderId="0" xfId="1" applyFont="1" applyAlignment="1">
      <alignment horizontal="right" vertical="top"/>
    </xf>
    <xf numFmtId="0" fontId="52" fillId="0" borderId="8" xfId="1" applyFont="1" applyBorder="1">
      <alignment vertical="center"/>
    </xf>
    <xf numFmtId="0" fontId="8" fillId="0" borderId="0" xfId="1" applyFont="1">
      <alignment vertical="center"/>
    </xf>
    <xf numFmtId="0" fontId="51" fillId="0" borderId="29" xfId="0" applyFont="1" applyBorder="1">
      <alignment vertical="center"/>
    </xf>
    <xf numFmtId="0" fontId="30" fillId="0" borderId="29" xfId="1" applyFont="1" applyBorder="1" applyAlignment="1">
      <alignment horizontal="left" vertical="top" indent="1"/>
    </xf>
    <xf numFmtId="0" fontId="30" fillId="0" borderId="71" xfId="1" applyFont="1" applyBorder="1" applyAlignment="1">
      <alignment horizontal="left" vertical="top" shrinkToFit="1"/>
    </xf>
    <xf numFmtId="49" fontId="30" fillId="0" borderId="14" xfId="1" applyNumberFormat="1" applyFont="1" applyBorder="1" applyAlignment="1">
      <alignment horizontal="right" vertical="top" shrinkToFit="1"/>
    </xf>
    <xf numFmtId="49" fontId="30" fillId="0" borderId="15" xfId="1" applyNumberFormat="1" applyFont="1" applyBorder="1" applyAlignment="1">
      <alignment horizontal="right" vertical="top" shrinkToFit="1"/>
    </xf>
    <xf numFmtId="0" fontId="50" fillId="0" borderId="0" xfId="1" applyFont="1" applyAlignment="1">
      <alignment vertical="center" shrinkToFi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59" xfId="1" applyFont="1" applyBorder="1">
      <alignment vertical="center"/>
    </xf>
    <xf numFmtId="0" fontId="6" fillId="0" borderId="38" xfId="1" applyFont="1" applyBorder="1" applyAlignment="1">
      <alignment horizontal="right" vertical="center"/>
    </xf>
    <xf numFmtId="0" fontId="6" fillId="0" borderId="58" xfId="1" applyFont="1" applyBorder="1" applyAlignment="1">
      <alignment horizontal="center" vertical="center"/>
    </xf>
    <xf numFmtId="0" fontId="6" fillId="0" borderId="28" xfId="1" applyFont="1" applyBorder="1">
      <alignment vertical="center"/>
    </xf>
    <xf numFmtId="0" fontId="38" fillId="0" borderId="0" xfId="1" applyFont="1">
      <alignment vertical="center"/>
    </xf>
    <xf numFmtId="0" fontId="39" fillId="0" borderId="49" xfId="1" applyFont="1" applyBorder="1">
      <alignment vertical="center"/>
    </xf>
    <xf numFmtId="0" fontId="39" fillId="0" borderId="61" xfId="1" applyFont="1" applyBorder="1" applyAlignment="1">
      <alignment horizontal="center" vertical="center"/>
    </xf>
    <xf numFmtId="0" fontId="39" fillId="0" borderId="45" xfId="1" applyFont="1" applyBorder="1" applyAlignment="1">
      <alignment horizontal="center" vertical="center"/>
    </xf>
    <xf numFmtId="0" fontId="39" fillId="0" borderId="11" xfId="1" applyFont="1" applyBorder="1">
      <alignment vertical="center"/>
    </xf>
    <xf numFmtId="0" fontId="39" fillId="0" borderId="48" xfId="1" applyFont="1" applyBorder="1" applyAlignment="1">
      <alignment horizontal="center" vertical="center"/>
    </xf>
    <xf numFmtId="0" fontId="39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11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7" fillId="0" borderId="163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16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39" fillId="0" borderId="16" xfId="1" applyFont="1" applyBorder="1">
      <alignment vertical="center"/>
    </xf>
    <xf numFmtId="0" fontId="44" fillId="0" borderId="24" xfId="1" applyFont="1" applyBorder="1">
      <alignment vertical="center"/>
    </xf>
    <xf numFmtId="0" fontId="44" fillId="0" borderId="112" xfId="1" applyFont="1" applyBorder="1" applyAlignment="1">
      <alignment horizontal="center" vertical="center"/>
    </xf>
    <xf numFmtId="0" fontId="39" fillId="0" borderId="24" xfId="1" applyFont="1" applyBorder="1">
      <alignment vertical="center"/>
    </xf>
    <xf numFmtId="185" fontId="6" fillId="0" borderId="17" xfId="1" applyNumberFormat="1" applyFont="1" applyBorder="1" applyAlignment="1">
      <alignment vertical="center" shrinkToFit="1"/>
    </xf>
    <xf numFmtId="185" fontId="6" fillId="0" borderId="129" xfId="1" applyNumberFormat="1" applyFont="1" applyBorder="1" applyAlignment="1">
      <alignment vertical="center" shrinkToFit="1"/>
    </xf>
    <xf numFmtId="185" fontId="7" fillId="0" borderId="16" xfId="1" applyNumberFormat="1" applyFont="1" applyBorder="1" applyAlignment="1">
      <alignment vertical="center" shrinkToFit="1"/>
    </xf>
    <xf numFmtId="185" fontId="7" fillId="0" borderId="171" xfId="1" applyNumberFormat="1" applyFont="1" applyBorder="1" applyAlignment="1">
      <alignment vertical="center" shrinkToFit="1"/>
    </xf>
    <xf numFmtId="185" fontId="7" fillId="0" borderId="46" xfId="1" applyNumberFormat="1" applyFont="1" applyBorder="1" applyAlignment="1">
      <alignment vertical="center" shrinkToFit="1"/>
    </xf>
    <xf numFmtId="0" fontId="44" fillId="0" borderId="25" xfId="1" applyFont="1" applyBorder="1" applyAlignment="1">
      <alignment horizontal="center" vertical="center"/>
    </xf>
    <xf numFmtId="0" fontId="44" fillId="0" borderId="118" xfId="1" applyFont="1" applyBorder="1" applyAlignment="1">
      <alignment horizontal="center" vertical="center"/>
    </xf>
    <xf numFmtId="0" fontId="44" fillId="0" borderId="159" xfId="1" applyFont="1" applyBorder="1" applyAlignment="1">
      <alignment horizontal="distributed" vertical="center"/>
    </xf>
    <xf numFmtId="0" fontId="39" fillId="0" borderId="156" xfId="1" applyFont="1" applyBorder="1">
      <alignment vertical="center"/>
    </xf>
    <xf numFmtId="185" fontId="6" fillId="0" borderId="159" xfId="1" applyNumberFormat="1" applyFont="1" applyBorder="1" applyAlignment="1">
      <alignment vertical="center" shrinkToFit="1"/>
    </xf>
    <xf numFmtId="185" fontId="6" fillId="0" borderId="177" xfId="1" applyNumberFormat="1" applyFont="1" applyBorder="1" applyAlignment="1">
      <alignment vertical="center" shrinkToFit="1"/>
    </xf>
    <xf numFmtId="185" fontId="7" fillId="0" borderId="155" xfId="1" applyNumberFormat="1" applyFont="1" applyBorder="1" applyAlignment="1">
      <alignment vertical="center" shrinkToFit="1"/>
    </xf>
    <xf numFmtId="185" fontId="7" fillId="0" borderId="178" xfId="1" applyNumberFormat="1" applyFont="1" applyBorder="1" applyAlignment="1">
      <alignment vertical="center" shrinkToFit="1"/>
    </xf>
    <xf numFmtId="185" fontId="7" fillId="0" borderId="158" xfId="1" applyNumberFormat="1" applyFont="1" applyBorder="1" applyAlignment="1">
      <alignment vertical="center" shrinkToFit="1"/>
    </xf>
    <xf numFmtId="0" fontId="39" fillId="0" borderId="25" xfId="1" applyFont="1" applyBorder="1">
      <alignment vertical="center"/>
    </xf>
    <xf numFmtId="185" fontId="6" fillId="0" borderId="0" xfId="1" applyNumberFormat="1" applyFont="1" applyAlignment="1">
      <alignment vertical="center" shrinkToFit="1"/>
    </xf>
    <xf numFmtId="185" fontId="6" fillId="0" borderId="179" xfId="1" applyNumberFormat="1" applyFont="1" applyBorder="1" applyAlignment="1">
      <alignment vertical="center" shrinkToFit="1"/>
    </xf>
    <xf numFmtId="185" fontId="7" fillId="0" borderId="11" xfId="1" applyNumberFormat="1" applyFont="1" applyBorder="1" applyAlignment="1">
      <alignment vertical="center" shrinkToFit="1"/>
    </xf>
    <xf numFmtId="185" fontId="7" fillId="0" borderId="180" xfId="1" applyNumberFormat="1" applyFont="1" applyBorder="1" applyAlignment="1">
      <alignment vertical="center" shrinkToFit="1"/>
    </xf>
    <xf numFmtId="185" fontId="7" fillId="0" borderId="12" xfId="1" applyNumberFormat="1" applyFont="1" applyBorder="1" applyAlignment="1">
      <alignment vertical="center" shrinkToFit="1"/>
    </xf>
    <xf numFmtId="0" fontId="39" fillId="0" borderId="23" xfId="1" applyFont="1" applyBorder="1">
      <alignment vertical="center"/>
    </xf>
    <xf numFmtId="0" fontId="44" fillId="0" borderId="6" xfId="1" applyFont="1" applyBorder="1">
      <alignment vertical="center"/>
    </xf>
    <xf numFmtId="0" fontId="44" fillId="0" borderId="123" xfId="1" applyFont="1" applyBorder="1">
      <alignment vertical="center"/>
    </xf>
    <xf numFmtId="0" fontId="44" fillId="0" borderId="181" xfId="1" applyFont="1" applyBorder="1" applyAlignment="1">
      <alignment horizontal="distributed" vertical="center"/>
    </xf>
    <xf numFmtId="0" fontId="39" fillId="0" borderId="182" xfId="1" applyFont="1" applyBorder="1">
      <alignment vertical="center"/>
    </xf>
    <xf numFmtId="185" fontId="6" fillId="0" borderId="181" xfId="1" applyNumberFormat="1" applyFont="1" applyBorder="1" applyAlignment="1">
      <alignment vertical="center" shrinkToFit="1"/>
    </xf>
    <xf numFmtId="185" fontId="6" fillId="0" borderId="183" xfId="1" applyNumberFormat="1" applyFont="1" applyBorder="1" applyAlignment="1">
      <alignment vertical="center" shrinkToFit="1"/>
    </xf>
    <xf numFmtId="185" fontId="7" fillId="0" borderId="184" xfId="1" applyNumberFormat="1" applyFont="1" applyBorder="1" applyAlignment="1">
      <alignment vertical="center" shrinkToFit="1"/>
    </xf>
    <xf numFmtId="185" fontId="7" fillId="0" borderId="185" xfId="1" applyNumberFormat="1" applyFont="1" applyBorder="1" applyAlignment="1">
      <alignment vertical="center" shrinkToFit="1"/>
    </xf>
    <xf numFmtId="185" fontId="7" fillId="0" borderId="186" xfId="1" applyNumberFormat="1" applyFont="1" applyBorder="1" applyAlignment="1">
      <alignment vertical="center" shrinkToFit="1"/>
    </xf>
    <xf numFmtId="0" fontId="39" fillId="0" borderId="53" xfId="1" applyFont="1" applyBorder="1">
      <alignment vertical="center"/>
    </xf>
    <xf numFmtId="0" fontId="44" fillId="0" borderId="52" xfId="1" applyFont="1" applyBorder="1" applyAlignment="1">
      <alignment horizontal="distributed" vertical="center"/>
    </xf>
    <xf numFmtId="0" fontId="44" fillId="0" borderId="52" xfId="1" applyFont="1" applyBorder="1">
      <alignment vertical="center"/>
    </xf>
    <xf numFmtId="0" fontId="44" fillId="0" borderId="2" xfId="1" applyFont="1" applyBorder="1" applyAlignment="1">
      <alignment horizontal="center" vertical="center"/>
    </xf>
    <xf numFmtId="0" fontId="39" fillId="0" borderId="3" xfId="1" applyFont="1" applyBorder="1">
      <alignment vertical="center"/>
    </xf>
    <xf numFmtId="185" fontId="6" fillId="0" borderId="52" xfId="1" applyNumberFormat="1" applyFont="1" applyBorder="1" applyAlignment="1">
      <alignment vertical="center" shrinkToFit="1"/>
    </xf>
    <xf numFmtId="185" fontId="6" fillId="0" borderId="111" xfId="1" applyNumberFormat="1" applyFont="1" applyBorder="1" applyAlignment="1">
      <alignment vertical="center" shrinkToFit="1"/>
    </xf>
    <xf numFmtId="185" fontId="7" fillId="0" borderId="53" xfId="1" applyNumberFormat="1" applyFont="1" applyBorder="1" applyAlignment="1">
      <alignment vertical="center" shrinkToFit="1"/>
    </xf>
    <xf numFmtId="185" fontId="7" fillId="0" borderId="163" xfId="1" applyNumberFormat="1" applyFont="1" applyBorder="1" applyAlignment="1">
      <alignment vertical="center" shrinkToFit="1"/>
    </xf>
    <xf numFmtId="185" fontId="7" fillId="0" borderId="27" xfId="1" applyNumberFormat="1" applyFont="1" applyBorder="1" applyAlignment="1">
      <alignment vertical="center" shrinkToFit="1"/>
    </xf>
    <xf numFmtId="185" fontId="7" fillId="0" borderId="164" xfId="1" applyNumberFormat="1" applyFont="1" applyBorder="1" applyAlignment="1">
      <alignment horizontal="right" vertical="center" shrinkToFit="1"/>
    </xf>
    <xf numFmtId="185" fontId="7" fillId="0" borderId="3" xfId="1" applyNumberFormat="1" applyFont="1" applyBorder="1" applyAlignment="1">
      <alignment horizontal="right" vertical="center" shrinkToFit="1"/>
    </xf>
    <xf numFmtId="185" fontId="7" fillId="0" borderId="52" xfId="1" applyNumberFormat="1" applyFont="1" applyBorder="1" applyAlignment="1">
      <alignment horizontal="right" vertical="center" shrinkToFit="1"/>
    </xf>
    <xf numFmtId="185" fontId="7" fillId="0" borderId="53" xfId="1" applyNumberFormat="1" applyFont="1" applyBorder="1" applyAlignment="1">
      <alignment horizontal="right" vertical="center" shrinkToFit="1"/>
    </xf>
    <xf numFmtId="185" fontId="7" fillId="0" borderId="163" xfId="1" applyNumberFormat="1" applyFont="1" applyBorder="1" applyAlignment="1">
      <alignment horizontal="right" vertical="center" shrinkToFit="1"/>
    </xf>
    <xf numFmtId="185" fontId="7" fillId="0" borderId="27" xfId="1" applyNumberFormat="1" applyFont="1" applyBorder="1" applyAlignment="1">
      <alignment horizontal="right" vertical="center" shrinkToFit="1"/>
    </xf>
    <xf numFmtId="185" fontId="7" fillId="0" borderId="164" xfId="1" applyNumberFormat="1" applyFont="1" applyBorder="1" applyAlignment="1">
      <alignment vertical="center" shrinkToFit="1"/>
    </xf>
    <xf numFmtId="185" fontId="7" fillId="0" borderId="3" xfId="1" applyNumberFormat="1" applyFont="1" applyBorder="1" applyAlignment="1">
      <alignment vertical="center" shrinkToFit="1"/>
    </xf>
    <xf numFmtId="185" fontId="7" fillId="0" borderId="52" xfId="1" applyNumberFormat="1" applyFont="1" applyBorder="1" applyAlignment="1">
      <alignment vertical="center" shrinkToFit="1"/>
    </xf>
    <xf numFmtId="0" fontId="44" fillId="0" borderId="187" xfId="1" applyFont="1" applyBorder="1" applyAlignment="1">
      <alignment horizontal="distributed" vertical="center"/>
    </xf>
    <xf numFmtId="0" fontId="39" fillId="0" borderId="188" xfId="1" applyFont="1" applyBorder="1">
      <alignment vertical="center"/>
    </xf>
    <xf numFmtId="185" fontId="6" fillId="0" borderId="187" xfId="1" applyNumberFormat="1" applyFont="1" applyBorder="1" applyAlignment="1">
      <alignment vertical="center" shrinkToFit="1"/>
    </xf>
    <xf numFmtId="185" fontId="6" fillId="0" borderId="189" xfId="1" applyNumberFormat="1" applyFont="1" applyBorder="1" applyAlignment="1">
      <alignment vertical="center" shrinkToFit="1"/>
    </xf>
    <xf numFmtId="185" fontId="7" fillId="0" borderId="190" xfId="1" applyNumberFormat="1" applyFont="1" applyBorder="1" applyAlignment="1">
      <alignment vertical="center" shrinkToFit="1"/>
    </xf>
    <xf numFmtId="185" fontId="7" fillId="0" borderId="191" xfId="1" applyNumberFormat="1" applyFont="1" applyBorder="1" applyAlignment="1">
      <alignment vertical="center" shrinkToFit="1"/>
    </xf>
    <xf numFmtId="185" fontId="7" fillId="0" borderId="192" xfId="1" applyNumberFormat="1" applyFont="1" applyBorder="1" applyAlignment="1">
      <alignment vertical="center" shrinkToFit="1"/>
    </xf>
    <xf numFmtId="0" fontId="39" fillId="0" borderId="6" xfId="1" applyFont="1" applyBorder="1">
      <alignment vertical="center"/>
    </xf>
    <xf numFmtId="185" fontId="6" fillId="0" borderId="21" xfId="1" applyNumberFormat="1" applyFont="1" applyBorder="1" applyAlignment="1">
      <alignment vertical="center" shrinkToFit="1"/>
    </xf>
    <xf numFmtId="185" fontId="6" fillId="0" borderId="130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 shrinkToFit="1"/>
    </xf>
    <xf numFmtId="185" fontId="7" fillId="0" borderId="173" xfId="1" applyNumberFormat="1" applyFont="1" applyBorder="1" applyAlignment="1">
      <alignment vertical="center" shrinkToFit="1"/>
    </xf>
    <xf numFmtId="185" fontId="7" fillId="0" borderId="22" xfId="1" applyNumberFormat="1" applyFont="1" applyBorder="1" applyAlignment="1">
      <alignment vertical="center" shrinkToFit="1"/>
    </xf>
    <xf numFmtId="0" fontId="39" fillId="0" borderId="114" xfId="1" applyFont="1" applyBorder="1">
      <alignment vertical="center"/>
    </xf>
    <xf numFmtId="185" fontId="6" fillId="0" borderId="113" xfId="1" applyNumberFormat="1" applyFont="1" applyBorder="1" applyAlignment="1">
      <alignment vertical="center" shrinkToFit="1"/>
    </xf>
    <xf numFmtId="185" fontId="6" fillId="0" borderId="115" xfId="1" applyNumberFormat="1" applyFont="1" applyBorder="1" applyAlignment="1">
      <alignment vertical="center" shrinkToFit="1"/>
    </xf>
    <xf numFmtId="0" fontId="39" fillId="0" borderId="125" xfId="1" applyFont="1" applyBorder="1">
      <alignment vertical="center"/>
    </xf>
    <xf numFmtId="185" fontId="6" fillId="0" borderId="124" xfId="1" applyNumberFormat="1" applyFont="1" applyBorder="1" applyAlignment="1">
      <alignment vertical="center" shrinkToFit="1"/>
    </xf>
    <xf numFmtId="185" fontId="6" fillId="0" borderId="126" xfId="1" applyNumberFormat="1" applyFont="1" applyBorder="1" applyAlignment="1">
      <alignment vertical="center" shrinkToFit="1"/>
    </xf>
    <xf numFmtId="0" fontId="44" fillId="0" borderId="37" xfId="1" applyFont="1" applyBorder="1" applyAlignment="1">
      <alignment horizontal="center" vertical="center"/>
    </xf>
    <xf numFmtId="0" fontId="44" fillId="0" borderId="193" xfId="1" applyFont="1" applyBorder="1">
      <alignment vertical="center"/>
    </xf>
    <xf numFmtId="0" fontId="44" fillId="0" borderId="194" xfId="1" applyFont="1" applyBorder="1" applyAlignment="1">
      <alignment horizontal="center" vertical="center"/>
    </xf>
    <xf numFmtId="0" fontId="44" fillId="0" borderId="48" xfId="1" applyFont="1" applyBorder="1" applyAlignment="1">
      <alignment horizontal="center" vertical="center"/>
    </xf>
    <xf numFmtId="0" fontId="44" fillId="0" borderId="160" xfId="1" applyFont="1" applyBorder="1" applyAlignment="1">
      <alignment horizontal="center" vertical="center"/>
    </xf>
    <xf numFmtId="0" fontId="44" fillId="0" borderId="5" xfId="1" applyFont="1" applyBorder="1">
      <alignment vertical="center"/>
    </xf>
    <xf numFmtId="0" fontId="44" fillId="0" borderId="24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185" fontId="6" fillId="0" borderId="131" xfId="1" applyNumberFormat="1" applyFont="1" applyBorder="1" applyAlignment="1">
      <alignment vertical="center" shrinkToFit="1"/>
    </xf>
    <xf numFmtId="185" fontId="6" fillId="0" borderId="132" xfId="1" applyNumberFormat="1" applyFont="1" applyBorder="1" applyAlignment="1">
      <alignment vertical="center" shrinkToFit="1"/>
    </xf>
    <xf numFmtId="185" fontId="6" fillId="0" borderId="14" xfId="1" applyNumberFormat="1" applyFont="1" applyBorder="1" applyAlignment="1">
      <alignment vertical="center" shrinkToFit="1"/>
    </xf>
    <xf numFmtId="185" fontId="7" fillId="0" borderId="13" xfId="1" applyNumberFormat="1" applyFont="1" applyBorder="1" applyAlignment="1">
      <alignment vertical="center" shrinkToFit="1"/>
    </xf>
    <xf numFmtId="185" fontId="7" fillId="0" borderId="175" xfId="1" applyNumberFormat="1" applyFont="1" applyBorder="1" applyAlignment="1">
      <alignment vertical="center" shrinkToFit="1"/>
    </xf>
    <xf numFmtId="185" fontId="7" fillId="0" borderId="15" xfId="1" applyNumberFormat="1" applyFont="1" applyBorder="1" applyAlignment="1">
      <alignment vertical="center" shrinkToFit="1"/>
    </xf>
    <xf numFmtId="185" fontId="7" fillId="0" borderId="176" xfId="1" applyNumberFormat="1" applyFont="1" applyBorder="1" applyAlignment="1">
      <alignment vertical="center" shrinkToFit="1"/>
    </xf>
    <xf numFmtId="185" fontId="7" fillId="0" borderId="26" xfId="1" applyNumberFormat="1" applyFont="1" applyBorder="1" applyAlignment="1">
      <alignment vertical="center" shrinkToFit="1"/>
    </xf>
    <xf numFmtId="185" fontId="7" fillId="0" borderId="14" xfId="1" applyNumberFormat="1" applyFont="1" applyBorder="1" applyAlignment="1">
      <alignment vertical="center" shrinkToFit="1"/>
    </xf>
    <xf numFmtId="0" fontId="49" fillId="0" borderId="0" xfId="1" applyFont="1">
      <alignment vertical="center"/>
    </xf>
    <xf numFmtId="0" fontId="29" fillId="0" borderId="0" xfId="1" applyFont="1" applyAlignment="1"/>
    <xf numFmtId="56" fontId="6" fillId="0" borderId="1" xfId="1" quotePrefix="1" applyNumberFormat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59" xfId="1" quotePrefix="1" applyFont="1" applyBorder="1" applyAlignment="1">
      <alignment horizontal="center" vertical="center"/>
    </xf>
    <xf numFmtId="0" fontId="6" fillId="0" borderId="50" xfId="1" applyFont="1" applyBorder="1">
      <alignment vertical="center"/>
    </xf>
    <xf numFmtId="0" fontId="6" fillId="0" borderId="32" xfId="1" applyFont="1" applyBorder="1">
      <alignment vertical="center"/>
    </xf>
    <xf numFmtId="0" fontId="41" fillId="0" borderId="4" xfId="1" applyFont="1" applyBorder="1">
      <alignment vertical="center"/>
    </xf>
    <xf numFmtId="0" fontId="41" fillId="0" borderId="36" xfId="1" applyFont="1" applyBorder="1">
      <alignment vertical="center"/>
    </xf>
    <xf numFmtId="0" fontId="41" fillId="0" borderId="7" xfId="1" applyFont="1" applyBorder="1">
      <alignment vertical="center"/>
    </xf>
    <xf numFmtId="0" fontId="41" fillId="0" borderId="50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0" xfId="0" quotePrefix="1" applyFont="1" applyAlignment="1">
      <alignment vertical="center" textRotation="180"/>
    </xf>
    <xf numFmtId="0" fontId="6" fillId="0" borderId="0" xfId="1" applyFont="1" applyAlignment="1">
      <alignment vertical="top"/>
    </xf>
    <xf numFmtId="0" fontId="6" fillId="0" borderId="9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 wrapText="1"/>
    </xf>
    <xf numFmtId="38" fontId="7" fillId="0" borderId="8" xfId="4" applyFont="1" applyBorder="1" applyAlignment="1">
      <alignment horizontal="right" vertical="center"/>
    </xf>
    <xf numFmtId="38" fontId="7" fillId="0" borderId="25" xfId="4" applyFont="1" applyBorder="1" applyAlignment="1">
      <alignment horizontal="right" vertical="center"/>
    </xf>
    <xf numFmtId="38" fontId="7" fillId="0" borderId="92" xfId="4" applyFont="1" applyBorder="1" applyAlignment="1">
      <alignment horizontal="right" vertical="center"/>
    </xf>
    <xf numFmtId="38" fontId="7" fillId="0" borderId="12" xfId="4" applyFont="1" applyBorder="1" applyAlignment="1">
      <alignment horizontal="right" vertical="center"/>
    </xf>
    <xf numFmtId="38" fontId="7" fillId="0" borderId="140" xfId="4" applyFont="1" applyBorder="1" applyAlignment="1">
      <alignment horizontal="right" vertical="center"/>
    </xf>
    <xf numFmtId="38" fontId="7" fillId="0" borderId="156" xfId="4" applyFont="1" applyBorder="1" applyAlignment="1">
      <alignment horizontal="right" vertical="center"/>
    </xf>
    <xf numFmtId="38" fontId="7" fillId="0" borderId="157" xfId="4" applyFont="1" applyBorder="1" applyAlignment="1">
      <alignment horizontal="right" vertical="center"/>
    </xf>
    <xf numFmtId="38" fontId="7" fillId="0" borderId="158" xfId="4" applyFont="1" applyBorder="1" applyAlignment="1">
      <alignment horizontal="right" vertical="center"/>
    </xf>
    <xf numFmtId="38" fontId="7" fillId="0" borderId="140" xfId="4" applyFont="1" applyBorder="1" applyAlignment="1">
      <alignment horizontal="right" vertical="center" wrapText="1"/>
    </xf>
    <xf numFmtId="38" fontId="7" fillId="0" borderId="156" xfId="4" applyFont="1" applyBorder="1" applyAlignment="1">
      <alignment horizontal="right" vertical="center" wrapText="1"/>
    </xf>
    <xf numFmtId="38" fontId="7" fillId="0" borderId="144" xfId="4" applyFont="1" applyBorder="1" applyAlignment="1">
      <alignment horizontal="right" vertical="center"/>
    </xf>
    <xf numFmtId="0" fontId="7" fillId="0" borderId="158" xfId="1" applyFont="1" applyBorder="1">
      <alignment vertical="center"/>
    </xf>
    <xf numFmtId="0" fontId="33" fillId="0" borderId="0" xfId="1" applyFont="1">
      <alignment vertical="center"/>
    </xf>
    <xf numFmtId="0" fontId="29" fillId="0" borderId="135" xfId="1" applyFont="1" applyBorder="1">
      <alignment vertical="center"/>
    </xf>
    <xf numFmtId="0" fontId="6" fillId="0" borderId="135" xfId="1" applyFont="1" applyBorder="1">
      <alignment vertical="center"/>
    </xf>
    <xf numFmtId="0" fontId="6" fillId="0" borderId="136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2" xfId="1" applyFont="1" applyBorder="1">
      <alignment vertical="center"/>
    </xf>
    <xf numFmtId="0" fontId="7" fillId="0" borderId="37" xfId="1" applyFont="1" applyBorder="1" applyAlignment="1">
      <alignment horizontal="center" vertical="center"/>
    </xf>
    <xf numFmtId="41" fontId="7" fillId="0" borderId="7" xfId="4" applyNumberFormat="1" applyFont="1" applyBorder="1" applyAlignment="1">
      <alignment horizontal="right" vertical="center"/>
    </xf>
    <xf numFmtId="41" fontId="7" fillId="0" borderId="46" xfId="4" applyNumberFormat="1" applyFont="1" applyBorder="1" applyAlignment="1">
      <alignment horizontal="right" vertical="center"/>
    </xf>
    <xf numFmtId="0" fontId="7" fillId="0" borderId="48" xfId="1" applyFont="1" applyBorder="1" applyAlignment="1">
      <alignment horizontal="center" vertical="center"/>
    </xf>
    <xf numFmtId="41" fontId="7" fillId="0" borderId="8" xfId="4" applyNumberFormat="1" applyFont="1" applyBorder="1" applyAlignment="1">
      <alignment horizontal="right" vertical="center"/>
    </xf>
    <xf numFmtId="41" fontId="7" fillId="0" borderId="12" xfId="4" applyNumberFormat="1" applyFont="1" applyBorder="1" applyAlignment="1">
      <alignment horizontal="right" vertical="center"/>
    </xf>
    <xf numFmtId="0" fontId="7" fillId="0" borderId="149" xfId="1" applyFont="1" applyBorder="1" applyAlignment="1">
      <alignment horizontal="center" vertical="center"/>
    </xf>
    <xf numFmtId="41" fontId="7" fillId="0" borderId="142" xfId="4" applyNumberFormat="1" applyFont="1" applyBorder="1" applyAlignment="1">
      <alignment horizontal="right" vertical="center"/>
    </xf>
    <xf numFmtId="41" fontId="7" fillId="0" borderId="152" xfId="4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42" xfId="1" applyNumberFormat="1" applyFont="1" applyBorder="1" applyAlignment="1">
      <alignment horizontal="right" vertical="center"/>
    </xf>
    <xf numFmtId="41" fontId="7" fillId="0" borderId="152" xfId="1" applyNumberFormat="1" applyFont="1" applyBorder="1" applyAlignment="1">
      <alignment horizontal="right" vertical="center"/>
    </xf>
    <xf numFmtId="0" fontId="7" fillId="0" borderId="65" xfId="1" applyFont="1" applyBorder="1" applyAlignment="1">
      <alignment horizontal="center" vertical="center"/>
    </xf>
    <xf numFmtId="41" fontId="7" fillId="0" borderId="64" xfId="1" applyNumberFormat="1" applyFont="1" applyBorder="1" applyAlignment="1">
      <alignment horizontal="right" vertical="center"/>
    </xf>
    <xf numFmtId="41" fontId="7" fillId="0" borderId="68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0" fontId="7" fillId="0" borderId="54" xfId="1" applyFont="1" applyBorder="1" applyAlignment="1">
      <alignment horizontal="center" vertical="center"/>
    </xf>
    <xf numFmtId="41" fontId="7" fillId="0" borderId="28" xfId="1" applyNumberFormat="1" applyFont="1" applyBorder="1" applyAlignment="1">
      <alignment horizontal="right" vertical="center"/>
    </xf>
    <xf numFmtId="41" fontId="7" fillId="0" borderId="56" xfId="1" applyNumberFormat="1" applyFont="1" applyBorder="1" applyAlignment="1">
      <alignment horizontal="right" vertical="center"/>
    </xf>
    <xf numFmtId="0" fontId="6" fillId="0" borderId="9" xfId="1" applyFont="1" applyBorder="1">
      <alignment vertical="center"/>
    </xf>
    <xf numFmtId="3" fontId="7" fillId="0" borderId="156" xfId="1" applyNumberFormat="1" applyFont="1" applyBorder="1" applyAlignment="1">
      <alignment horizontal="right" vertical="center" wrapText="1"/>
    </xf>
    <xf numFmtId="0" fontId="7" fillId="0" borderId="156" xfId="1" applyFont="1" applyBorder="1" applyAlignment="1">
      <alignment horizontal="right" vertical="center" wrapText="1"/>
    </xf>
    <xf numFmtId="0" fontId="7" fillId="0" borderId="157" xfId="1" applyFont="1" applyBorder="1" applyAlignment="1">
      <alignment horizontal="right" vertical="center" wrapText="1"/>
    </xf>
    <xf numFmtId="38" fontId="7" fillId="0" borderId="156" xfId="3" applyFont="1" applyBorder="1" applyAlignment="1">
      <alignment horizontal="right" vertical="center"/>
    </xf>
    <xf numFmtId="3" fontId="7" fillId="0" borderId="159" xfId="1" applyNumberFormat="1" applyFont="1" applyBorder="1" applyAlignment="1">
      <alignment horizontal="right" vertical="center" wrapText="1"/>
    </xf>
    <xf numFmtId="0" fontId="7" fillId="0" borderId="160" xfId="1" applyFont="1" applyBorder="1" applyAlignment="1">
      <alignment horizontal="right" vertical="center" wrapText="1"/>
    </xf>
    <xf numFmtId="0" fontId="7" fillId="0" borderId="140" xfId="1" applyFont="1" applyBorder="1" applyAlignment="1">
      <alignment horizontal="right" vertical="center" wrapText="1"/>
    </xf>
    <xf numFmtId="0" fontId="7" fillId="0" borderId="159" xfId="1" applyFont="1" applyBorder="1" applyAlignment="1">
      <alignment horizontal="right" vertical="center" wrapText="1"/>
    </xf>
    <xf numFmtId="38" fontId="7" fillId="0" borderId="161" xfId="3" applyFont="1" applyBorder="1" applyAlignment="1">
      <alignment horizontal="right" vertical="center"/>
    </xf>
    <xf numFmtId="38" fontId="7" fillId="0" borderId="156" xfId="3" applyFont="1" applyBorder="1" applyAlignment="1">
      <alignment horizontal="right" vertical="center" wrapText="1"/>
    </xf>
    <xf numFmtId="0" fontId="50" fillId="0" borderId="0" xfId="1" applyFont="1" applyAlignment="1">
      <alignment horizontal="center" vertical="center"/>
    </xf>
    <xf numFmtId="0" fontId="6" fillId="0" borderId="49" xfId="1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8" fillId="0" borderId="45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38" fontId="7" fillId="0" borderId="17" xfId="4" applyFont="1" applyBorder="1">
      <alignment vertical="center"/>
    </xf>
    <xf numFmtId="38" fontId="7" fillId="0" borderId="7" xfId="4" applyFont="1" applyBorder="1">
      <alignment vertical="center"/>
    </xf>
    <xf numFmtId="38" fontId="7" fillId="0" borderId="8" xfId="4" applyFont="1" applyBorder="1">
      <alignment vertical="center"/>
    </xf>
    <xf numFmtId="38" fontId="7" fillId="0" borderId="0" xfId="4" applyFont="1">
      <alignment vertical="center"/>
    </xf>
    <xf numFmtId="38" fontId="7" fillId="0" borderId="48" xfId="4" applyFont="1" applyBorder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42" xfId="1" applyFont="1" applyBorder="1" applyAlignment="1">
      <alignment horizontal="center" vertical="center"/>
    </xf>
    <xf numFmtId="38" fontId="7" fillId="0" borderId="143" xfId="4" applyFont="1" applyBorder="1">
      <alignment vertical="center"/>
    </xf>
    <xf numFmtId="38" fontId="7" fillId="0" borderId="142" xfId="4" applyFont="1" applyBorder="1">
      <alignment vertical="center"/>
    </xf>
    <xf numFmtId="0" fontId="8" fillId="0" borderId="142" xfId="1" applyFont="1" applyBorder="1" applyAlignment="1">
      <alignment horizontal="center" vertical="center"/>
    </xf>
    <xf numFmtId="38" fontId="7" fillId="0" borderId="141" xfId="4" applyFont="1" applyBorder="1">
      <alignment vertical="center"/>
    </xf>
    <xf numFmtId="38" fontId="7" fillId="0" borderId="145" xfId="4" applyFont="1" applyBorder="1">
      <alignment vertical="center"/>
    </xf>
    <xf numFmtId="38" fontId="7" fillId="0" borderId="141" xfId="4" applyFont="1" applyBorder="1" applyAlignment="1">
      <alignment horizontal="right" vertical="center"/>
    </xf>
    <xf numFmtId="38" fontId="7" fillId="0" borderId="148" xfId="4" applyFont="1" applyBorder="1">
      <alignment vertical="center"/>
    </xf>
    <xf numFmtId="3" fontId="7" fillId="0" borderId="25" xfId="1" applyNumberFormat="1" applyFont="1" applyBorder="1">
      <alignment vertical="center"/>
    </xf>
    <xf numFmtId="3" fontId="7" fillId="0" borderId="8" xfId="1" applyNumberFormat="1" applyFont="1" applyBorder="1">
      <alignment vertical="center"/>
    </xf>
    <xf numFmtId="3" fontId="7" fillId="0" borderId="0" xfId="1" applyNumberFormat="1" applyFont="1">
      <alignment vertical="center"/>
    </xf>
    <xf numFmtId="0" fontId="8" fillId="0" borderId="48" xfId="1" applyFont="1" applyBorder="1" applyAlignment="1">
      <alignment horizontal="center" vertical="center"/>
    </xf>
    <xf numFmtId="0" fontId="28" fillId="0" borderId="48" xfId="1" applyFont="1" applyBorder="1" applyAlignment="1">
      <alignment horizontal="center" vertical="center"/>
    </xf>
    <xf numFmtId="38" fontId="7" fillId="0" borderId="25" xfId="4" applyFont="1" applyBorder="1">
      <alignment vertical="center"/>
    </xf>
    <xf numFmtId="0" fontId="50" fillId="0" borderId="48" xfId="1" applyFont="1" applyBorder="1" applyAlignment="1">
      <alignment horizontal="center" vertical="center"/>
    </xf>
    <xf numFmtId="183" fontId="7" fillId="0" borderId="7" xfId="4" applyNumberFormat="1" applyFont="1" applyBorder="1">
      <alignment vertical="center"/>
    </xf>
    <xf numFmtId="183" fontId="7" fillId="0" borderId="17" xfId="4" applyNumberFormat="1" applyFont="1" applyBorder="1">
      <alignment vertical="center"/>
    </xf>
    <xf numFmtId="183" fontId="7" fillId="0" borderId="37" xfId="4" applyNumberFormat="1" applyFont="1" applyBorder="1">
      <alignment vertical="center"/>
    </xf>
    <xf numFmtId="183" fontId="7" fillId="0" borderId="8" xfId="4" applyNumberFormat="1" applyFont="1" applyBorder="1">
      <alignment vertical="center"/>
    </xf>
    <xf numFmtId="183" fontId="7" fillId="0" borderId="0" xfId="4" applyNumberFormat="1" applyFont="1">
      <alignment vertical="center"/>
    </xf>
    <xf numFmtId="183" fontId="7" fillId="0" borderId="48" xfId="4" applyNumberFormat="1" applyFont="1" applyBorder="1">
      <alignment vertical="center"/>
    </xf>
    <xf numFmtId="183" fontId="7" fillId="0" borderId="142" xfId="4" applyNumberFormat="1" applyFont="1" applyBorder="1">
      <alignment vertical="center"/>
    </xf>
    <xf numFmtId="183" fontId="7" fillId="0" borderId="143" xfId="4" applyNumberFormat="1" applyFont="1" applyBorder="1">
      <alignment vertical="center"/>
    </xf>
    <xf numFmtId="183" fontId="7" fillId="0" borderId="149" xfId="4" applyNumberFormat="1" applyFont="1" applyBorder="1">
      <alignment vertical="center"/>
    </xf>
    <xf numFmtId="183" fontId="7" fillId="0" borderId="8" xfId="4" applyNumberFormat="1" applyFont="1" applyBorder="1" applyAlignment="1">
      <alignment horizontal="right" vertical="center"/>
    </xf>
    <xf numFmtId="177" fontId="7" fillId="0" borderId="25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0" xfId="1" applyNumberFormat="1" applyFont="1">
      <alignment vertical="center"/>
    </xf>
    <xf numFmtId="0" fontId="7" fillId="0" borderId="8" xfId="1" applyFont="1" applyBorder="1">
      <alignment vertical="center"/>
    </xf>
    <xf numFmtId="183" fontId="7" fillId="0" borderId="25" xfId="4" applyNumberFormat="1" applyFont="1" applyBorder="1">
      <alignment vertical="center"/>
    </xf>
    <xf numFmtId="38" fontId="7" fillId="0" borderId="37" xfId="4" applyFont="1" applyBorder="1">
      <alignment vertical="center"/>
    </xf>
    <xf numFmtId="0" fontId="6" fillId="0" borderId="48" xfId="1" applyFont="1" applyBorder="1" applyAlignment="1">
      <alignment horizontal="center" vertical="center"/>
    </xf>
    <xf numFmtId="183" fontId="7" fillId="0" borderId="142" xfId="4" applyNumberFormat="1" applyFont="1" applyBorder="1" applyAlignment="1">
      <alignment horizontal="right" vertical="center"/>
    </xf>
    <xf numFmtId="0" fontId="6" fillId="0" borderId="141" xfId="1" applyFont="1" applyBorder="1" applyAlignment="1">
      <alignment horizontal="center" vertical="center"/>
    </xf>
    <xf numFmtId="183" fontId="7" fillId="0" borderId="141" xfId="4" applyNumberFormat="1" applyFont="1" applyBorder="1">
      <alignment vertical="center"/>
    </xf>
    <xf numFmtId="183" fontId="7" fillId="0" borderId="141" xfId="4" applyNumberFormat="1" applyFont="1" applyBorder="1" applyAlignment="1">
      <alignment horizontal="right" vertical="center"/>
    </xf>
    <xf numFmtId="0" fontId="8" fillId="0" borderId="14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50" fillId="0" borderId="8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39" fillId="0" borderId="0" xfId="0" applyFont="1" applyAlignment="1">
      <alignment horizontal="right" vertical="center" indent="1"/>
    </xf>
    <xf numFmtId="0" fontId="8" fillId="0" borderId="11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30" fillId="0" borderId="61" xfId="0" applyFont="1" applyBorder="1">
      <alignment vertical="center"/>
    </xf>
    <xf numFmtId="0" fontId="6" fillId="0" borderId="0" xfId="1" applyFont="1" applyAlignment="1"/>
    <xf numFmtId="0" fontId="30" fillId="0" borderId="0" xfId="1" applyFont="1" applyAlignment="1">
      <alignment horizontal="center"/>
    </xf>
    <xf numFmtId="0" fontId="30" fillId="0" borderId="35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/>
    <xf numFmtId="0" fontId="6" fillId="0" borderId="17" xfId="1" applyFont="1" applyBorder="1" applyAlignment="1"/>
    <xf numFmtId="3" fontId="8" fillId="0" borderId="37" xfId="1" applyNumberFormat="1" applyFont="1" applyBorder="1" applyAlignment="1">
      <alignment horizontal="right" shrinkToFit="1"/>
    </xf>
    <xf numFmtId="3" fontId="8" fillId="0" borderId="7" xfId="1" applyNumberFormat="1" applyFont="1" applyBorder="1" applyAlignment="1">
      <alignment horizontal="right" shrinkToFit="1"/>
    </xf>
    <xf numFmtId="3" fontId="8" fillId="0" borderId="0" xfId="1" applyNumberFormat="1" applyFont="1" applyAlignment="1">
      <alignment horizontal="right" shrinkToFit="1"/>
    </xf>
    <xf numFmtId="3" fontId="8" fillId="0" borderId="8" xfId="1" applyNumberFormat="1" applyFont="1" applyBorder="1" applyAlignment="1">
      <alignment horizontal="right" shrinkToFit="1"/>
    </xf>
    <xf numFmtId="3" fontId="44" fillId="0" borderId="31" xfId="4" applyNumberFormat="1" applyFont="1" applyBorder="1" applyAlignment="1">
      <alignment horizontal="right" shrinkToFit="1"/>
    </xf>
    <xf numFmtId="3" fontId="8" fillId="0" borderId="25" xfId="4" applyNumberFormat="1" applyFont="1" applyBorder="1" applyAlignment="1">
      <alignment horizontal="right" shrinkToFit="1"/>
    </xf>
    <xf numFmtId="3" fontId="8" fillId="0" borderId="0" xfId="4" applyNumberFormat="1" applyFont="1" applyAlignment="1">
      <alignment horizontal="right" shrinkToFit="1"/>
    </xf>
    <xf numFmtId="3" fontId="8" fillId="0" borderId="37" xfId="1" applyNumberFormat="1" applyFont="1" applyBorder="1" applyAlignment="1">
      <alignment shrinkToFit="1"/>
    </xf>
    <xf numFmtId="3" fontId="8" fillId="0" borderId="8" xfId="1" applyNumberFormat="1" applyFont="1" applyBorder="1" applyAlignment="1">
      <alignment shrinkToFit="1"/>
    </xf>
    <xf numFmtId="3" fontId="8" fillId="0" borderId="17" xfId="1" applyNumberFormat="1" applyFont="1" applyBorder="1" applyAlignment="1">
      <alignment shrinkToFit="1"/>
    </xf>
    <xf numFmtId="0" fontId="30" fillId="0" borderId="50" xfId="1" applyFont="1" applyBorder="1" applyAlignment="1">
      <alignment horizontal="center" wrapText="1"/>
    </xf>
    <xf numFmtId="0" fontId="6" fillId="0" borderId="11" xfId="1" applyFont="1" applyBorder="1" applyAlignment="1"/>
    <xf numFmtId="3" fontId="8" fillId="0" borderId="48" xfId="1" applyNumberFormat="1" applyFont="1" applyBorder="1" applyAlignment="1">
      <alignment shrinkToFit="1"/>
    </xf>
    <xf numFmtId="3" fontId="30" fillId="0" borderId="8" xfId="1" applyNumberFormat="1" applyFont="1" applyBorder="1" applyAlignment="1">
      <alignment horizontal="center"/>
    </xf>
    <xf numFmtId="3" fontId="8" fillId="0" borderId="0" xfId="1" applyNumberFormat="1" applyFont="1" applyAlignment="1">
      <alignment shrinkToFit="1"/>
    </xf>
    <xf numFmtId="3" fontId="8" fillId="0" borderId="31" xfId="4" applyNumberFormat="1" applyFont="1" applyBorder="1" applyAlignment="1">
      <alignment horizontal="right" shrinkToFit="1"/>
    </xf>
    <xf numFmtId="0" fontId="30" fillId="0" borderId="32" xfId="1" applyFont="1" applyBorder="1" applyAlignment="1">
      <alignment horizontal="center"/>
    </xf>
    <xf numFmtId="3" fontId="8" fillId="0" borderId="48" xfId="1" applyNumberFormat="1" applyFont="1" applyBorder="1" applyAlignment="1">
      <alignment horizontal="right" shrinkToFit="1"/>
    </xf>
    <xf numFmtId="0" fontId="30" fillId="0" borderId="32" xfId="1" applyFont="1" applyBorder="1" applyAlignment="1">
      <alignment horizontal="center" wrapText="1"/>
    </xf>
    <xf numFmtId="0" fontId="6" fillId="0" borderId="0" xfId="1" applyFont="1" applyAlignment="1">
      <alignment horizontal="distributed" vertical="center"/>
    </xf>
    <xf numFmtId="3" fontId="8" fillId="0" borderId="8" xfId="1" applyNumberFormat="1" applyFont="1" applyBorder="1" applyAlignment="1">
      <alignment horizontal="center" shrinkToFit="1"/>
    </xf>
    <xf numFmtId="0" fontId="31" fillId="0" borderId="32" xfId="1" applyFont="1" applyBorder="1" applyAlignment="1">
      <alignment horizontal="center" wrapText="1"/>
    </xf>
    <xf numFmtId="0" fontId="6" fillId="0" borderId="23" xfId="1" applyFont="1" applyBorder="1" applyAlignment="1"/>
    <xf numFmtId="0" fontId="6" fillId="0" borderId="21" xfId="1" applyFont="1" applyBorder="1" applyAlignment="1">
      <alignment horizontal="distributed"/>
    </xf>
    <xf numFmtId="0" fontId="6" fillId="0" borderId="21" xfId="1" applyFont="1" applyBorder="1" applyAlignment="1"/>
    <xf numFmtId="3" fontId="8" fillId="0" borderId="5" xfId="1" applyNumberFormat="1" applyFont="1" applyBorder="1" applyAlignment="1">
      <alignment shrinkToFit="1"/>
    </xf>
    <xf numFmtId="3" fontId="8" fillId="0" borderId="4" xfId="1" applyNumberFormat="1" applyFont="1" applyBorder="1" applyAlignment="1">
      <alignment shrinkToFit="1"/>
    </xf>
    <xf numFmtId="3" fontId="8" fillId="0" borderId="4" xfId="1" applyNumberFormat="1" applyFont="1" applyBorder="1" applyAlignment="1">
      <alignment horizontal="right" shrinkToFit="1"/>
    </xf>
    <xf numFmtId="3" fontId="8" fillId="0" borderId="21" xfId="1" applyNumberFormat="1" applyFont="1" applyBorder="1" applyAlignment="1">
      <alignment shrinkToFit="1"/>
    </xf>
    <xf numFmtId="3" fontId="8" fillId="0" borderId="40" xfId="4" applyNumberFormat="1" applyFont="1" applyBorder="1" applyAlignment="1">
      <alignment horizontal="right" shrinkToFit="1"/>
    </xf>
    <xf numFmtId="3" fontId="8" fillId="0" borderId="6" xfId="4" applyNumberFormat="1" applyFont="1" applyBorder="1" applyAlignment="1">
      <alignment horizontal="right" shrinkToFit="1"/>
    </xf>
    <xf numFmtId="3" fontId="8" fillId="0" borderId="21" xfId="4" applyNumberFormat="1" applyFont="1" applyBorder="1" applyAlignment="1">
      <alignment horizontal="right" shrinkToFit="1"/>
    </xf>
    <xf numFmtId="0" fontId="30" fillId="0" borderId="36" xfId="1" applyFont="1" applyBorder="1" applyAlignment="1">
      <alignment horizontal="center"/>
    </xf>
    <xf numFmtId="3" fontId="8" fillId="0" borderId="5" xfId="1" applyNumberFormat="1" applyFont="1" applyBorder="1" applyAlignment="1">
      <alignment horizontal="right" shrinkToFit="1"/>
    </xf>
    <xf numFmtId="3" fontId="8" fillId="0" borderId="21" xfId="1" applyNumberFormat="1" applyFont="1" applyBorder="1" applyAlignment="1">
      <alignment horizontal="right" shrinkToFit="1"/>
    </xf>
    <xf numFmtId="188" fontId="8" fillId="0" borderId="37" xfId="1" applyNumberFormat="1" applyFont="1" applyBorder="1" applyAlignment="1">
      <alignment horizontal="right" shrinkToFit="1"/>
    </xf>
    <xf numFmtId="188" fontId="8" fillId="0" borderId="7" xfId="1" applyNumberFormat="1" applyFont="1" applyBorder="1" applyAlignment="1">
      <alignment horizontal="right" shrinkToFit="1"/>
    </xf>
    <xf numFmtId="188" fontId="8" fillId="0" borderId="17" xfId="1" applyNumberFormat="1" applyFont="1" applyBorder="1" applyAlignment="1">
      <alignment horizontal="right" shrinkToFit="1"/>
    </xf>
    <xf numFmtId="188" fontId="8" fillId="0" borderId="0" xfId="1" applyNumberFormat="1" applyFont="1" applyAlignment="1">
      <alignment horizontal="right" shrinkToFit="1"/>
    </xf>
    <xf numFmtId="188" fontId="8" fillId="0" borderId="31" xfId="4" applyNumberFormat="1" applyFont="1" applyBorder="1" applyAlignment="1">
      <alignment horizontal="right"/>
    </xf>
    <xf numFmtId="188" fontId="8" fillId="0" borderId="25" xfId="4" applyNumberFormat="1" applyFont="1" applyBorder="1" applyAlignment="1">
      <alignment horizontal="right"/>
    </xf>
    <xf numFmtId="188" fontId="8" fillId="0" borderId="0" xfId="4" applyNumberFormat="1" applyFont="1" applyAlignment="1">
      <alignment horizontal="right"/>
    </xf>
    <xf numFmtId="188" fontId="8" fillId="0" borderId="48" xfId="1" applyNumberFormat="1" applyFont="1" applyBorder="1" applyAlignment="1">
      <alignment horizontal="right"/>
    </xf>
    <xf numFmtId="188" fontId="8" fillId="0" borderId="8" xfId="1" applyNumberFormat="1" applyFont="1" applyBorder="1" applyAlignment="1">
      <alignment horizontal="right"/>
    </xf>
    <xf numFmtId="188" fontId="8" fillId="0" borderId="0" xfId="1" applyNumberFormat="1" applyFont="1" applyAlignment="1">
      <alignment horizontal="right"/>
    </xf>
    <xf numFmtId="188" fontId="8" fillId="0" borderId="48" xfId="1" applyNumberFormat="1" applyFont="1" applyBorder="1" applyAlignment="1">
      <alignment horizontal="right" shrinkToFit="1"/>
    </xf>
    <xf numFmtId="188" fontId="8" fillId="0" borderId="8" xfId="1" applyNumberFormat="1" applyFont="1" applyBorder="1" applyAlignment="1">
      <alignment horizontal="right" shrinkToFit="1"/>
    </xf>
    <xf numFmtId="188" fontId="8" fillId="0" borderId="48" xfId="1" applyNumberFormat="1" applyFont="1" applyBorder="1" applyAlignment="1"/>
    <xf numFmtId="188" fontId="8" fillId="0" borderId="8" xfId="1" applyNumberFormat="1" applyFont="1" applyBorder="1" applyAlignment="1"/>
    <xf numFmtId="188" fontId="8" fillId="0" borderId="0" xfId="1" applyNumberFormat="1" applyFont="1" applyAlignment="1"/>
    <xf numFmtId="188" fontId="8" fillId="0" borderId="5" xfId="1" applyNumberFormat="1" applyFont="1" applyBorder="1" applyAlignment="1">
      <alignment shrinkToFit="1"/>
    </xf>
    <xf numFmtId="188" fontId="8" fillId="0" borderId="4" xfId="1" applyNumberFormat="1" applyFont="1" applyBorder="1" applyAlignment="1">
      <alignment shrinkToFit="1"/>
    </xf>
    <xf numFmtId="188" fontId="8" fillId="0" borderId="4" xfId="1" applyNumberFormat="1" applyFont="1" applyBorder="1" applyAlignment="1">
      <alignment horizontal="right" shrinkToFit="1"/>
    </xf>
    <xf numFmtId="188" fontId="8" fillId="0" borderId="21" xfId="1" applyNumberFormat="1" applyFont="1" applyBorder="1" applyAlignment="1">
      <alignment shrinkToFit="1"/>
    </xf>
    <xf numFmtId="188" fontId="8" fillId="0" borderId="40" xfId="4" applyNumberFormat="1" applyFont="1" applyBorder="1" applyAlignment="1">
      <alignment horizontal="right"/>
    </xf>
    <xf numFmtId="188" fontId="8" fillId="0" borderId="6" xfId="4" applyNumberFormat="1" applyFont="1" applyBorder="1" applyAlignment="1">
      <alignment horizontal="right"/>
    </xf>
    <xf numFmtId="188" fontId="8" fillId="0" borderId="21" xfId="4" applyNumberFormat="1" applyFont="1" applyBorder="1" applyAlignment="1">
      <alignment horizontal="right"/>
    </xf>
    <xf numFmtId="188" fontId="8" fillId="0" borderId="5" xfId="1" applyNumberFormat="1" applyFont="1" applyBorder="1" applyAlignment="1"/>
    <xf numFmtId="188" fontId="8" fillId="0" borderId="4" xfId="1" applyNumberFormat="1" applyFont="1" applyBorder="1" applyAlignment="1"/>
    <xf numFmtId="188" fontId="8" fillId="0" borderId="21" xfId="1" applyNumberFormat="1" applyFont="1" applyBorder="1" applyAlignment="1"/>
    <xf numFmtId="3" fontId="8" fillId="0" borderId="31" xfId="4" applyNumberFormat="1" applyFont="1" applyBorder="1" applyAlignment="1">
      <alignment horizontal="right"/>
    </xf>
    <xf numFmtId="3" fontId="8" fillId="0" borderId="25" xfId="4" applyNumberFormat="1" applyFont="1" applyBorder="1" applyAlignment="1">
      <alignment horizontal="right"/>
    </xf>
    <xf numFmtId="3" fontId="8" fillId="0" borderId="0" xfId="4" applyNumberFormat="1" applyFont="1" applyAlignment="1">
      <alignment horizontal="right"/>
    </xf>
    <xf numFmtId="3" fontId="8" fillId="0" borderId="48" xfId="1" applyNumberFormat="1" applyFont="1" applyBorder="1" applyAlignment="1"/>
    <xf numFmtId="3" fontId="8" fillId="0" borderId="8" xfId="1" applyNumberFormat="1" applyFont="1" applyBorder="1" applyAlignment="1"/>
    <xf numFmtId="3" fontId="8" fillId="0" borderId="0" xfId="1" applyNumberFormat="1" applyFont="1" applyAlignment="1"/>
    <xf numFmtId="3" fontId="8" fillId="0" borderId="48" xfId="1" applyNumberFormat="1" applyFont="1" applyBorder="1" applyAlignment="1">
      <alignment horizontal="right"/>
    </xf>
    <xf numFmtId="3" fontId="8" fillId="0" borderId="8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188" fontId="30" fillId="0" borderId="4" xfId="1" applyNumberFormat="1" applyFont="1" applyBorder="1" applyAlignment="1">
      <alignment horizontal="center"/>
    </xf>
    <xf numFmtId="3" fontId="8" fillId="0" borderId="40" xfId="4" applyNumberFormat="1" applyFont="1" applyBorder="1" applyAlignment="1">
      <alignment horizontal="right"/>
    </xf>
    <xf numFmtId="3" fontId="8" fillId="0" borderId="6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21" xfId="4" applyNumberFormat="1" applyFont="1" applyBorder="1" applyAlignment="1">
      <alignment horizontal="right"/>
    </xf>
    <xf numFmtId="3" fontId="8" fillId="0" borderId="5" xfId="1" applyNumberFormat="1" applyFont="1" applyBorder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21" xfId="1" applyNumberFormat="1" applyFont="1" applyBorder="1" applyAlignment="1">
      <alignment horizontal="right"/>
    </xf>
    <xf numFmtId="188" fontId="8" fillId="0" borderId="71" xfId="1" applyNumberFormat="1" applyFont="1" applyBorder="1" applyAlignment="1">
      <alignment horizontal="right" vertical="center" shrinkToFit="1"/>
    </xf>
    <xf numFmtId="188" fontId="8" fillId="0" borderId="29" xfId="1" applyNumberFormat="1" applyFont="1" applyBorder="1" applyAlignment="1">
      <alignment horizontal="right" vertical="center" shrinkToFit="1"/>
    </xf>
    <xf numFmtId="188" fontId="8" fillId="0" borderId="54" xfId="1" applyNumberFormat="1" applyFont="1" applyBorder="1" applyAlignment="1">
      <alignment horizontal="right" vertical="center" shrinkToFit="1"/>
    </xf>
    <xf numFmtId="188" fontId="56" fillId="0" borderId="14" xfId="1" applyNumberFormat="1" applyFont="1" applyBorder="1" applyAlignment="1">
      <alignment horizontal="right" vertical="center" shrinkToFit="1"/>
    </xf>
    <xf numFmtId="3" fontId="8" fillId="0" borderId="47" xfId="4" applyNumberFormat="1" applyFont="1" applyBorder="1" applyAlignment="1">
      <alignment horizontal="right" vertical="center"/>
    </xf>
    <xf numFmtId="3" fontId="8" fillId="0" borderId="26" xfId="4" applyNumberFormat="1" applyFont="1" applyBorder="1" applyAlignment="1">
      <alignment horizontal="right" vertical="center"/>
    </xf>
    <xf numFmtId="3" fontId="8" fillId="0" borderId="14" xfId="4" applyNumberFormat="1" applyFont="1" applyBorder="1" applyAlignment="1">
      <alignment horizontal="right" vertical="center"/>
    </xf>
    <xf numFmtId="3" fontId="8" fillId="0" borderId="29" xfId="4" applyNumberFormat="1" applyFont="1" applyBorder="1" applyAlignment="1">
      <alignment horizontal="right" vertical="center"/>
    </xf>
    <xf numFmtId="3" fontId="8" fillId="0" borderId="71" xfId="1" applyNumberFormat="1" applyFont="1" applyBorder="1">
      <alignment vertical="center"/>
    </xf>
    <xf numFmtId="3" fontId="8" fillId="0" borderId="29" xfId="1" applyNumberFormat="1" applyFont="1" applyBorder="1">
      <alignment vertical="center"/>
    </xf>
    <xf numFmtId="3" fontId="8" fillId="0" borderId="14" xfId="1" applyNumberFormat="1" applyFont="1" applyBorder="1">
      <alignment vertical="center"/>
    </xf>
    <xf numFmtId="41" fontId="8" fillId="0" borderId="51" xfId="1" applyNumberFormat="1" applyFont="1" applyBorder="1" applyAlignment="1">
      <alignment horizontal="center" vertical="center"/>
    </xf>
    <xf numFmtId="0" fontId="7" fillId="0" borderId="37" xfId="1" applyFont="1" applyBorder="1" applyAlignment="1">
      <alignment vertical="distributed" textRotation="255" wrapText="1" indent="1"/>
    </xf>
    <xf numFmtId="41" fontId="7" fillId="0" borderId="8" xfId="1" applyNumberFormat="1" applyFont="1" applyBorder="1" applyAlignment="1">
      <alignment vertical="center" shrinkToFit="1"/>
    </xf>
    <xf numFmtId="38" fontId="7" fillId="0" borderId="0" xfId="4" applyFont="1" applyAlignment="1">
      <alignment vertical="center" shrinkToFit="1"/>
    </xf>
    <xf numFmtId="38" fontId="7" fillId="0" borderId="8" xfId="4" applyFont="1" applyBorder="1" applyAlignment="1">
      <alignment vertical="center" shrinkToFit="1"/>
    </xf>
    <xf numFmtId="38" fontId="6" fillId="0" borderId="0" xfId="4" applyFont="1">
      <alignment vertical="center"/>
    </xf>
    <xf numFmtId="0" fontId="7" fillId="0" borderId="48" xfId="1" applyFont="1" applyBorder="1" applyAlignment="1">
      <alignment horizontal="center" vertical="distributed" textRotation="255" indent="1"/>
    </xf>
    <xf numFmtId="0" fontId="7" fillId="0" borderId="48" xfId="1" applyFont="1" applyBorder="1" applyAlignment="1">
      <alignment vertical="distributed" textRotation="255" indent="1"/>
    </xf>
    <xf numFmtId="0" fontId="7" fillId="0" borderId="0" xfId="1" applyFont="1" applyAlignment="1">
      <alignment horizontal="center" vertical="center" wrapText="1"/>
    </xf>
    <xf numFmtId="180" fontId="7" fillId="0" borderId="8" xfId="1" applyNumberFormat="1" applyFont="1" applyBorder="1" applyAlignment="1">
      <alignment vertical="center" shrinkToFit="1"/>
    </xf>
    <xf numFmtId="179" fontId="7" fillId="0" borderId="0" xfId="1" applyNumberFormat="1" applyFont="1" applyAlignment="1">
      <alignment vertical="center" shrinkToFit="1"/>
    </xf>
    <xf numFmtId="179" fontId="7" fillId="0" borderId="8" xfId="1" applyNumberFormat="1" applyFont="1" applyBorder="1" applyAlignment="1">
      <alignment vertical="center" shrinkToFit="1"/>
    </xf>
    <xf numFmtId="179" fontId="6" fillId="0" borderId="0" xfId="1" applyNumberFormat="1" applyFont="1">
      <alignment vertical="center"/>
    </xf>
    <xf numFmtId="0" fontId="7" fillId="0" borderId="37" xfId="1" applyFont="1" applyBorder="1" applyAlignment="1">
      <alignment vertical="distributed" textRotation="255" indent="1"/>
    </xf>
    <xf numFmtId="0" fontId="7" fillId="0" borderId="17" xfId="1" applyFont="1" applyBorder="1">
      <alignment vertical="center"/>
    </xf>
    <xf numFmtId="41" fontId="7" fillId="0" borderId="7" xfId="1" applyNumberFormat="1" applyFont="1" applyBorder="1" applyAlignment="1">
      <alignment vertical="center" shrinkToFit="1"/>
    </xf>
    <xf numFmtId="38" fontId="7" fillId="0" borderId="17" xfId="4" applyFont="1" applyBorder="1" applyAlignment="1">
      <alignment vertical="center" shrinkToFit="1"/>
    </xf>
    <xf numFmtId="38" fontId="7" fillId="0" borderId="7" xfId="4" applyFont="1" applyBorder="1" applyAlignment="1">
      <alignment vertical="center" shrinkToFit="1"/>
    </xf>
    <xf numFmtId="0" fontId="7" fillId="0" borderId="5" xfId="1" applyFont="1" applyBorder="1" applyAlignment="1">
      <alignment vertical="distributed" textRotation="255" indent="1"/>
    </xf>
    <xf numFmtId="0" fontId="7" fillId="0" borderId="21" xfId="1" applyFont="1" applyBorder="1" applyAlignment="1">
      <alignment horizontal="center" vertical="center" wrapText="1"/>
    </xf>
    <xf numFmtId="41" fontId="7" fillId="0" borderId="4" xfId="1" applyNumberFormat="1" applyFont="1" applyBorder="1" applyAlignment="1">
      <alignment vertical="center" shrinkToFit="1"/>
    </xf>
    <xf numFmtId="179" fontId="7" fillId="0" borderId="21" xfId="1" applyNumberFormat="1" applyFont="1" applyBorder="1" applyAlignment="1">
      <alignment vertical="center" shrinkToFit="1"/>
    </xf>
    <xf numFmtId="179" fontId="7" fillId="0" borderId="4" xfId="1" applyNumberFormat="1" applyFont="1" applyBorder="1" applyAlignment="1">
      <alignment vertical="center" shrinkToFit="1"/>
    </xf>
    <xf numFmtId="41" fontId="7" fillId="0" borderId="0" xfId="1" applyNumberFormat="1" applyFont="1" applyAlignment="1">
      <alignment vertical="center" shrinkToFit="1"/>
    </xf>
    <xf numFmtId="0" fontId="7" fillId="0" borderId="71" xfId="1" applyFont="1" applyBorder="1" applyAlignment="1">
      <alignment vertical="distributed" textRotation="255" indent="1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>
      <alignment vertical="center"/>
    </xf>
    <xf numFmtId="41" fontId="7" fillId="0" borderId="29" xfId="1" applyNumberFormat="1" applyFont="1" applyBorder="1" applyAlignment="1">
      <alignment vertical="center" shrinkToFit="1"/>
    </xf>
    <xf numFmtId="41" fontId="7" fillId="0" borderId="14" xfId="1" applyNumberFormat="1" applyFont="1" applyBorder="1" applyAlignment="1">
      <alignment vertical="center" shrinkToFit="1"/>
    </xf>
    <xf numFmtId="0" fontId="6" fillId="0" borderId="16" xfId="1" applyFont="1" applyBorder="1">
      <alignment vertical="center"/>
    </xf>
    <xf numFmtId="0" fontId="6" fillId="0" borderId="37" xfId="1" applyFont="1" applyBorder="1">
      <alignment vertical="center"/>
    </xf>
    <xf numFmtId="179" fontId="7" fillId="0" borderId="8" xfId="1" applyNumberFormat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9" fontId="7" fillId="0" borderId="7" xfId="1" applyNumberFormat="1" applyFont="1" applyBorder="1" applyAlignment="1">
      <alignment horizontal="right" vertical="center"/>
    </xf>
    <xf numFmtId="184" fontId="7" fillId="0" borderId="37" xfId="1" applyNumberFormat="1" applyFont="1" applyBorder="1">
      <alignment vertical="center"/>
    </xf>
    <xf numFmtId="184" fontId="7" fillId="0" borderId="7" xfId="1" applyNumberFormat="1" applyFont="1" applyBorder="1">
      <alignment vertical="center"/>
    </xf>
    <xf numFmtId="184" fontId="7" fillId="0" borderId="17" xfId="1" applyNumberFormat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102" xfId="1" applyFont="1" applyBorder="1" applyAlignment="1">
      <alignment horizontal="center" vertical="center"/>
    </xf>
    <xf numFmtId="184" fontId="7" fillId="0" borderId="133" xfId="1" applyNumberFormat="1" applyFont="1" applyBorder="1">
      <alignment vertical="center"/>
    </xf>
    <xf numFmtId="184" fontId="7" fillId="0" borderId="105" xfId="1" applyNumberFormat="1" applyFont="1" applyBorder="1">
      <alignment vertical="center"/>
    </xf>
    <xf numFmtId="184" fontId="7" fillId="0" borderId="101" xfId="1" applyNumberFormat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179" fontId="7" fillId="0" borderId="103" xfId="1" applyNumberFormat="1" applyFont="1" applyBorder="1" applyAlignment="1">
      <alignment horizontal="center" vertical="center"/>
    </xf>
    <xf numFmtId="179" fontId="7" fillId="0" borderId="103" xfId="1" applyNumberFormat="1" applyFont="1" applyBorder="1" applyAlignment="1">
      <alignment horizontal="right" vertical="center"/>
    </xf>
    <xf numFmtId="179" fontId="7" fillId="0" borderId="104" xfId="1" applyNumberFormat="1" applyFont="1" applyBorder="1" applyAlignment="1">
      <alignment horizontal="right" vertical="center"/>
    </xf>
    <xf numFmtId="184" fontId="7" fillId="0" borderId="48" xfId="1" applyNumberFormat="1" applyFont="1" applyBorder="1">
      <alignment vertical="center"/>
    </xf>
    <xf numFmtId="184" fontId="7" fillId="0" borderId="8" xfId="1" applyNumberFormat="1" applyFont="1" applyBorder="1">
      <alignment vertical="center"/>
    </xf>
    <xf numFmtId="184" fontId="7" fillId="0" borderId="0" xfId="1" applyNumberFormat="1" applyFont="1">
      <alignment vertical="center"/>
    </xf>
    <xf numFmtId="179" fontId="7" fillId="0" borderId="105" xfId="1" applyNumberFormat="1" applyFont="1" applyBorder="1" applyAlignment="1">
      <alignment horizontal="center" vertical="center"/>
    </xf>
    <xf numFmtId="179" fontId="7" fillId="0" borderId="105" xfId="1" applyNumberFormat="1" applyFont="1" applyBorder="1" applyAlignment="1">
      <alignment horizontal="right" vertical="center"/>
    </xf>
    <xf numFmtId="179" fontId="7" fillId="0" borderId="101" xfId="1" applyNumberFormat="1" applyFont="1" applyBorder="1" applyAlignment="1">
      <alignment horizontal="right" vertical="center"/>
    </xf>
    <xf numFmtId="0" fontId="6" fillId="0" borderId="106" xfId="1" applyFont="1" applyBorder="1" applyAlignment="1">
      <alignment horizontal="center" vertical="center"/>
    </xf>
    <xf numFmtId="184" fontId="7" fillId="0" borderId="134" xfId="1" applyNumberFormat="1" applyFont="1" applyBorder="1">
      <alignment vertical="center"/>
    </xf>
    <xf numFmtId="184" fontId="7" fillId="0" borderId="103" xfId="1" applyNumberFormat="1" applyFont="1" applyBorder="1">
      <alignment vertical="center"/>
    </xf>
    <xf numFmtId="184" fontId="7" fillId="0" borderId="104" xfId="1" applyNumberFormat="1" applyFont="1" applyBorder="1">
      <alignment vertical="center"/>
    </xf>
    <xf numFmtId="184" fontId="7" fillId="0" borderId="5" xfId="1" applyNumberFormat="1" applyFont="1" applyBorder="1">
      <alignment vertical="center"/>
    </xf>
    <xf numFmtId="184" fontId="7" fillId="0" borderId="4" xfId="1" applyNumberFormat="1" applyFont="1" applyBorder="1">
      <alignment vertical="center"/>
    </xf>
    <xf numFmtId="184" fontId="7" fillId="0" borderId="21" xfId="1" applyNumberFormat="1" applyFont="1" applyBorder="1">
      <alignment vertical="center"/>
    </xf>
    <xf numFmtId="179" fontId="7" fillId="0" borderId="7" xfId="1" applyNumberFormat="1" applyFont="1" applyBorder="1" applyAlignment="1">
      <alignment horizontal="center" vertical="center"/>
    </xf>
    <xf numFmtId="179" fontId="7" fillId="0" borderId="17" xfId="1" applyNumberFormat="1" applyFont="1" applyBorder="1" applyAlignment="1">
      <alignment horizontal="right" vertical="center"/>
    </xf>
    <xf numFmtId="0" fontId="6" fillId="0" borderId="5" xfId="1" applyFont="1" applyBorder="1">
      <alignment vertical="center"/>
    </xf>
    <xf numFmtId="179" fontId="7" fillId="0" borderId="4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right" vertical="center"/>
    </xf>
    <xf numFmtId="179" fontId="7" fillId="0" borderId="21" xfId="1" applyNumberFormat="1" applyFont="1" applyBorder="1" applyAlignment="1">
      <alignment horizontal="right" vertical="center"/>
    </xf>
    <xf numFmtId="184" fontId="7" fillId="0" borderId="37" xfId="1" applyNumberFormat="1" applyFont="1" applyBorder="1" applyAlignment="1">
      <alignment horizontal="right" vertical="center"/>
    </xf>
    <xf numFmtId="184" fontId="7" fillId="0" borderId="7" xfId="1" applyNumberFormat="1" applyFont="1" applyBorder="1" applyAlignment="1">
      <alignment horizontal="right" vertical="center"/>
    </xf>
    <xf numFmtId="184" fontId="7" fillId="0" borderId="17" xfId="1" applyNumberFormat="1" applyFont="1" applyBorder="1" applyAlignment="1">
      <alignment horizontal="right" vertical="center"/>
    </xf>
    <xf numFmtId="184" fontId="7" fillId="0" borderId="5" xfId="1" applyNumberFormat="1" applyFont="1" applyBorder="1" applyAlignment="1">
      <alignment horizontal="right" vertical="center"/>
    </xf>
    <xf numFmtId="184" fontId="7" fillId="0" borderId="4" xfId="1" applyNumberFormat="1" applyFont="1" applyBorder="1" applyAlignment="1">
      <alignment horizontal="right" vertical="center"/>
    </xf>
    <xf numFmtId="184" fontId="7" fillId="0" borderId="21" xfId="1" applyNumberFormat="1" applyFont="1" applyBorder="1" applyAlignment="1">
      <alignment horizontal="right" vertical="center"/>
    </xf>
    <xf numFmtId="184" fontId="7" fillId="0" borderId="48" xfId="1" applyNumberFormat="1" applyFont="1" applyBorder="1" applyAlignment="1">
      <alignment horizontal="right" vertical="center"/>
    </xf>
    <xf numFmtId="184" fontId="7" fillId="0" borderId="8" xfId="1" applyNumberFormat="1" applyFont="1" applyBorder="1" applyAlignment="1">
      <alignment horizontal="right" vertical="center"/>
    </xf>
    <xf numFmtId="184" fontId="7" fillId="0" borderId="0" xfId="1" applyNumberFormat="1" applyFont="1" applyAlignment="1">
      <alignment horizontal="right" vertical="center"/>
    </xf>
    <xf numFmtId="0" fontId="6" fillId="0" borderId="13" xfId="1" applyFont="1" applyBorder="1">
      <alignment vertical="center"/>
    </xf>
    <xf numFmtId="179" fontId="7" fillId="0" borderId="29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right" vertical="center"/>
    </xf>
    <xf numFmtId="179" fontId="7" fillId="0" borderId="14" xfId="1" applyNumberFormat="1" applyFont="1" applyBorder="1" applyAlignment="1">
      <alignment horizontal="right" vertical="center"/>
    </xf>
    <xf numFmtId="183" fontId="7" fillId="0" borderId="14" xfId="4" applyNumberFormat="1" applyFont="1" applyBorder="1" applyAlignment="1">
      <alignment horizontal="right" vertical="center"/>
    </xf>
    <xf numFmtId="184" fontId="7" fillId="0" borderId="71" xfId="1" applyNumberFormat="1" applyFont="1" applyBorder="1">
      <alignment vertical="center"/>
    </xf>
    <xf numFmtId="184" fontId="7" fillId="0" borderId="29" xfId="1" applyNumberFormat="1" applyFont="1" applyBorder="1">
      <alignment vertical="center"/>
    </xf>
    <xf numFmtId="184" fontId="7" fillId="0" borderId="14" xfId="1" applyNumberFormat="1" applyFont="1" applyBorder="1">
      <alignment vertical="center"/>
    </xf>
    <xf numFmtId="182" fontId="7" fillId="0" borderId="12" xfId="1" applyNumberFormat="1" applyFont="1" applyBorder="1">
      <alignment vertical="center"/>
    </xf>
    <xf numFmtId="182" fontId="7" fillId="0" borderId="8" xfId="1" applyNumberFormat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182" fontId="7" fillId="0" borderId="32" xfId="1" applyNumberFormat="1" applyFont="1" applyBorder="1">
      <alignment vertical="center"/>
    </xf>
    <xf numFmtId="182" fontId="7" fillId="0" borderId="48" xfId="1" applyNumberFormat="1" applyFont="1" applyBorder="1">
      <alignment vertical="center"/>
    </xf>
    <xf numFmtId="181" fontId="7" fillId="0" borderId="12" xfId="1" applyNumberFormat="1" applyFont="1" applyBorder="1">
      <alignment vertical="center"/>
    </xf>
    <xf numFmtId="181" fontId="7" fillId="0" borderId="7" xfId="1" applyNumberFormat="1" applyFont="1" applyBorder="1">
      <alignment vertical="center"/>
    </xf>
    <xf numFmtId="182" fontId="7" fillId="0" borderId="0" xfId="1" applyNumberFormat="1" applyFont="1">
      <alignment vertical="center"/>
    </xf>
    <xf numFmtId="181" fontId="7" fillId="0" borderId="12" xfId="1" applyNumberFormat="1" applyFont="1" applyBorder="1" applyAlignment="1">
      <alignment horizontal="right" vertical="center"/>
    </xf>
    <xf numFmtId="181" fontId="7" fillId="0" borderId="7" xfId="1" applyNumberFormat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179" fontId="7" fillId="0" borderId="12" xfId="1" applyNumberFormat="1" applyFont="1" applyBorder="1">
      <alignment vertical="center"/>
    </xf>
    <xf numFmtId="179" fontId="7" fillId="0" borderId="8" xfId="1" applyNumberFormat="1" applyFont="1" applyBorder="1">
      <alignment vertical="center"/>
    </xf>
    <xf numFmtId="179" fontId="7" fillId="0" borderId="0" xfId="1" applyNumberFormat="1" applyFont="1">
      <alignment vertical="center"/>
    </xf>
    <xf numFmtId="179" fontId="7" fillId="0" borderId="48" xfId="1" applyNumberFormat="1" applyFont="1" applyBorder="1">
      <alignment vertical="center"/>
    </xf>
    <xf numFmtId="179" fontId="7" fillId="0" borderId="31" xfId="1" applyNumberFormat="1" applyFont="1" applyBorder="1" applyAlignment="1">
      <alignment horizontal="center" vertical="center"/>
    </xf>
    <xf numFmtId="181" fontId="7" fillId="0" borderId="8" xfId="1" applyNumberFormat="1" applyFont="1" applyBorder="1">
      <alignment vertical="center"/>
    </xf>
    <xf numFmtId="0" fontId="30" fillId="0" borderId="0" xfId="0" applyFont="1" applyAlignment="1">
      <alignment horizontal="distributed" vertical="center"/>
    </xf>
    <xf numFmtId="0" fontId="26" fillId="0" borderId="0" xfId="0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6" fillId="0" borderId="40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5" xfId="1" applyFont="1" applyBorder="1" applyAlignment="1">
      <alignment horizontal="right" vertical="center"/>
    </xf>
    <xf numFmtId="0" fontId="7" fillId="0" borderId="40" xfId="1" applyFont="1" applyBorder="1" applyAlignment="1">
      <alignment horizontal="center" vertical="center"/>
    </xf>
    <xf numFmtId="0" fontId="44" fillId="0" borderId="17" xfId="1" applyFont="1" applyBorder="1" applyAlignment="1">
      <alignment horizontal="distributed" vertical="center"/>
    </xf>
    <xf numFmtId="0" fontId="44" fillId="0" borderId="21" xfId="1" applyFont="1" applyBorder="1" applyAlignment="1">
      <alignment horizontal="distributed" vertical="center"/>
    </xf>
    <xf numFmtId="0" fontId="44" fillId="0" borderId="0" xfId="1" applyFont="1" applyAlignment="1">
      <alignment horizontal="distributed" vertical="center"/>
    </xf>
    <xf numFmtId="0" fontId="39" fillId="0" borderId="9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3" fontId="7" fillId="0" borderId="4" xfId="1" applyNumberFormat="1" applyFont="1" applyBorder="1">
      <alignment vertical="center"/>
    </xf>
    <xf numFmtId="38" fontId="7" fillId="0" borderId="4" xfId="4" applyFont="1" applyBorder="1" applyAlignment="1">
      <alignment horizontal="right" vertical="center"/>
    </xf>
    <xf numFmtId="183" fontId="7" fillId="0" borderId="4" xfId="4" applyNumberFormat="1" applyFont="1" applyBorder="1">
      <alignment vertical="center"/>
    </xf>
    <xf numFmtId="0" fontId="28" fillId="0" borderId="4" xfId="1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50" fillId="0" borderId="4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7" fillId="0" borderId="42" xfId="1" applyFont="1" applyBorder="1">
      <alignment vertical="center"/>
    </xf>
    <xf numFmtId="0" fontId="7" fillId="0" borderId="42" xfId="0" applyFont="1" applyBorder="1" applyAlignment="1">
      <alignment horizontal="right" vertical="center" wrapText="1"/>
    </xf>
    <xf numFmtId="183" fontId="7" fillId="0" borderId="42" xfId="4" applyNumberFormat="1" applyFont="1" applyBorder="1">
      <alignment vertical="center"/>
    </xf>
    <xf numFmtId="0" fontId="28" fillId="0" borderId="42" xfId="1" applyFont="1" applyBorder="1">
      <alignment vertical="center"/>
    </xf>
    <xf numFmtId="0" fontId="8" fillId="0" borderId="42" xfId="1" applyFont="1" applyBorder="1" applyAlignment="1">
      <alignment horizontal="center" vertical="center"/>
    </xf>
    <xf numFmtId="38" fontId="7" fillId="0" borderId="64" xfId="4" applyFont="1" applyBorder="1">
      <alignment vertical="center"/>
    </xf>
    <xf numFmtId="183" fontId="7" fillId="0" borderId="64" xfId="4" applyNumberFormat="1" applyFont="1" applyBorder="1">
      <alignment vertical="center"/>
    </xf>
    <xf numFmtId="38" fontId="7" fillId="0" borderId="64" xfId="4" applyFont="1" applyBorder="1" applyAlignment="1">
      <alignment horizontal="right" vertical="center"/>
    </xf>
    <xf numFmtId="38" fontId="7" fillId="0" borderId="1" xfId="4" applyFont="1" applyBorder="1">
      <alignment vertical="center"/>
    </xf>
    <xf numFmtId="0" fontId="43" fillId="0" borderId="1" xfId="0" applyFont="1" applyBorder="1" applyAlignment="1">
      <alignment horizontal="right" vertical="center" wrapText="1"/>
    </xf>
    <xf numFmtId="183" fontId="7" fillId="0" borderId="1" xfId="4" applyNumberFormat="1" applyFont="1" applyBorder="1">
      <alignment vertical="center"/>
    </xf>
    <xf numFmtId="38" fontId="7" fillId="0" borderId="1" xfId="4" applyFont="1" applyBorder="1" applyAlignment="1">
      <alignment horizontal="right" vertical="center"/>
    </xf>
    <xf numFmtId="38" fontId="7" fillId="0" borderId="28" xfId="4" applyFont="1" applyBorder="1">
      <alignment vertical="center"/>
    </xf>
    <xf numFmtId="0" fontId="43" fillId="0" borderId="28" xfId="0" applyFont="1" applyBorder="1" applyAlignment="1">
      <alignment horizontal="right" vertical="center" wrapText="1"/>
    </xf>
    <xf numFmtId="183" fontId="7" fillId="0" borderId="28" xfId="4" applyNumberFormat="1" applyFont="1" applyBorder="1">
      <alignment vertical="center"/>
    </xf>
    <xf numFmtId="183" fontId="7" fillId="0" borderId="28" xfId="4" applyNumberFormat="1" applyFont="1" applyBorder="1" applyAlignment="1">
      <alignment horizontal="right" vertical="center"/>
    </xf>
    <xf numFmtId="0" fontId="30" fillId="0" borderId="193" xfId="0" applyFont="1" applyBorder="1">
      <alignment vertical="center"/>
    </xf>
    <xf numFmtId="179" fontId="7" fillId="0" borderId="47" xfId="1" applyNumberFormat="1" applyFont="1" applyBorder="1" applyAlignment="1">
      <alignment horizontal="center" vertical="center"/>
    </xf>
    <xf numFmtId="179" fontId="7" fillId="0" borderId="14" xfId="1" applyNumberFormat="1" applyFont="1" applyBorder="1">
      <alignment vertical="center"/>
    </xf>
    <xf numFmtId="179" fontId="7" fillId="0" borderId="71" xfId="1" applyNumberFormat="1" applyFont="1" applyBorder="1">
      <alignment vertical="center"/>
    </xf>
    <xf numFmtId="179" fontId="7" fillId="0" borderId="29" xfId="1" applyNumberFormat="1" applyFont="1" applyBorder="1">
      <alignment vertical="center"/>
    </xf>
    <xf numFmtId="179" fontId="7" fillId="0" borderId="15" xfId="1" applyNumberFormat="1" applyFont="1" applyBorder="1">
      <alignment vertical="center"/>
    </xf>
    <xf numFmtId="0" fontId="7" fillId="0" borderId="47" xfId="1" applyFont="1" applyBorder="1" applyAlignment="1">
      <alignment horizontal="center" vertical="center"/>
    </xf>
    <xf numFmtId="182" fontId="7" fillId="0" borderId="29" xfId="1" applyNumberFormat="1" applyFont="1" applyBorder="1">
      <alignment vertical="center"/>
    </xf>
    <xf numFmtId="182" fontId="7" fillId="0" borderId="15" xfId="1" applyNumberFormat="1" applyFont="1" applyBorder="1">
      <alignment vertical="center"/>
    </xf>
    <xf numFmtId="182" fontId="7" fillId="0" borderId="51" xfId="1" applyNumberFormat="1" applyFont="1" applyBorder="1">
      <alignment vertical="center"/>
    </xf>
    <xf numFmtId="0" fontId="7" fillId="0" borderId="91" xfId="1" applyFont="1" applyBorder="1" applyAlignment="1">
      <alignment horizontal="center" vertical="center"/>
    </xf>
    <xf numFmtId="0" fontId="6" fillId="0" borderId="0" xfId="1" applyFont="1" applyAlignment="1">
      <alignment horizontal="distributed"/>
    </xf>
    <xf numFmtId="0" fontId="6" fillId="0" borderId="26" xfId="1" applyFont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84" fontId="65" fillId="0" borderId="37" xfId="1" applyNumberFormat="1" applyFont="1" applyBorder="1">
      <alignment vertical="center"/>
    </xf>
    <xf numFmtId="184" fontId="65" fillId="0" borderId="133" xfId="1" applyNumberFormat="1" applyFont="1" applyBorder="1">
      <alignment vertical="center"/>
    </xf>
    <xf numFmtId="184" fontId="65" fillId="0" borderId="48" xfId="1" applyNumberFormat="1" applyFont="1" applyBorder="1">
      <alignment vertical="center"/>
    </xf>
    <xf numFmtId="184" fontId="65" fillId="0" borderId="134" xfId="1" applyNumberFormat="1" applyFont="1" applyBorder="1">
      <alignment vertical="center"/>
    </xf>
    <xf numFmtId="184" fontId="65" fillId="0" borderId="5" xfId="1" applyNumberFormat="1" applyFont="1" applyBorder="1">
      <alignment vertical="center"/>
    </xf>
    <xf numFmtId="184" fontId="65" fillId="0" borderId="37" xfId="1" applyNumberFormat="1" applyFont="1" applyBorder="1" applyAlignment="1">
      <alignment horizontal="right" vertical="center"/>
    </xf>
    <xf numFmtId="184" fontId="65" fillId="0" borderId="5" xfId="1" applyNumberFormat="1" applyFont="1" applyBorder="1" applyAlignment="1">
      <alignment horizontal="right" vertical="center"/>
    </xf>
    <xf numFmtId="184" fontId="65" fillId="0" borderId="48" xfId="1" applyNumberFormat="1" applyFont="1" applyBorder="1" applyAlignment="1">
      <alignment horizontal="right" vertical="center"/>
    </xf>
    <xf numFmtId="184" fontId="65" fillId="0" borderId="71" xfId="1" applyNumberFormat="1" applyFont="1" applyBorder="1">
      <alignment vertical="center"/>
    </xf>
    <xf numFmtId="188" fontId="56" fillId="0" borderId="71" xfId="1" applyNumberFormat="1" applyFont="1" applyBorder="1" applyAlignment="1">
      <alignment horizontal="right" vertical="center" shrinkToFit="1"/>
    </xf>
    <xf numFmtId="38" fontId="7" fillId="0" borderId="0" xfId="4" applyFont="1" applyBorder="1" applyAlignment="1">
      <alignment vertical="center" shrinkToFit="1"/>
    </xf>
    <xf numFmtId="38" fontId="65" fillId="0" borderId="48" xfId="4" applyFont="1" applyBorder="1" applyAlignment="1">
      <alignment vertical="center" shrinkToFit="1"/>
    </xf>
    <xf numFmtId="179" fontId="65" fillId="0" borderId="48" xfId="1" applyNumberFormat="1" applyFont="1" applyBorder="1" applyAlignment="1">
      <alignment vertical="center" shrinkToFit="1"/>
    </xf>
    <xf numFmtId="38" fontId="65" fillId="0" borderId="37" xfId="4" applyFont="1" applyBorder="1" applyAlignment="1">
      <alignment vertical="center" shrinkToFit="1"/>
    </xf>
    <xf numFmtId="179" fontId="65" fillId="0" borderId="5" xfId="1" applyNumberFormat="1" applyFont="1" applyBorder="1" applyAlignment="1">
      <alignment vertical="center" shrinkToFit="1"/>
    </xf>
    <xf numFmtId="41" fontId="65" fillId="0" borderId="48" xfId="1" applyNumberFormat="1" applyFont="1" applyBorder="1" applyAlignment="1">
      <alignment vertical="center" shrinkToFit="1"/>
    </xf>
    <xf numFmtId="41" fontId="65" fillId="0" borderId="71" xfId="1" applyNumberFormat="1" applyFont="1" applyBorder="1" applyAlignment="1">
      <alignment vertical="center" shrinkToFit="1"/>
    </xf>
    <xf numFmtId="0" fontId="30" fillId="0" borderId="71" xfId="0" applyFont="1" applyBorder="1">
      <alignment vertical="center"/>
    </xf>
    <xf numFmtId="0" fontId="7" fillId="0" borderId="197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 wrapText="1"/>
    </xf>
    <xf numFmtId="3" fontId="8" fillId="0" borderId="92" xfId="1" applyNumberFormat="1" applyFont="1" applyBorder="1" applyAlignment="1">
      <alignment horizontal="right" shrinkToFit="1"/>
    </xf>
    <xf numFmtId="3" fontId="8" fillId="0" borderId="17" xfId="1" applyNumberFormat="1" applyFont="1" applyBorder="1" applyAlignment="1">
      <alignment horizontal="right" shrinkToFit="1"/>
    </xf>
    <xf numFmtId="3" fontId="8" fillId="0" borderId="50" xfId="1" applyNumberFormat="1" applyFont="1" applyBorder="1" applyAlignment="1">
      <alignment horizontal="right" shrinkToFit="1"/>
    </xf>
    <xf numFmtId="3" fontId="8" fillId="0" borderId="92" xfId="1" applyNumberFormat="1" applyFont="1" applyBorder="1" applyAlignment="1">
      <alignment shrinkToFit="1"/>
    </xf>
    <xf numFmtId="3" fontId="8" fillId="0" borderId="32" xfId="1" applyNumberFormat="1" applyFont="1" applyBorder="1" applyAlignment="1">
      <alignment shrinkToFit="1"/>
    </xf>
    <xf numFmtId="3" fontId="8" fillId="0" borderId="32" xfId="1" applyNumberFormat="1" applyFont="1" applyBorder="1" applyAlignment="1">
      <alignment horizontal="right" shrinkToFit="1"/>
    </xf>
    <xf numFmtId="3" fontId="8" fillId="0" borderId="93" xfId="1" applyNumberFormat="1" applyFont="1" applyBorder="1" applyAlignment="1">
      <alignment shrinkToFit="1"/>
    </xf>
    <xf numFmtId="3" fontId="8" fillId="0" borderId="36" xfId="1" applyNumberFormat="1" applyFont="1" applyBorder="1" applyAlignment="1">
      <alignment shrinkToFit="1"/>
    </xf>
    <xf numFmtId="3" fontId="8" fillId="0" borderId="93" xfId="1" applyNumberFormat="1" applyFont="1" applyBorder="1" applyAlignment="1">
      <alignment horizontal="right" shrinkToFit="1"/>
    </xf>
    <xf numFmtId="188" fontId="8" fillId="0" borderId="198" xfId="1" applyNumberFormat="1" applyFont="1" applyBorder="1" applyAlignment="1">
      <alignment horizontal="right" shrinkToFit="1"/>
    </xf>
    <xf numFmtId="188" fontId="8" fillId="0" borderId="50" xfId="1" applyNumberFormat="1" applyFont="1" applyBorder="1" applyAlignment="1">
      <alignment horizontal="right" shrinkToFit="1"/>
    </xf>
    <xf numFmtId="188" fontId="8" fillId="0" borderId="92" xfId="1" applyNumberFormat="1" applyFont="1" applyBorder="1" applyAlignment="1">
      <alignment horizontal="right"/>
    </xf>
    <xf numFmtId="188" fontId="8" fillId="0" borderId="92" xfId="1" applyNumberFormat="1" applyFont="1" applyBorder="1" applyAlignment="1">
      <alignment horizontal="right" shrinkToFit="1"/>
    </xf>
    <xf numFmtId="188" fontId="8" fillId="0" borderId="32" xfId="1" applyNumberFormat="1" applyFont="1" applyBorder="1" applyAlignment="1">
      <alignment horizontal="right" shrinkToFit="1"/>
    </xf>
    <xf numFmtId="188" fontId="8" fillId="0" borderId="92" xfId="1" applyNumberFormat="1" applyFont="1" applyBorder="1" applyAlignment="1"/>
    <xf numFmtId="188" fontId="8" fillId="0" borderId="93" xfId="1" applyNumberFormat="1" applyFont="1" applyBorder="1" applyAlignment="1">
      <alignment shrinkToFit="1"/>
    </xf>
    <xf numFmtId="188" fontId="8" fillId="0" borderId="36" xfId="1" applyNumberFormat="1" applyFont="1" applyBorder="1" applyAlignment="1">
      <alignment shrinkToFit="1"/>
    </xf>
    <xf numFmtId="188" fontId="8" fillId="0" borderId="93" xfId="1" applyNumberFormat="1" applyFont="1" applyBorder="1" applyAlignment="1"/>
    <xf numFmtId="3" fontId="8" fillId="0" borderId="92" xfId="1" applyNumberFormat="1" applyFont="1" applyBorder="1" applyAlignment="1"/>
    <xf numFmtId="3" fontId="8" fillId="0" borderId="92" xfId="1" applyNumberFormat="1" applyFont="1" applyBorder="1" applyAlignment="1">
      <alignment horizontal="right"/>
    </xf>
    <xf numFmtId="188" fontId="8" fillId="0" borderId="25" xfId="1" applyNumberFormat="1" applyFont="1" applyBorder="1" applyAlignment="1">
      <alignment horizontal="right" shrinkToFit="1"/>
    </xf>
    <xf numFmtId="3" fontId="8" fillId="0" borderId="93" xfId="1" applyNumberFormat="1" applyFont="1" applyBorder="1" applyAlignment="1">
      <alignment horizontal="right"/>
    </xf>
    <xf numFmtId="188" fontId="56" fillId="0" borderId="94" xfId="1" applyNumberFormat="1" applyFont="1" applyBorder="1" applyAlignment="1">
      <alignment horizontal="right" vertical="center" shrinkToFit="1"/>
    </xf>
    <xf numFmtId="188" fontId="8" fillId="0" borderId="62" xfId="1" applyNumberFormat="1" applyFont="1" applyBorder="1" applyAlignment="1">
      <alignment horizontal="right" vertical="center" shrinkToFit="1"/>
    </xf>
    <xf numFmtId="3" fontId="8" fillId="0" borderId="94" xfId="1" applyNumberFormat="1" applyFont="1" applyBorder="1">
      <alignment vertical="center"/>
    </xf>
    <xf numFmtId="38" fontId="7" fillId="0" borderId="32" xfId="4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 shrinkToFit="1"/>
    </xf>
    <xf numFmtId="38" fontId="7" fillId="0" borderId="50" xfId="4" applyFont="1" applyBorder="1" applyAlignment="1">
      <alignment vertical="center" shrinkToFit="1"/>
    </xf>
    <xf numFmtId="179" fontId="7" fillId="0" borderId="36" xfId="1" applyNumberFormat="1" applyFont="1" applyBorder="1" applyAlignment="1">
      <alignment vertical="center" shrinkToFit="1"/>
    </xf>
    <xf numFmtId="41" fontId="7" fillId="0" borderId="32" xfId="1" applyNumberFormat="1" applyFont="1" applyBorder="1" applyAlignment="1">
      <alignment vertical="center" shrinkToFit="1"/>
    </xf>
    <xf numFmtId="41" fontId="7" fillId="0" borderId="51" xfId="1" applyNumberFormat="1" applyFont="1" applyBorder="1" applyAlignment="1">
      <alignment vertical="center" shrinkToFit="1"/>
    </xf>
    <xf numFmtId="184" fontId="7" fillId="0" borderId="50" xfId="1" applyNumberFormat="1" applyFont="1" applyBorder="1">
      <alignment vertical="center"/>
    </xf>
    <xf numFmtId="184" fontId="7" fillId="0" borderId="137" xfId="1" applyNumberFormat="1" applyFont="1" applyBorder="1">
      <alignment vertical="center"/>
    </xf>
    <xf numFmtId="184" fontId="7" fillId="0" borderId="32" xfId="1" applyNumberFormat="1" applyFont="1" applyBorder="1">
      <alignment vertical="center"/>
    </xf>
    <xf numFmtId="184" fontId="7" fillId="0" borderId="138" xfId="1" applyNumberFormat="1" applyFont="1" applyBorder="1">
      <alignment vertical="center"/>
    </xf>
    <xf numFmtId="184" fontId="7" fillId="0" borderId="36" xfId="1" applyNumberFormat="1" applyFont="1" applyBorder="1">
      <alignment vertical="center"/>
    </xf>
    <xf numFmtId="184" fontId="65" fillId="0" borderId="50" xfId="1" applyNumberFormat="1" applyFont="1" applyBorder="1">
      <alignment vertical="center"/>
    </xf>
    <xf numFmtId="184" fontId="65" fillId="0" borderId="36" xfId="1" applyNumberFormat="1" applyFont="1" applyBorder="1">
      <alignment vertical="center"/>
    </xf>
    <xf numFmtId="184" fontId="7" fillId="0" borderId="50" xfId="1" applyNumberFormat="1" applyFont="1" applyBorder="1" applyAlignment="1">
      <alignment horizontal="right" vertical="center"/>
    </xf>
    <xf numFmtId="184" fontId="7" fillId="0" borderId="36" xfId="1" applyNumberFormat="1" applyFont="1" applyBorder="1" applyAlignment="1">
      <alignment horizontal="right" vertical="center"/>
    </xf>
    <xf numFmtId="184" fontId="7" fillId="0" borderId="32" xfId="1" applyNumberFormat="1" applyFont="1" applyBorder="1" applyAlignment="1">
      <alignment horizontal="right" vertical="center"/>
    </xf>
    <xf numFmtId="184" fontId="7" fillId="0" borderId="51" xfId="1" applyNumberFormat="1" applyFont="1" applyBorder="1">
      <alignment vertical="center"/>
    </xf>
    <xf numFmtId="0" fontId="52" fillId="0" borderId="31" xfId="0" applyFont="1" applyBorder="1">
      <alignment vertical="center"/>
    </xf>
    <xf numFmtId="0" fontId="52" fillId="0" borderId="31" xfId="1" applyFont="1" applyBorder="1">
      <alignment vertical="center"/>
    </xf>
    <xf numFmtId="0" fontId="51" fillId="0" borderId="47" xfId="0" applyFont="1" applyBorder="1">
      <alignment vertical="center"/>
    </xf>
    <xf numFmtId="181" fontId="6" fillId="0" borderId="36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3" fontId="7" fillId="0" borderId="156" xfId="55" applyNumberFormat="1" applyFont="1" applyBorder="1" applyAlignment="1">
      <alignment horizontal="right" vertical="center" wrapText="1"/>
    </xf>
    <xf numFmtId="38" fontId="7" fillId="0" borderId="156" xfId="56" applyFont="1" applyBorder="1" applyAlignment="1">
      <alignment horizontal="right" vertical="center" wrapText="1"/>
    </xf>
    <xf numFmtId="0" fontId="7" fillId="0" borderId="156" xfId="55" applyFont="1" applyBorder="1" applyAlignment="1">
      <alignment horizontal="right" vertical="center" wrapText="1"/>
    </xf>
    <xf numFmtId="0" fontId="7" fillId="0" borderId="157" xfId="55" applyFont="1" applyBorder="1" applyAlignment="1">
      <alignment horizontal="right" vertical="center" wrapText="1"/>
    </xf>
    <xf numFmtId="38" fontId="7" fillId="0" borderId="156" xfId="56" applyFont="1" applyBorder="1" applyAlignment="1">
      <alignment horizontal="right" vertical="center"/>
    </xf>
    <xf numFmtId="0" fontId="7" fillId="0" borderId="158" xfId="55" applyFont="1" applyBorder="1">
      <alignment vertical="center"/>
    </xf>
    <xf numFmtId="3" fontId="7" fillId="0" borderId="200" xfId="55" applyNumberFormat="1" applyFont="1" applyBorder="1" applyAlignment="1">
      <alignment horizontal="right" vertical="center" wrapText="1"/>
    </xf>
    <xf numFmtId="38" fontId="7" fillId="0" borderId="200" xfId="57" applyFont="1" applyBorder="1" applyAlignment="1">
      <alignment horizontal="right" vertical="center" wrapText="1"/>
    </xf>
    <xf numFmtId="0" fontId="7" fillId="0" borderId="200" xfId="55" applyFont="1" applyBorder="1" applyAlignment="1">
      <alignment horizontal="right" vertical="center" wrapText="1"/>
    </xf>
    <xf numFmtId="0" fontId="7" fillId="0" borderId="201" xfId="55" applyFont="1" applyBorder="1" applyAlignment="1">
      <alignment horizontal="right" vertical="center" wrapText="1"/>
    </xf>
    <xf numFmtId="38" fontId="7" fillId="0" borderId="200" xfId="57" applyFont="1" applyBorder="1" applyAlignment="1">
      <alignment horizontal="right" vertical="center"/>
    </xf>
    <xf numFmtId="0" fontId="7" fillId="0" borderId="202" xfId="55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184" fontId="7" fillId="0" borderId="0" xfId="1" applyNumberFormat="1" applyFont="1" applyBorder="1">
      <alignment vertical="center"/>
    </xf>
    <xf numFmtId="184" fontId="65" fillId="0" borderId="0" xfId="1" applyNumberFormat="1" applyFont="1" applyBorder="1">
      <alignment vertical="center"/>
    </xf>
    <xf numFmtId="184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textRotation="180"/>
    </xf>
    <xf numFmtId="0" fontId="7" fillId="0" borderId="1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61" xfId="1" applyFont="1" applyBorder="1" applyAlignment="1">
      <alignment horizontal="distributed" vertical="center" wrapText="1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34" xfId="1" applyFont="1" applyBorder="1" applyAlignment="1">
      <alignment horizontal="distributed" vertical="center" wrapText="1" justifyLastLine="1"/>
    </xf>
    <xf numFmtId="0" fontId="6" fillId="0" borderId="39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textRotation="255"/>
    </xf>
    <xf numFmtId="0" fontId="6" fillId="0" borderId="40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7" fillId="0" borderId="39" xfId="1" applyFont="1" applyBorder="1" applyAlignment="1">
      <alignment horizontal="center" vertical="center" textRotation="255"/>
    </xf>
    <xf numFmtId="0" fontId="7" fillId="0" borderId="47" xfId="1" applyFont="1" applyBorder="1" applyAlignment="1">
      <alignment horizontal="center" vertical="center" textRotation="255"/>
    </xf>
    <xf numFmtId="0" fontId="8" fillId="0" borderId="46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 textRotation="255"/>
    </xf>
    <xf numFmtId="0" fontId="6" fillId="0" borderId="75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50" xfId="1" applyFont="1" applyBorder="1" applyAlignment="1">
      <alignment horizontal="center" vertical="center" textRotation="255"/>
    </xf>
    <xf numFmtId="0" fontId="8" fillId="0" borderId="32" xfId="1" applyFont="1" applyBorder="1" applyAlignment="1">
      <alignment horizontal="center" vertical="center" textRotation="255"/>
    </xf>
    <xf numFmtId="0" fontId="8" fillId="0" borderId="196" xfId="1" applyFont="1" applyBorder="1" applyAlignment="1">
      <alignment horizontal="center" vertical="center" textRotation="255"/>
    </xf>
    <xf numFmtId="0" fontId="6" fillId="0" borderId="37" xfId="1" applyFont="1" applyBorder="1" applyAlignment="1">
      <alignment horizontal="center" vertical="center" textRotation="255"/>
    </xf>
    <xf numFmtId="0" fontId="6" fillId="0" borderId="48" xfId="1" applyFont="1" applyBorder="1" applyAlignment="1">
      <alignment horizontal="center" vertical="center" textRotation="255"/>
    </xf>
    <xf numFmtId="0" fontId="6" fillId="0" borderId="41" xfId="1" applyFont="1" applyBorder="1" applyAlignment="1">
      <alignment horizontal="center" vertical="center" textRotation="255"/>
    </xf>
    <xf numFmtId="0" fontId="8" fillId="0" borderId="42" xfId="1" applyFont="1" applyBorder="1" applyAlignment="1">
      <alignment horizontal="center" vertical="center" textRotation="255"/>
    </xf>
    <xf numFmtId="0" fontId="7" fillId="0" borderId="139" xfId="1" applyFont="1" applyBorder="1" applyAlignment="1">
      <alignment horizontal="center" vertical="center" textRotation="255"/>
    </xf>
    <xf numFmtId="0" fontId="7" fillId="0" borderId="40" xfId="1" applyFont="1" applyBorder="1" applyAlignment="1">
      <alignment horizontal="center" vertical="center" textRotation="255"/>
    </xf>
    <xf numFmtId="0" fontId="8" fillId="0" borderId="150" xfId="1" applyFont="1" applyBorder="1" applyAlignment="1">
      <alignment horizontal="center" vertical="center" textRotation="255"/>
    </xf>
    <xf numFmtId="0" fontId="8" fillId="0" borderId="22" xfId="1" applyFont="1" applyBorder="1" applyAlignment="1">
      <alignment horizontal="center" vertical="center" textRotation="255"/>
    </xf>
    <xf numFmtId="0" fontId="8" fillId="0" borderId="36" xfId="1" applyFont="1" applyBorder="1" applyAlignment="1">
      <alignment horizontal="center" vertical="center" textRotation="255"/>
    </xf>
    <xf numFmtId="3" fontId="30" fillId="0" borderId="8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61" xfId="0" applyFont="1" applyBorder="1" applyAlignment="1">
      <alignment vertical="distributed" textRotation="255" indent="1"/>
    </xf>
    <xf numFmtId="0" fontId="8" fillId="0" borderId="9" xfId="0" applyFont="1" applyBorder="1" applyAlignment="1">
      <alignment vertical="distributed" textRotation="255" indent="1"/>
    </xf>
    <xf numFmtId="0" fontId="8" fillId="0" borderId="45" xfId="0" applyFont="1" applyBorder="1" applyAlignment="1">
      <alignment vertical="distributed" textRotation="255" indent="1"/>
    </xf>
    <xf numFmtId="0" fontId="8" fillId="0" borderId="48" xfId="0" applyFont="1" applyBorder="1" applyAlignment="1">
      <alignment vertical="distributed" textRotation="255" indent="1"/>
    </xf>
    <xf numFmtId="0" fontId="8" fillId="0" borderId="0" xfId="0" applyFont="1" applyAlignment="1">
      <alignment vertical="distributed" textRotation="255" indent="1"/>
    </xf>
    <xf numFmtId="0" fontId="8" fillId="0" borderId="25" xfId="0" applyFont="1" applyBorder="1" applyAlignment="1">
      <alignment vertical="distributed" textRotation="255" indent="1"/>
    </xf>
    <xf numFmtId="0" fontId="8" fillId="0" borderId="5" xfId="0" applyFont="1" applyBorder="1" applyAlignment="1">
      <alignment vertical="distributed" textRotation="255" indent="1"/>
    </xf>
    <xf numFmtId="0" fontId="8" fillId="0" borderId="21" xfId="0" applyFont="1" applyBorder="1" applyAlignment="1">
      <alignment vertical="distributed" textRotation="255" indent="1"/>
    </xf>
    <xf numFmtId="0" fontId="8" fillId="0" borderId="6" xfId="0" applyFont="1" applyBorder="1" applyAlignment="1">
      <alignment vertical="distributed" textRotation="255" indent="1"/>
    </xf>
    <xf numFmtId="0" fontId="8" fillId="0" borderId="61" xfId="0" applyFont="1" applyBorder="1" applyAlignment="1">
      <alignment vertical="center" textRotation="255" shrinkToFit="1"/>
    </xf>
    <xf numFmtId="0" fontId="8" fillId="0" borderId="9" xfId="0" applyFont="1" applyBorder="1" applyAlignment="1">
      <alignment vertical="center" textRotation="255" shrinkToFit="1"/>
    </xf>
    <xf numFmtId="0" fontId="8" fillId="0" borderId="10" xfId="0" applyFont="1" applyBorder="1" applyAlignment="1">
      <alignment vertical="center" textRotation="255" shrinkToFit="1"/>
    </xf>
    <xf numFmtId="0" fontId="8" fillId="0" borderId="48" xfId="0" applyFont="1" applyBorder="1" applyAlignment="1">
      <alignment vertical="center" textRotation="255" shrinkToFit="1"/>
    </xf>
    <xf numFmtId="0" fontId="8" fillId="0" borderId="0" xfId="0" applyFont="1" applyAlignment="1">
      <alignment vertical="center" textRotation="255" shrinkToFit="1"/>
    </xf>
    <xf numFmtId="0" fontId="8" fillId="0" borderId="12" xfId="0" applyFont="1" applyBorder="1" applyAlignment="1">
      <alignment vertical="center" textRotation="255" shrinkToFit="1"/>
    </xf>
    <xf numFmtId="0" fontId="8" fillId="0" borderId="5" xfId="0" applyFont="1" applyBorder="1" applyAlignment="1">
      <alignment vertical="center" textRotation="255" shrinkToFit="1"/>
    </xf>
    <xf numFmtId="0" fontId="8" fillId="0" borderId="21" xfId="0" applyFont="1" applyBorder="1" applyAlignment="1">
      <alignment vertical="center" textRotation="255" shrinkToFit="1"/>
    </xf>
    <xf numFmtId="0" fontId="8" fillId="0" borderId="22" xfId="0" applyFont="1" applyBorder="1" applyAlignment="1">
      <alignment vertical="center" textRotation="255" shrinkToFit="1"/>
    </xf>
    <xf numFmtId="0" fontId="8" fillId="0" borderId="1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3" fontId="30" fillId="0" borderId="7" xfId="0" applyNumberFormat="1" applyFont="1" applyBorder="1" applyAlignment="1">
      <alignment vertical="center"/>
    </xf>
    <xf numFmtId="0" fontId="8" fillId="0" borderId="61" xfId="0" applyFont="1" applyBorder="1" applyAlignment="1">
      <alignment vertical="distributed" textRotation="255" wrapText="1" indent="1"/>
    </xf>
    <xf numFmtId="3" fontId="30" fillId="0" borderId="50" xfId="0" applyNumberFormat="1" applyFont="1" applyBorder="1" applyAlignment="1">
      <alignment vertical="center"/>
    </xf>
    <xf numFmtId="3" fontId="30" fillId="0" borderId="37" xfId="0" applyNumberFormat="1" applyFont="1" applyBorder="1" applyAlignment="1">
      <alignment horizontal="right" vertical="center"/>
    </xf>
    <xf numFmtId="3" fontId="30" fillId="0" borderId="17" xfId="0" applyNumberFormat="1" applyFont="1" applyBorder="1" applyAlignment="1">
      <alignment horizontal="right" vertical="center"/>
    </xf>
    <xf numFmtId="3" fontId="30" fillId="0" borderId="24" xfId="0" applyNumberFormat="1" applyFont="1" applyBorder="1" applyAlignment="1">
      <alignment horizontal="right" vertical="center"/>
    </xf>
    <xf numFmtId="3" fontId="30" fillId="0" borderId="32" xfId="0" applyNumberFormat="1" applyFont="1" applyBorder="1" applyAlignment="1">
      <alignment vertical="center"/>
    </xf>
    <xf numFmtId="3" fontId="30" fillId="0" borderId="141" xfId="0" applyNumberFormat="1" applyFont="1" applyBorder="1" applyAlignment="1">
      <alignment vertical="center"/>
    </xf>
    <xf numFmtId="3" fontId="30" fillId="0" borderId="146" xfId="0" applyNumberFormat="1" applyFont="1" applyBorder="1" applyAlignment="1">
      <alignment vertical="center"/>
    </xf>
    <xf numFmtId="3" fontId="30" fillId="0" borderId="48" xfId="0" applyNumberFormat="1" applyFont="1" applyBorder="1" applyAlignment="1">
      <alignment vertical="center"/>
    </xf>
    <xf numFmtId="3" fontId="30" fillId="0" borderId="0" xfId="0" applyNumberFormat="1" applyFont="1" applyAlignment="1">
      <alignment vertical="center"/>
    </xf>
    <xf numFmtId="3" fontId="30" fillId="0" borderId="25" xfId="0" applyNumberFormat="1" applyFont="1" applyBorder="1" applyAlignment="1">
      <alignment vertical="center"/>
    </xf>
    <xf numFmtId="3" fontId="30" fillId="34" borderId="48" xfId="0" applyNumberFormat="1" applyFont="1" applyFill="1" applyBorder="1" applyAlignment="1">
      <alignment vertical="center"/>
    </xf>
    <xf numFmtId="3" fontId="30" fillId="34" borderId="0" xfId="0" applyNumberFormat="1" applyFont="1" applyFill="1" applyAlignment="1">
      <alignment vertical="center"/>
    </xf>
    <xf numFmtId="3" fontId="30" fillId="34" borderId="25" xfId="0" applyNumberFormat="1" applyFont="1" applyFill="1" applyBorder="1" applyAlignment="1">
      <alignment vertical="center"/>
    </xf>
    <xf numFmtId="3" fontId="30" fillId="34" borderId="8" xfId="0" applyNumberFormat="1" applyFont="1" applyFill="1" applyBorder="1" applyAlignment="1">
      <alignment vertical="center"/>
    </xf>
    <xf numFmtId="3" fontId="30" fillId="0" borderId="48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25" xfId="0" applyNumberFormat="1" applyFont="1" applyBorder="1" applyAlignment="1">
      <alignment horizontal="right" vertical="center"/>
    </xf>
    <xf numFmtId="3" fontId="30" fillId="0" borderId="12" xfId="0" applyNumberFormat="1" applyFont="1" applyBorder="1" applyAlignment="1">
      <alignment vertical="center"/>
    </xf>
    <xf numFmtId="3" fontId="30" fillId="0" borderId="148" xfId="0" applyNumberFormat="1" applyFont="1" applyBorder="1" applyAlignment="1">
      <alignment horizontal="right" vertical="center"/>
    </xf>
    <xf numFmtId="3" fontId="30" fillId="0" borderId="145" xfId="0" applyNumberFormat="1" applyFont="1" applyBorder="1" applyAlignment="1">
      <alignment horizontal="right" vertical="center"/>
    </xf>
    <xf numFmtId="3" fontId="30" fillId="0" borderId="154" xfId="0" applyNumberFormat="1" applyFont="1" applyBorder="1" applyAlignment="1">
      <alignment horizontal="right" vertical="center"/>
    </xf>
    <xf numFmtId="3" fontId="30" fillId="0" borderId="148" xfId="0" applyNumberFormat="1" applyFont="1" applyBorder="1" applyAlignment="1">
      <alignment vertical="center"/>
    </xf>
    <xf numFmtId="3" fontId="30" fillId="0" borderId="145" xfId="0" applyNumberFormat="1" applyFont="1" applyBorder="1" applyAlignment="1">
      <alignment vertical="center"/>
    </xf>
    <xf numFmtId="3" fontId="30" fillId="0" borderId="153" xfId="0" applyNumberFormat="1" applyFont="1" applyBorder="1" applyAlignment="1">
      <alignment vertical="center"/>
    </xf>
    <xf numFmtId="3" fontId="30" fillId="0" borderId="153" xfId="0" applyNumberFormat="1" applyFont="1" applyBorder="1" applyAlignment="1">
      <alignment horizontal="right" vertical="center"/>
    </xf>
    <xf numFmtId="3" fontId="30" fillId="0" borderId="149" xfId="0" applyNumberFormat="1" applyFont="1" applyBorder="1" applyAlignment="1">
      <alignment vertical="center"/>
    </xf>
    <xf numFmtId="3" fontId="30" fillId="0" borderId="143" xfId="0" applyNumberFormat="1" applyFont="1" applyBorder="1" applyAlignment="1">
      <alignment vertical="center"/>
    </xf>
    <xf numFmtId="3" fontId="30" fillId="0" borderId="151" xfId="0" applyNumberFormat="1" applyFont="1" applyBorder="1" applyAlignment="1">
      <alignment vertical="center"/>
    </xf>
    <xf numFmtId="3" fontId="30" fillId="0" borderId="149" xfId="0" applyNumberFormat="1" applyFont="1" applyBorder="1" applyAlignment="1">
      <alignment horizontal="right" vertical="center"/>
    </xf>
    <xf numFmtId="3" fontId="30" fillId="0" borderId="143" xfId="0" applyNumberFormat="1" applyFont="1" applyBorder="1" applyAlignment="1">
      <alignment horizontal="right" vertical="center"/>
    </xf>
    <xf numFmtId="3" fontId="30" fillId="0" borderId="152" xfId="0" applyNumberFormat="1" applyFont="1" applyBorder="1" applyAlignment="1">
      <alignment horizontal="right" vertical="center"/>
    </xf>
    <xf numFmtId="3" fontId="30" fillId="34" borderId="148" xfId="0" applyNumberFormat="1" applyFont="1" applyFill="1" applyBorder="1" applyAlignment="1">
      <alignment vertical="center"/>
    </xf>
    <xf numFmtId="3" fontId="30" fillId="34" borderId="145" xfId="0" applyNumberFormat="1" applyFont="1" applyFill="1" applyBorder="1" applyAlignment="1">
      <alignment vertical="center"/>
    </xf>
    <xf numFmtId="3" fontId="30" fillId="34" borderId="153" xfId="0" applyNumberFormat="1" applyFont="1" applyFill="1" applyBorder="1" applyAlignment="1">
      <alignment vertical="center"/>
    </xf>
    <xf numFmtId="3" fontId="30" fillId="0" borderId="151" xfId="0" applyNumberFormat="1" applyFont="1" applyBorder="1" applyAlignment="1">
      <alignment horizontal="right" vertical="center"/>
    </xf>
    <xf numFmtId="3" fontId="30" fillId="0" borderId="12" xfId="0" applyNumberFormat="1" applyFont="1" applyBorder="1" applyAlignment="1">
      <alignment horizontal="right" vertical="center"/>
    </xf>
    <xf numFmtId="3" fontId="30" fillId="0" borderId="71" xfId="0" applyNumberFormat="1" applyFont="1" applyBorder="1" applyAlignment="1">
      <alignment horizontal="right" vertical="center"/>
    </xf>
    <xf numFmtId="3" fontId="30" fillId="0" borderId="14" xfId="0" applyNumberFormat="1" applyFont="1" applyBorder="1" applyAlignment="1">
      <alignment horizontal="right" vertical="center"/>
    </xf>
    <xf numFmtId="3" fontId="30" fillId="0" borderId="26" xfId="0" applyNumberFormat="1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3" fontId="30" fillId="0" borderId="34" xfId="0" applyNumberFormat="1" applyFont="1" applyBorder="1" applyAlignment="1">
      <alignment vertical="center"/>
    </xf>
    <xf numFmtId="3" fontId="30" fillId="0" borderId="71" xfId="0" applyNumberFormat="1" applyFont="1" applyBorder="1" applyAlignment="1">
      <alignment vertical="center"/>
    </xf>
    <xf numFmtId="3" fontId="30" fillId="0" borderId="14" xfId="0" applyNumberFormat="1" applyFont="1" applyBorder="1" applyAlignment="1">
      <alignment vertical="center"/>
    </xf>
    <xf numFmtId="3" fontId="30" fillId="0" borderId="26" xfId="0" applyNumberFormat="1" applyFont="1" applyBorder="1" applyAlignment="1">
      <alignment vertical="center"/>
    </xf>
    <xf numFmtId="3" fontId="30" fillId="34" borderId="71" xfId="0" applyNumberFormat="1" applyFont="1" applyFill="1" applyBorder="1" applyAlignment="1">
      <alignment vertical="center"/>
    </xf>
    <xf numFmtId="3" fontId="30" fillId="34" borderId="14" xfId="0" applyNumberFormat="1" applyFont="1" applyFill="1" applyBorder="1" applyAlignment="1">
      <alignment vertical="center"/>
    </xf>
    <xf numFmtId="3" fontId="30" fillId="34" borderId="26" xfId="0" applyNumberFormat="1" applyFont="1" applyFill="1" applyBorder="1" applyAlignment="1">
      <alignment vertical="center"/>
    </xf>
    <xf numFmtId="3" fontId="30" fillId="0" borderId="61" xfId="0" quotePrefix="1" applyNumberFormat="1" applyFont="1" applyBorder="1" applyAlignment="1">
      <alignment horizontal="right" vertical="center"/>
    </xf>
    <xf numFmtId="3" fontId="30" fillId="0" borderId="9" xfId="0" applyNumberFormat="1" applyFont="1" applyBorder="1" applyAlignment="1">
      <alignment horizontal="right" vertical="center"/>
    </xf>
    <xf numFmtId="3" fontId="30" fillId="0" borderId="45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 textRotation="255"/>
    </xf>
    <xf numFmtId="3" fontId="30" fillId="0" borderId="35" xfId="0" applyNumberFormat="1" applyFont="1" applyBorder="1" applyAlignment="1">
      <alignment vertical="center"/>
    </xf>
    <xf numFmtId="3" fontId="30" fillId="0" borderId="61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45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right" vertical="center"/>
    </xf>
    <xf numFmtId="3" fontId="30" fillId="0" borderId="142" xfId="0" applyNumberFormat="1" applyFont="1" applyBorder="1" applyAlignment="1">
      <alignment vertical="center"/>
    </xf>
    <xf numFmtId="3" fontId="30" fillId="0" borderId="147" xfId="0" applyNumberFormat="1" applyFont="1" applyBorder="1" applyAlignment="1">
      <alignment vertical="center"/>
    </xf>
    <xf numFmtId="3" fontId="30" fillId="0" borderId="142" xfId="0" applyNumberFormat="1" applyFont="1" applyBorder="1" applyAlignment="1">
      <alignment horizontal="right" vertical="center"/>
    </xf>
    <xf numFmtId="3" fontId="30" fillId="0" borderId="32" xfId="0" applyNumberFormat="1" applyFont="1" applyBorder="1" applyAlignment="1">
      <alignment horizontal="right" vertical="center"/>
    </xf>
    <xf numFmtId="3" fontId="30" fillId="0" borderId="29" xfId="0" applyNumberFormat="1" applyFont="1" applyBorder="1" applyAlignment="1">
      <alignment vertical="center"/>
    </xf>
    <xf numFmtId="3" fontId="30" fillId="34" borderId="29" xfId="0" applyNumberFormat="1" applyFont="1" applyFill="1" applyBorder="1" applyAlignment="1">
      <alignment vertical="center"/>
    </xf>
    <xf numFmtId="3" fontId="30" fillId="0" borderId="29" xfId="0" applyNumberFormat="1" applyFont="1" applyBorder="1" applyAlignment="1">
      <alignment horizontal="right" vertical="center"/>
    </xf>
    <xf numFmtId="0" fontId="30" fillId="0" borderId="0" xfId="0" applyFont="1" applyAlignment="1">
      <alignment horizontal="distributed" vertical="center"/>
    </xf>
    <xf numFmtId="0" fontId="26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 shrinkToFit="1"/>
    </xf>
    <xf numFmtId="0" fontId="30" fillId="34" borderId="0" xfId="0" applyFont="1" applyFill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distributed"/>
    </xf>
    <xf numFmtId="0" fontId="6" fillId="0" borderId="17" xfId="1" applyFont="1" applyBorder="1" applyAlignment="1">
      <alignment horizontal="distributed"/>
    </xf>
    <xf numFmtId="0" fontId="7" fillId="0" borderId="49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0" xfId="1" applyFont="1" applyAlignment="1">
      <alignment vertical="top"/>
    </xf>
    <xf numFmtId="0" fontId="6" fillId="0" borderId="72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60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3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6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3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58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95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7" fillId="0" borderId="14" xfId="1" applyFont="1" applyBorder="1" applyAlignment="1">
      <alignment horizontal="right" vertical="center"/>
    </xf>
    <xf numFmtId="0" fontId="6" fillId="0" borderId="34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00" xfId="1" applyFont="1" applyBorder="1" applyAlignment="1">
      <alignment horizontal="distributed" vertical="center" justifyLastLine="1"/>
    </xf>
    <xf numFmtId="0" fontId="6" fillId="0" borderId="93" xfId="1" applyFont="1" applyBorder="1" applyAlignment="1">
      <alignment horizontal="distributed" vertical="center" justifyLastLine="1"/>
    </xf>
    <xf numFmtId="0" fontId="6" fillId="0" borderId="4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distributed" vertical="center" justifyLastLine="1"/>
    </xf>
    <xf numFmtId="0" fontId="6" fillId="0" borderId="36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22" xfId="1" applyFont="1" applyBorder="1" applyAlignment="1">
      <alignment horizontal="distributed" vertical="center" justifyLastLine="1"/>
    </xf>
    <xf numFmtId="0" fontId="6" fillId="0" borderId="155" xfId="1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justifyLastLine="1"/>
    </xf>
    <xf numFmtId="0" fontId="6" fillId="0" borderId="24" xfId="1" applyFont="1" applyBorder="1" applyAlignment="1">
      <alignment horizontal="distributed" vertical="center" justifyLastLine="1"/>
    </xf>
    <xf numFmtId="0" fontId="6" fillId="0" borderId="155" xfId="1" applyFont="1" applyBorder="1" applyAlignment="1">
      <alignment horizontal="distributed" vertical="center" justifyLastLine="1"/>
    </xf>
    <xf numFmtId="0" fontId="6" fillId="0" borderId="156" xfId="1" applyFont="1" applyBorder="1" applyAlignment="1">
      <alignment horizontal="distributed" vertical="center" justifyLastLine="1"/>
    </xf>
    <xf numFmtId="0" fontId="7" fillId="0" borderId="39" xfId="1" applyFont="1" applyBorder="1" applyAlignment="1">
      <alignment horizontal="center" vertical="distributed" textRotation="255" indent="2"/>
    </xf>
    <xf numFmtId="0" fontId="7" fillId="0" borderId="31" xfId="1" applyFont="1" applyBorder="1" applyAlignment="1">
      <alignment horizontal="center" vertical="distributed" textRotation="255" indent="2"/>
    </xf>
    <xf numFmtId="0" fontId="7" fillId="0" borderId="40" xfId="1" applyFont="1" applyBorder="1" applyAlignment="1">
      <alignment horizontal="center" vertical="distributed" textRotation="255" indent="2"/>
    </xf>
    <xf numFmtId="0" fontId="7" fillId="0" borderId="47" xfId="1" applyFont="1" applyBorder="1" applyAlignment="1">
      <alignment horizontal="center" vertical="distributed" textRotation="255" indent="2"/>
    </xf>
    <xf numFmtId="0" fontId="6" fillId="0" borderId="155" xfId="55" applyFont="1" applyBorder="1" applyAlignment="1">
      <alignment horizontal="center" vertical="center"/>
    </xf>
    <xf numFmtId="0" fontId="6" fillId="0" borderId="156" xfId="55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14" xfId="1" applyFont="1" applyBorder="1" applyAlignment="1">
      <alignment horizontal="right"/>
    </xf>
    <xf numFmtId="0" fontId="7" fillId="0" borderId="49" xfId="1" applyFont="1" applyBorder="1" applyAlignment="1">
      <alignment horizontal="right" vertical="top"/>
    </xf>
    <xf numFmtId="0" fontId="7" fillId="0" borderId="45" xfId="1" applyFont="1" applyBorder="1" applyAlignment="1">
      <alignment horizontal="right" vertical="top"/>
    </xf>
    <xf numFmtId="0" fontId="7" fillId="0" borderId="3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99" xfId="55" applyFont="1" applyBorder="1" applyAlignment="1">
      <alignment horizontal="center" vertical="center" wrapText="1"/>
    </xf>
    <xf numFmtId="0" fontId="6" fillId="0" borderId="200" xfId="55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7" fillId="0" borderId="23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1" xfId="1" applyFont="1" applyBorder="1" applyAlignment="1">
      <alignment vertical="distributed" textRotation="255" wrapText="1" indent="1"/>
    </xf>
    <xf numFmtId="0" fontId="7" fillId="0" borderId="11" xfId="1" applyFont="1" applyBorder="1" applyAlignment="1">
      <alignment horizontal="center" vertical="distributed" textRotation="255" indent="1"/>
    </xf>
    <xf numFmtId="0" fontId="7" fillId="0" borderId="11" xfId="1" applyFont="1" applyBorder="1" applyAlignment="1">
      <alignment vertical="distributed" textRotation="255" indent="1"/>
    </xf>
    <xf numFmtId="0" fontId="7" fillId="0" borderId="3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5" xfId="1" applyFont="1" applyBorder="1" applyAlignment="1">
      <alignment horizontal="right" vertical="center"/>
    </xf>
    <xf numFmtId="0" fontId="7" fillId="0" borderId="16" xfId="1" applyFont="1" applyBorder="1" applyAlignment="1">
      <alignment vertical="distributed" textRotation="255" indent="1"/>
    </xf>
    <xf numFmtId="0" fontId="7" fillId="0" borderId="23" xfId="1" applyFont="1" applyBorder="1" applyAlignment="1">
      <alignment vertical="distributed" textRotation="255" indent="1"/>
    </xf>
    <xf numFmtId="0" fontId="7" fillId="0" borderId="13" xfId="1" applyFont="1" applyBorder="1" applyAlignment="1">
      <alignment vertical="distributed" textRotation="255" inden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65" fillId="0" borderId="61" xfId="1" applyFont="1" applyBorder="1" applyAlignment="1">
      <alignment horizontal="center" vertical="center"/>
    </xf>
    <xf numFmtId="0" fontId="65" fillId="0" borderId="5" xfId="1" applyFont="1" applyBorder="1" applyAlignment="1">
      <alignment horizontal="center" vertical="center"/>
    </xf>
    <xf numFmtId="0" fontId="7" fillId="0" borderId="13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/>
    </xf>
    <xf numFmtId="0" fontId="6" fillId="0" borderId="34" xfId="1" applyFont="1" applyBorder="1" applyAlignment="1">
      <alignment horizontal="center" vertical="center"/>
    </xf>
    <xf numFmtId="0" fontId="64" fillId="0" borderId="61" xfId="1" applyFont="1" applyBorder="1" applyAlignment="1">
      <alignment horizontal="center" vertical="center"/>
    </xf>
    <xf numFmtId="0" fontId="64" fillId="0" borderId="5" xfId="1" applyFont="1" applyBorder="1" applyAlignment="1">
      <alignment horizontal="center" vertical="center"/>
    </xf>
    <xf numFmtId="0" fontId="6" fillId="0" borderId="49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45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21" xfId="0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 wrapText="1"/>
    </xf>
    <xf numFmtId="0" fontId="7" fillId="0" borderId="134" xfId="1" applyFont="1" applyBorder="1" applyAlignment="1">
      <alignment horizontal="distributed" vertical="center"/>
    </xf>
    <xf numFmtId="0" fontId="7" fillId="0" borderId="133" xfId="1" applyFont="1" applyBorder="1" applyAlignment="1">
      <alignment horizontal="distributed" vertical="center"/>
    </xf>
    <xf numFmtId="0" fontId="7" fillId="0" borderId="48" xfId="1" applyFont="1" applyBorder="1" applyAlignment="1">
      <alignment horizontal="distributed" vertical="center"/>
    </xf>
    <xf numFmtId="0" fontId="6" fillId="0" borderId="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7" fillId="0" borderId="37" xfId="1" applyFont="1" applyBorder="1" applyAlignment="1">
      <alignment horizontal="distributed" vertical="center"/>
    </xf>
    <xf numFmtId="0" fontId="6" fillId="0" borderId="6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39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6" fillId="0" borderId="34" xfId="1" applyFont="1" applyBorder="1" applyAlignment="1">
      <alignment horizontal="center" vertical="center" wrapText="1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7" fillId="0" borderId="38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47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6" fillId="0" borderId="34" xfId="1" applyFont="1" applyBorder="1" applyAlignment="1">
      <alignment horizontal="center" vertical="center" shrinkToFit="1"/>
    </xf>
    <xf numFmtId="0" fontId="6" fillId="0" borderId="39" xfId="1" applyFont="1" applyBorder="1" applyAlignment="1">
      <alignment vertical="center" textRotation="255"/>
    </xf>
    <xf numFmtId="0" fontId="6" fillId="0" borderId="31" xfId="1" applyFont="1" applyBorder="1" applyAlignment="1">
      <alignment vertical="center" textRotation="255"/>
    </xf>
    <xf numFmtId="0" fontId="6" fillId="0" borderId="40" xfId="1" applyFont="1" applyBorder="1" applyAlignment="1">
      <alignment vertical="center" textRotation="255"/>
    </xf>
    <xf numFmtId="181" fontId="6" fillId="0" borderId="37" xfId="1" applyNumberFormat="1" applyFont="1" applyBorder="1" applyAlignment="1">
      <alignment vertical="center"/>
    </xf>
    <xf numFmtId="181" fontId="6" fillId="0" borderId="24" xfId="1" applyNumberFormat="1" applyFont="1" applyBorder="1" applyAlignment="1">
      <alignment vertical="center"/>
    </xf>
    <xf numFmtId="181" fontId="6" fillId="0" borderId="46" xfId="1" applyNumberFormat="1" applyFont="1" applyBorder="1" applyAlignment="1">
      <alignment vertical="center"/>
    </xf>
    <xf numFmtId="181" fontId="6" fillId="0" borderId="48" xfId="1" applyNumberFormat="1" applyFont="1" applyBorder="1" applyAlignment="1">
      <alignment vertical="center"/>
    </xf>
    <xf numFmtId="181" fontId="6" fillId="0" borderId="25" xfId="1" applyNumberFormat="1" applyFont="1" applyBorder="1" applyAlignment="1">
      <alignment vertical="center"/>
    </xf>
    <xf numFmtId="181" fontId="6" fillId="0" borderId="12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181" fontId="6" fillId="0" borderId="6" xfId="1" applyNumberFormat="1" applyFont="1" applyBorder="1" applyAlignment="1">
      <alignment vertical="center"/>
    </xf>
    <xf numFmtId="181" fontId="6" fillId="0" borderId="22" xfId="1" applyNumberFormat="1" applyFont="1" applyBorder="1" applyAlignment="1">
      <alignment vertical="center"/>
    </xf>
    <xf numFmtId="0" fontId="6" fillId="0" borderId="47" xfId="1" applyFont="1" applyBorder="1" applyAlignment="1">
      <alignment vertical="center" textRotation="255"/>
    </xf>
    <xf numFmtId="181" fontId="6" fillId="0" borderId="71" xfId="1" applyNumberFormat="1" applyFont="1" applyBorder="1" applyAlignment="1">
      <alignment vertical="center"/>
    </xf>
    <xf numFmtId="181" fontId="6" fillId="0" borderId="26" xfId="1" applyNumberFormat="1" applyFont="1" applyBorder="1" applyAlignment="1">
      <alignment vertical="center"/>
    </xf>
    <xf numFmtId="181" fontId="6" fillId="0" borderId="15" xfId="1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177" fontId="30" fillId="0" borderId="41" xfId="0" applyNumberFormat="1" applyFont="1" applyBorder="1" applyAlignment="1">
      <alignment horizontal="right" vertical="center"/>
    </xf>
    <xf numFmtId="177" fontId="30" fillId="0" borderId="43" xfId="0" applyNumberFormat="1" applyFont="1" applyBorder="1" applyAlignment="1">
      <alignment horizontal="right" vertical="center"/>
    </xf>
    <xf numFmtId="177" fontId="30" fillId="0" borderId="74" xfId="0" applyNumberFormat="1" applyFont="1" applyBorder="1" applyAlignment="1">
      <alignment horizontal="right" vertical="center"/>
    </xf>
    <xf numFmtId="3" fontId="30" fillId="0" borderId="2" xfId="0" applyNumberFormat="1" applyFont="1" applyBorder="1" applyAlignment="1">
      <alignment vertical="center"/>
    </xf>
    <xf numFmtId="3" fontId="30" fillId="0" borderId="52" xfId="0" applyNumberFormat="1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3" fontId="30" fillId="0" borderId="2" xfId="0" applyNumberFormat="1" applyFont="1" applyBorder="1" applyAlignment="1">
      <alignment horizontal="right" vertical="center"/>
    </xf>
    <xf numFmtId="3" fontId="30" fillId="0" borderId="52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65" xfId="0" applyNumberFormat="1" applyFont="1" applyBorder="1" applyAlignment="1">
      <alignment vertical="center"/>
    </xf>
    <xf numFmtId="3" fontId="30" fillId="0" borderId="66" xfId="0" applyNumberFormat="1" applyFont="1" applyBorder="1" applyAlignment="1">
      <alignment vertical="center"/>
    </xf>
    <xf numFmtId="3" fontId="30" fillId="0" borderId="73" xfId="0" applyNumberFormat="1" applyFont="1" applyBorder="1" applyAlignment="1">
      <alignment vertical="center"/>
    </xf>
    <xf numFmtId="3" fontId="30" fillId="0" borderId="65" xfId="0" applyNumberFormat="1" applyFont="1" applyBorder="1" applyAlignment="1">
      <alignment horizontal="right" vertical="center"/>
    </xf>
    <xf numFmtId="3" fontId="30" fillId="0" borderId="66" xfId="0" applyNumberFormat="1" applyFont="1" applyBorder="1" applyAlignment="1">
      <alignment horizontal="right" vertical="center"/>
    </xf>
    <xf numFmtId="3" fontId="30" fillId="0" borderId="73" xfId="0" applyNumberFormat="1" applyFont="1" applyBorder="1" applyAlignment="1">
      <alignment horizontal="right" vertical="center"/>
    </xf>
    <xf numFmtId="177" fontId="30" fillId="0" borderId="2" xfId="0" applyNumberFormat="1" applyFont="1" applyBorder="1" applyAlignment="1">
      <alignment vertical="center"/>
    </xf>
    <xf numFmtId="177" fontId="30" fillId="0" borderId="52" xfId="0" applyNumberFormat="1" applyFont="1" applyBorder="1" applyAlignment="1">
      <alignment vertical="center"/>
    </xf>
    <xf numFmtId="177" fontId="30" fillId="0" borderId="3" xfId="0" applyNumberFormat="1" applyFont="1" applyBorder="1" applyAlignment="1">
      <alignment vertical="center"/>
    </xf>
    <xf numFmtId="177" fontId="30" fillId="0" borderId="54" xfId="0" applyNumberFormat="1" applyFont="1" applyBorder="1" applyAlignment="1">
      <alignment horizontal="right" vertical="center"/>
    </xf>
    <xf numFmtId="177" fontId="30" fillId="0" borderId="55" xfId="0" applyNumberFormat="1" applyFont="1" applyBorder="1" applyAlignment="1">
      <alignment horizontal="right" vertical="center"/>
    </xf>
    <xf numFmtId="177" fontId="30" fillId="0" borderId="62" xfId="0" applyNumberFormat="1" applyFont="1" applyBorder="1" applyAlignment="1">
      <alignment horizontal="right" vertical="center"/>
    </xf>
    <xf numFmtId="3" fontId="30" fillId="0" borderId="54" xfId="0" applyNumberFormat="1" applyFont="1" applyBorder="1" applyAlignment="1">
      <alignment horizontal="right" vertical="center"/>
    </xf>
    <xf numFmtId="3" fontId="30" fillId="0" borderId="55" xfId="0" applyNumberFormat="1" applyFont="1" applyBorder="1" applyAlignment="1">
      <alignment horizontal="right" vertical="center"/>
    </xf>
    <xf numFmtId="3" fontId="30" fillId="0" borderId="56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vertical="center"/>
    </xf>
    <xf numFmtId="3" fontId="30" fillId="0" borderId="68" xfId="0" applyNumberFormat="1" applyFont="1" applyBorder="1" applyAlignment="1">
      <alignment horizontal="right" vertical="center"/>
    </xf>
    <xf numFmtId="3" fontId="30" fillId="0" borderId="28" xfId="0" applyNumberFormat="1" applyFont="1" applyBorder="1" applyAlignment="1">
      <alignment horizontal="right" vertical="center"/>
    </xf>
    <xf numFmtId="3" fontId="30" fillId="0" borderId="41" xfId="0" applyNumberFormat="1" applyFont="1" applyBorder="1" applyAlignment="1">
      <alignment horizontal="right" vertical="center"/>
    </xf>
    <xf numFmtId="3" fontId="30" fillId="0" borderId="43" xfId="0" applyNumberFormat="1" applyFont="1" applyBorder="1" applyAlignment="1">
      <alignment horizontal="right" vertical="center"/>
    </xf>
    <xf numFmtId="3" fontId="30" fillId="0" borderId="74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3" fontId="30" fillId="0" borderId="59" xfId="0" applyNumberFormat="1" applyFont="1" applyBorder="1" applyAlignment="1">
      <alignment horizontal="right" vertical="center"/>
    </xf>
    <xf numFmtId="177" fontId="30" fillId="0" borderId="37" xfId="0" applyNumberFormat="1" applyFont="1" applyBorder="1" applyAlignment="1">
      <alignment vertical="center"/>
    </xf>
    <xf numFmtId="177" fontId="30" fillId="0" borderId="17" xfId="0" applyNumberFormat="1" applyFont="1" applyBorder="1" applyAlignment="1">
      <alignment vertical="center"/>
    </xf>
    <xf numFmtId="177" fontId="30" fillId="0" borderId="24" xfId="0" applyNumberFormat="1" applyFont="1" applyBorder="1" applyAlignment="1">
      <alignment vertical="center"/>
    </xf>
    <xf numFmtId="3" fontId="30" fillId="0" borderId="37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vertical="center"/>
    </xf>
    <xf numFmtId="3" fontId="30" fillId="0" borderId="24" xfId="0" applyNumberFormat="1" applyFont="1" applyBorder="1" applyAlignment="1">
      <alignment vertical="center"/>
    </xf>
    <xf numFmtId="177" fontId="30" fillId="0" borderId="1" xfId="0" applyNumberFormat="1" applyFont="1" applyBorder="1" applyAlignment="1">
      <alignment vertical="center"/>
    </xf>
    <xf numFmtId="177" fontId="30" fillId="0" borderId="2" xfId="0" applyNumberFormat="1" applyFont="1" applyBorder="1" applyAlignment="1">
      <alignment horizontal="right" vertical="center"/>
    </xf>
    <xf numFmtId="177" fontId="30" fillId="0" borderId="52" xfId="0" applyNumberFormat="1" applyFont="1" applyBorder="1" applyAlignment="1">
      <alignment horizontal="right" vertical="center"/>
    </xf>
    <xf numFmtId="177" fontId="30" fillId="0" borderId="3" xfId="0" applyNumberFormat="1" applyFont="1" applyBorder="1" applyAlignment="1">
      <alignment horizontal="right" vertical="center"/>
    </xf>
    <xf numFmtId="177" fontId="30" fillId="0" borderId="65" xfId="0" applyNumberFormat="1" applyFont="1" applyBorder="1" applyAlignment="1">
      <alignment vertical="center"/>
    </xf>
    <xf numFmtId="177" fontId="30" fillId="0" borderId="66" xfId="0" applyNumberFormat="1" applyFont="1" applyBorder="1" applyAlignment="1">
      <alignment vertical="center"/>
    </xf>
    <xf numFmtId="177" fontId="30" fillId="0" borderId="73" xfId="0" applyNumberFormat="1" applyFont="1" applyBorder="1" applyAlignment="1">
      <alignment vertical="center"/>
    </xf>
    <xf numFmtId="3" fontId="30" fillId="0" borderId="46" xfId="0" applyNumberFormat="1" applyFont="1" applyBorder="1" applyAlignment="1">
      <alignment horizontal="right" vertical="center"/>
    </xf>
    <xf numFmtId="3" fontId="30" fillId="0" borderId="27" xfId="0" applyNumberFormat="1" applyFont="1" applyBorder="1" applyAlignment="1">
      <alignment horizontal="right" vertical="center"/>
    </xf>
    <xf numFmtId="177" fontId="30" fillId="0" borderId="149" xfId="0" applyNumberFormat="1" applyFont="1" applyBorder="1" applyAlignment="1">
      <alignment horizontal="right" vertical="center"/>
    </xf>
    <xf numFmtId="177" fontId="30" fillId="0" borderId="143" xfId="0" applyNumberFormat="1" applyFont="1" applyBorder="1" applyAlignment="1">
      <alignment horizontal="right" vertical="center"/>
    </xf>
    <xf numFmtId="177" fontId="30" fillId="0" borderId="151" xfId="0" applyNumberFormat="1" applyFont="1" applyBorder="1" applyAlignment="1">
      <alignment horizontal="right" vertical="center"/>
    </xf>
    <xf numFmtId="3" fontId="30" fillId="0" borderId="44" xfId="0" applyNumberFormat="1" applyFont="1" applyBorder="1" applyAlignment="1">
      <alignment horizontal="right" vertical="center"/>
    </xf>
    <xf numFmtId="177" fontId="30" fillId="0" borderId="48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77" fontId="30" fillId="0" borderId="25" xfId="0" applyNumberFormat="1" applyFont="1" applyBorder="1" applyAlignment="1">
      <alignment vertical="center"/>
    </xf>
    <xf numFmtId="177" fontId="30" fillId="0" borderId="148" xfId="0" applyNumberFormat="1" applyFont="1" applyBorder="1" applyAlignment="1">
      <alignment vertical="center"/>
    </xf>
    <xf numFmtId="177" fontId="30" fillId="0" borderId="145" xfId="0" applyNumberFormat="1" applyFont="1" applyBorder="1" applyAlignment="1">
      <alignment vertical="center"/>
    </xf>
    <xf numFmtId="177" fontId="30" fillId="0" borderId="153" xfId="0" applyNumberFormat="1" applyFont="1" applyBorder="1" applyAlignment="1">
      <alignment vertical="center"/>
    </xf>
    <xf numFmtId="177" fontId="30" fillId="0" borderId="12" xfId="0" applyNumberFormat="1" applyFont="1" applyBorder="1" applyAlignment="1">
      <alignment vertical="center"/>
    </xf>
    <xf numFmtId="3" fontId="30" fillId="0" borderId="193" xfId="0" applyNumberFormat="1" applyFont="1" applyBorder="1" applyAlignment="1">
      <alignment horizontal="right" vertical="center"/>
    </xf>
    <xf numFmtId="3" fontId="30" fillId="0" borderId="181" xfId="0" applyNumberFormat="1" applyFont="1" applyBorder="1" applyAlignment="1">
      <alignment horizontal="right" vertical="center"/>
    </xf>
    <xf numFmtId="3" fontId="30" fillId="0" borderId="186" xfId="0" applyNumberFormat="1" applyFont="1" applyBorder="1" applyAlignment="1">
      <alignment horizontal="right" vertical="center"/>
    </xf>
    <xf numFmtId="177" fontId="30" fillId="0" borderId="193" xfId="0" applyNumberFormat="1" applyFont="1" applyBorder="1" applyAlignment="1">
      <alignment horizontal="right" vertical="center"/>
    </xf>
    <xf numFmtId="177" fontId="30" fillId="0" borderId="181" xfId="0" applyNumberFormat="1" applyFont="1" applyBorder="1" applyAlignment="1">
      <alignment horizontal="right" vertical="center"/>
    </xf>
    <xf numFmtId="177" fontId="30" fillId="0" borderId="182" xfId="0" applyNumberFormat="1" applyFont="1" applyBorder="1" applyAlignment="1">
      <alignment horizontal="right" vertical="center"/>
    </xf>
    <xf numFmtId="3" fontId="30" fillId="0" borderId="182" xfId="0" applyNumberFormat="1" applyFont="1" applyBorder="1" applyAlignment="1">
      <alignment horizontal="right" vertical="center"/>
    </xf>
    <xf numFmtId="3" fontId="63" fillId="0" borderId="149" xfId="0" applyNumberFormat="1" applyFont="1" applyBorder="1" applyAlignment="1">
      <alignment horizontal="right" vertical="center"/>
    </xf>
    <xf numFmtId="3" fontId="63" fillId="0" borderId="143" xfId="0" applyNumberFormat="1" applyFont="1" applyBorder="1" applyAlignment="1">
      <alignment horizontal="right" vertical="center"/>
    </xf>
    <xf numFmtId="3" fontId="63" fillId="0" borderId="152" xfId="0" applyNumberFormat="1" applyFont="1" applyBorder="1" applyAlignment="1">
      <alignment horizontal="right" vertical="center"/>
    </xf>
    <xf numFmtId="177" fontId="30" fillId="0" borderId="48" xfId="0" applyNumberFormat="1" applyFont="1" applyBorder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177" fontId="30" fillId="0" borderId="2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4" fillId="0" borderId="49" xfId="0" applyFont="1" applyBorder="1" applyAlignment="1">
      <alignment horizontal="right" vertical="center"/>
    </xf>
    <xf numFmtId="0" fontId="44" fillId="0" borderId="45" xfId="0" applyFont="1" applyBorder="1" applyAlignment="1">
      <alignment horizontal="right" vertical="center"/>
    </xf>
    <xf numFmtId="0" fontId="44" fillId="0" borderId="33" xfId="0" applyFont="1" applyBorder="1" applyAlignment="1">
      <alignment horizontal="center" vertical="distributed" textRotation="255"/>
    </xf>
    <xf numFmtId="0" fontId="44" fillId="0" borderId="1" xfId="0" applyFont="1" applyBorder="1" applyAlignment="1">
      <alignment horizontal="center" vertical="distributed" textRotation="255"/>
    </xf>
    <xf numFmtId="0" fontId="26" fillId="0" borderId="33" xfId="0" applyFont="1" applyBorder="1" applyAlignment="1">
      <alignment horizontal="center" vertical="distributed" textRotation="255" wrapText="1"/>
    </xf>
    <xf numFmtId="0" fontId="26" fillId="0" borderId="33" xfId="0" applyFont="1" applyBorder="1" applyAlignment="1">
      <alignment horizontal="center" vertical="distributed" textRotation="255"/>
    </xf>
    <xf numFmtId="0" fontId="26" fillId="0" borderId="1" xfId="0" applyFont="1" applyBorder="1" applyAlignment="1">
      <alignment horizontal="center" vertical="distributed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3" fontId="30" fillId="0" borderId="193" xfId="0" applyNumberFormat="1" applyFont="1" applyBorder="1" applyAlignment="1">
      <alignment vertical="center"/>
    </xf>
    <xf numFmtId="3" fontId="30" fillId="0" borderId="181" xfId="0" applyNumberFormat="1" applyFont="1" applyBorder="1" applyAlignment="1">
      <alignment vertical="center"/>
    </xf>
    <xf numFmtId="3" fontId="30" fillId="0" borderId="182" xfId="0" applyNumberFormat="1" applyFont="1" applyBorder="1" applyAlignment="1">
      <alignment vertical="center"/>
    </xf>
    <xf numFmtId="0" fontId="44" fillId="0" borderId="11" xfId="0" applyFont="1" applyBorder="1" applyAlignment="1">
      <alignment horizontal="center" vertical="center" textRotation="255"/>
    </xf>
    <xf numFmtId="0" fontId="44" fillId="0" borderId="23" xfId="0" applyFont="1" applyBorder="1" applyAlignment="1">
      <alignment horizontal="center" vertical="center" textRotation="255"/>
    </xf>
    <xf numFmtId="0" fontId="44" fillId="0" borderId="8" xfId="0" applyFont="1" applyBorder="1" applyAlignment="1">
      <alignment horizontal="center" vertical="center" textRotation="255"/>
    </xf>
    <xf numFmtId="0" fontId="44" fillId="0" borderId="4" xfId="0" applyFont="1" applyBorder="1" applyAlignment="1">
      <alignment horizontal="center" vertical="center" textRotation="255"/>
    </xf>
    <xf numFmtId="0" fontId="44" fillId="0" borderId="3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distributed" textRotation="255" wrapText="1"/>
    </xf>
    <xf numFmtId="0" fontId="45" fillId="0" borderId="1" xfId="0" applyFont="1" applyBorder="1" applyAlignment="1">
      <alignment horizontal="center" vertical="distributed" textRotation="255" wrapText="1"/>
    </xf>
    <xf numFmtId="0" fontId="45" fillId="0" borderId="1" xfId="0" applyFont="1" applyBorder="1" applyAlignment="1">
      <alignment horizontal="center" vertical="distributed" textRotation="255"/>
    </xf>
    <xf numFmtId="0" fontId="26" fillId="0" borderId="59" xfId="0" applyFont="1" applyBorder="1" applyAlignment="1">
      <alignment horizontal="center" vertical="distributed" textRotation="255"/>
    </xf>
    <xf numFmtId="3" fontId="30" fillId="0" borderId="57" xfId="0" applyNumberFormat="1" applyFont="1" applyBorder="1" applyAlignment="1">
      <alignment horizontal="right" vertical="center"/>
    </xf>
    <xf numFmtId="176" fontId="30" fillId="0" borderId="2" xfId="0" applyNumberFormat="1" applyFont="1" applyBorder="1" applyAlignment="1">
      <alignment vertical="center"/>
    </xf>
    <xf numFmtId="176" fontId="30" fillId="0" borderId="52" xfId="0" applyNumberFormat="1" applyFont="1" applyBorder="1" applyAlignment="1">
      <alignment vertical="center"/>
    </xf>
    <xf numFmtId="176" fontId="30" fillId="0" borderId="3" xfId="0" applyNumberFormat="1" applyFont="1" applyBorder="1" applyAlignment="1">
      <alignment vertical="center"/>
    </xf>
    <xf numFmtId="3" fontId="30" fillId="0" borderId="27" xfId="0" applyNumberFormat="1" applyFont="1" applyBorder="1" applyAlignment="1">
      <alignment vertical="center"/>
    </xf>
    <xf numFmtId="0" fontId="44" fillId="0" borderId="33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3" fontId="30" fillId="0" borderId="46" xfId="0" applyNumberFormat="1" applyFont="1" applyBorder="1" applyAlignment="1">
      <alignment vertical="center"/>
    </xf>
    <xf numFmtId="176" fontId="30" fillId="0" borderId="37" xfId="0" applyNumberFormat="1" applyFont="1" applyBorder="1" applyAlignment="1">
      <alignment vertical="center"/>
    </xf>
    <xf numFmtId="176" fontId="30" fillId="0" borderId="17" xfId="0" applyNumberFormat="1" applyFont="1" applyBorder="1" applyAlignment="1">
      <alignment vertical="center"/>
    </xf>
    <xf numFmtId="176" fontId="30" fillId="0" borderId="24" xfId="0" applyNumberFormat="1" applyFont="1" applyBorder="1" applyAlignment="1">
      <alignment vertical="center"/>
    </xf>
    <xf numFmtId="176" fontId="30" fillId="0" borderId="8" xfId="0" applyNumberFormat="1" applyFont="1" applyBorder="1" applyAlignment="1">
      <alignment vertical="center"/>
    </xf>
    <xf numFmtId="176" fontId="30" fillId="0" borderId="141" xfId="0" applyNumberFormat="1" applyFont="1" applyBorder="1" applyAlignment="1">
      <alignment vertical="center"/>
    </xf>
    <xf numFmtId="177" fontId="30" fillId="0" borderId="8" xfId="0" applyNumberFormat="1" applyFont="1" applyBorder="1" applyAlignment="1">
      <alignment vertical="center"/>
    </xf>
    <xf numFmtId="177" fontId="30" fillId="0" borderId="32" xfId="0" applyNumberFormat="1" applyFont="1" applyBorder="1" applyAlignment="1">
      <alignment vertical="center"/>
    </xf>
    <xf numFmtId="177" fontId="30" fillId="0" borderId="7" xfId="0" applyNumberFormat="1" applyFont="1" applyBorder="1" applyAlignment="1">
      <alignment vertical="center"/>
    </xf>
    <xf numFmtId="177" fontId="30" fillId="0" borderId="50" xfId="0" applyNumberFormat="1" applyFont="1" applyBorder="1" applyAlignment="1">
      <alignment vertical="center"/>
    </xf>
    <xf numFmtId="0" fontId="7" fillId="0" borderId="75" xfId="0" applyFont="1" applyBorder="1" applyAlignment="1">
      <alignment horizontal="center" vertical="center" textRotation="255"/>
    </xf>
    <xf numFmtId="3" fontId="30" fillId="0" borderId="141" xfId="0" applyNumberFormat="1" applyFont="1" applyBorder="1" applyAlignment="1">
      <alignment horizontal="right" vertical="center"/>
    </xf>
    <xf numFmtId="3" fontId="63" fillId="0" borderId="151" xfId="0" applyNumberFormat="1" applyFont="1" applyBorder="1" applyAlignment="1">
      <alignment horizontal="right" vertical="center"/>
    </xf>
    <xf numFmtId="0" fontId="30" fillId="0" borderId="61" xfId="0" applyFont="1" applyBorder="1" applyAlignment="1">
      <alignment horizontal="center" vertical="distributed" textRotation="255"/>
    </xf>
    <xf numFmtId="0" fontId="30" fillId="0" borderId="9" xfId="0" applyFont="1" applyBorder="1" applyAlignment="1">
      <alignment horizontal="center" vertical="distributed" textRotation="255"/>
    </xf>
    <xf numFmtId="0" fontId="30" fillId="0" borderId="48" xfId="0" applyFont="1" applyBorder="1" applyAlignment="1">
      <alignment horizontal="center" vertical="distributed" textRotation="255"/>
    </xf>
    <xf numFmtId="0" fontId="30" fillId="0" borderId="0" xfId="0" applyFont="1" applyAlignment="1">
      <alignment horizontal="center" vertical="distributed" textRotation="255"/>
    </xf>
    <xf numFmtId="0" fontId="30" fillId="0" borderId="5" xfId="0" applyFont="1" applyBorder="1" applyAlignment="1">
      <alignment horizontal="center" vertical="distributed" textRotation="255"/>
    </xf>
    <xf numFmtId="0" fontId="30" fillId="0" borderId="21" xfId="0" applyFont="1" applyBorder="1" applyAlignment="1">
      <alignment horizontal="center" vertical="distributed" textRotation="255"/>
    </xf>
    <xf numFmtId="0" fontId="30" fillId="0" borderId="11" xfId="0" applyFont="1" applyBorder="1" applyAlignment="1">
      <alignment horizontal="center" vertical="center" textRotation="255"/>
    </xf>
    <xf numFmtId="0" fontId="30" fillId="0" borderId="23" xfId="0" applyFont="1" applyBorder="1" applyAlignment="1">
      <alignment horizontal="center" vertical="center" textRotation="255"/>
    </xf>
    <xf numFmtId="0" fontId="30" fillId="0" borderId="8" xfId="0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textRotation="255"/>
    </xf>
    <xf numFmtId="0" fontId="30" fillId="0" borderId="45" xfId="0" applyFont="1" applyBorder="1" applyAlignment="1">
      <alignment horizontal="center" vertical="distributed" textRotation="255"/>
    </xf>
    <xf numFmtId="0" fontId="30" fillId="0" borderId="25" xfId="0" applyFont="1" applyBorder="1" applyAlignment="1">
      <alignment horizontal="center" vertical="distributed" textRotation="255"/>
    </xf>
    <xf numFmtId="0" fontId="30" fillId="0" borderId="6" xfId="0" applyFont="1" applyBorder="1" applyAlignment="1">
      <alignment horizontal="center" vertical="distributed" textRotation="255"/>
    </xf>
    <xf numFmtId="0" fontId="30" fillId="0" borderId="9" xfId="0" applyFont="1" applyBorder="1" applyAlignment="1">
      <alignment horizontal="center" vertical="distributed" textRotation="255" wrapText="1"/>
    </xf>
    <xf numFmtId="0" fontId="30" fillId="0" borderId="17" xfId="0" applyFont="1" applyBorder="1" applyAlignment="1">
      <alignment horizontal="center" vertical="distributed" textRotation="255"/>
    </xf>
    <xf numFmtId="0" fontId="30" fillId="0" borderId="49" xfId="0" applyFont="1" applyBorder="1" applyAlignment="1">
      <alignment horizontal="right" vertical="center"/>
    </xf>
    <xf numFmtId="0" fontId="30" fillId="0" borderId="45" xfId="0" applyFont="1" applyBorder="1" applyAlignment="1">
      <alignment horizontal="right" vertical="center"/>
    </xf>
    <xf numFmtId="0" fontId="30" fillId="0" borderId="61" xfId="0" applyFont="1" applyBorder="1" applyAlignment="1">
      <alignment horizontal="center" vertical="distributed"/>
    </xf>
    <xf numFmtId="0" fontId="30" fillId="0" borderId="9" xfId="0" applyFont="1" applyBorder="1" applyAlignment="1">
      <alignment horizontal="center" vertical="distributed"/>
    </xf>
    <xf numFmtId="0" fontId="30" fillId="0" borderId="45" xfId="0" applyFont="1" applyBorder="1" applyAlignment="1">
      <alignment horizontal="center" vertical="distributed"/>
    </xf>
    <xf numFmtId="0" fontId="8" fillId="0" borderId="14" xfId="0" applyFont="1" applyBorder="1" applyAlignment="1">
      <alignment horizontal="right"/>
    </xf>
    <xf numFmtId="0" fontId="7" fillId="0" borderId="40" xfId="0" applyFont="1" applyBorder="1" applyAlignment="1">
      <alignment horizontal="center" vertical="center" textRotation="255"/>
    </xf>
    <xf numFmtId="3" fontId="30" fillId="0" borderId="195" xfId="0" applyNumberFormat="1" applyFont="1" applyBorder="1" applyAlignment="1">
      <alignment vertical="center"/>
    </xf>
    <xf numFmtId="3" fontId="63" fillId="0" borderId="142" xfId="0" applyNumberFormat="1" applyFont="1" applyBorder="1" applyAlignment="1">
      <alignment vertical="center"/>
    </xf>
    <xf numFmtId="177" fontId="63" fillId="0" borderId="149" xfId="0" applyNumberFormat="1" applyFont="1" applyBorder="1" applyAlignment="1">
      <alignment horizontal="right" vertical="center"/>
    </xf>
    <xf numFmtId="177" fontId="63" fillId="0" borderId="143" xfId="0" applyNumberFormat="1" applyFont="1" applyBorder="1" applyAlignment="1">
      <alignment horizontal="right" vertical="center"/>
    </xf>
    <xf numFmtId="177" fontId="63" fillId="0" borderId="151" xfId="0" applyNumberFormat="1" applyFont="1" applyBorder="1" applyAlignment="1">
      <alignment horizontal="right" vertical="center"/>
    </xf>
    <xf numFmtId="3" fontId="63" fillId="0" borderId="149" xfId="0" applyNumberFormat="1" applyFont="1" applyBorder="1" applyAlignment="1">
      <alignment vertical="center"/>
    </xf>
    <xf numFmtId="3" fontId="63" fillId="0" borderId="143" xfId="0" applyNumberFormat="1" applyFont="1" applyBorder="1" applyAlignment="1">
      <alignment vertical="center"/>
    </xf>
    <xf numFmtId="3" fontId="63" fillId="0" borderId="151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7" fontId="30" fillId="0" borderId="36" xfId="0" applyNumberFormat="1" applyFont="1" applyBorder="1" applyAlignment="1">
      <alignment vertical="center"/>
    </xf>
    <xf numFmtId="177" fontId="30" fillId="0" borderId="32" xfId="0" applyNumberFormat="1" applyFont="1" applyBorder="1" applyAlignment="1">
      <alignment horizontal="right" vertical="center"/>
    </xf>
    <xf numFmtId="177" fontId="30" fillId="0" borderId="51" xfId="0" applyNumberFormat="1" applyFont="1" applyBorder="1" applyAlignment="1">
      <alignment horizontal="right" vertical="center"/>
    </xf>
    <xf numFmtId="177" fontId="30" fillId="0" borderId="3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43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 shrinkToFit="1"/>
    </xf>
    <xf numFmtId="177" fontId="30" fillId="0" borderId="8" xfId="0" applyNumberFormat="1" applyFont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177" fontId="30" fillId="0" borderId="4" xfId="0" applyNumberFormat="1" applyFont="1" applyBorder="1" applyAlignment="1">
      <alignment vertical="center"/>
    </xf>
    <xf numFmtId="177" fontId="30" fillId="0" borderId="4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177" fontId="30" fillId="0" borderId="29" xfId="0" applyNumberFormat="1" applyFont="1" applyBorder="1" applyAlignment="1">
      <alignment vertical="center"/>
    </xf>
    <xf numFmtId="177" fontId="30" fillId="0" borderId="29" xfId="0" applyNumberFormat="1" applyFont="1" applyBorder="1" applyAlignment="1">
      <alignment horizontal="right" vertical="center"/>
    </xf>
    <xf numFmtId="0" fontId="41" fillId="0" borderId="0" xfId="0" applyFont="1" applyAlignment="1">
      <alignment horizontal="distributed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distributed" vertical="center"/>
    </xf>
    <xf numFmtId="0" fontId="7" fillId="0" borderId="63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top" shrinkToFit="1"/>
    </xf>
    <xf numFmtId="0" fontId="30" fillId="0" borderId="18" xfId="1" applyFont="1" applyBorder="1" applyAlignment="1">
      <alignment horizontal="center" vertical="top" shrinkToFit="1"/>
    </xf>
    <xf numFmtId="0" fontId="30" fillId="0" borderId="19" xfId="1" applyFont="1" applyBorder="1" applyAlignment="1">
      <alignment horizontal="center" vertical="top" shrinkToFit="1"/>
    </xf>
    <xf numFmtId="0" fontId="6" fillId="0" borderId="107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28" fillId="0" borderId="99" xfId="1" applyFont="1" applyBorder="1" applyAlignment="1">
      <alignment horizontal="center" vertical="center"/>
    </xf>
    <xf numFmtId="0" fontId="28" fillId="0" borderId="108" xfId="1" applyFont="1" applyBorder="1" applyAlignment="1">
      <alignment horizontal="center" vertical="center"/>
    </xf>
    <xf numFmtId="0" fontId="28" fillId="0" borderId="89" xfId="1" applyFont="1" applyBorder="1" applyAlignment="1">
      <alignment horizontal="center" vertical="center"/>
    </xf>
    <xf numFmtId="0" fontId="28" fillId="0" borderId="109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8" fillId="0" borderId="90" xfId="1" applyFont="1" applyBorder="1" applyAlignment="1">
      <alignment horizontal="center" vertical="center"/>
    </xf>
    <xf numFmtId="0" fontId="44" fillId="0" borderId="17" xfId="1" applyFont="1" applyBorder="1" applyAlignment="1">
      <alignment horizontal="distributed" vertical="center"/>
    </xf>
    <xf numFmtId="0" fontId="44" fillId="0" borderId="0" xfId="1" applyFont="1" applyAlignment="1">
      <alignment horizontal="distributed" vertical="center"/>
    </xf>
    <xf numFmtId="0" fontId="44" fillId="0" borderId="21" xfId="1" applyFont="1" applyBorder="1" applyAlignment="1">
      <alignment horizontal="distributed" vertical="center"/>
    </xf>
    <xf numFmtId="185" fontId="7" fillId="0" borderId="166" xfId="1" applyNumberFormat="1" applyFont="1" applyBorder="1" applyAlignment="1">
      <alignment horizontal="right" vertical="center" shrinkToFit="1"/>
    </xf>
    <xf numFmtId="185" fontId="7" fillId="0" borderId="168" xfId="1" applyNumberFormat="1" applyFont="1" applyBorder="1" applyAlignment="1">
      <alignment horizontal="right" vertical="center" shrinkToFit="1"/>
    </xf>
    <xf numFmtId="185" fontId="7" fillId="0" borderId="170" xfId="1" applyNumberFormat="1" applyFont="1" applyBorder="1" applyAlignment="1">
      <alignment horizontal="right" vertical="center" shrinkToFit="1"/>
    </xf>
    <xf numFmtId="185" fontId="7" fillId="0" borderId="114" xfId="1" applyNumberFormat="1" applyFont="1" applyBorder="1" applyAlignment="1">
      <alignment horizontal="right" vertical="center" shrinkToFit="1"/>
    </xf>
    <xf numFmtId="185" fontId="7" fillId="0" borderId="120" xfId="1" applyNumberFormat="1" applyFont="1" applyBorder="1" applyAlignment="1">
      <alignment horizontal="right" vertical="center" shrinkToFit="1"/>
    </xf>
    <xf numFmtId="185" fontId="7" fillId="0" borderId="125" xfId="1" applyNumberFormat="1" applyFont="1" applyBorder="1" applyAlignment="1">
      <alignment horizontal="right" vertical="center" shrinkToFit="1"/>
    </xf>
    <xf numFmtId="185" fontId="7" fillId="0" borderId="113" xfId="1" applyNumberFormat="1" applyFont="1" applyBorder="1" applyAlignment="1">
      <alignment horizontal="right" vertical="center" shrinkToFit="1"/>
    </xf>
    <xf numFmtId="185" fontId="7" fillId="0" borderId="119" xfId="1" applyNumberFormat="1" applyFont="1" applyBorder="1" applyAlignment="1">
      <alignment horizontal="right" vertical="center" shrinkToFit="1"/>
    </xf>
    <xf numFmtId="185" fontId="7" fillId="0" borderId="124" xfId="1" applyNumberFormat="1" applyFont="1" applyBorder="1" applyAlignment="1">
      <alignment horizontal="right" vertical="center" shrinkToFit="1"/>
    </xf>
    <xf numFmtId="185" fontId="7" fillId="0" borderId="116" xfId="1" applyNumberFormat="1" applyFont="1" applyBorder="1" applyAlignment="1">
      <alignment horizontal="right" vertical="center" shrinkToFit="1"/>
    </xf>
    <xf numFmtId="185" fontId="7" fillId="0" borderId="121" xfId="1" applyNumberFormat="1" applyFont="1" applyBorder="1" applyAlignment="1">
      <alignment horizontal="right" vertical="center" shrinkToFit="1"/>
    </xf>
    <xf numFmtId="185" fontId="7" fillId="0" borderId="127" xfId="1" applyNumberFormat="1" applyFont="1" applyBorder="1" applyAlignment="1">
      <alignment horizontal="right" vertical="center" shrinkToFit="1"/>
    </xf>
    <xf numFmtId="185" fontId="7" fillId="0" borderId="165" xfId="1" applyNumberFormat="1" applyFont="1" applyBorder="1" applyAlignment="1">
      <alignment horizontal="right" vertical="center" shrinkToFit="1"/>
    </xf>
    <xf numFmtId="185" fontId="7" fillId="0" borderId="167" xfId="1" applyNumberFormat="1" applyFont="1" applyBorder="1" applyAlignment="1">
      <alignment horizontal="right" vertical="center" shrinkToFit="1"/>
    </xf>
    <xf numFmtId="185" fontId="7" fillId="0" borderId="169" xfId="1" applyNumberFormat="1" applyFont="1" applyBorder="1" applyAlignment="1">
      <alignment horizontal="right" vertical="center" shrinkToFit="1"/>
    </xf>
    <xf numFmtId="185" fontId="7" fillId="0" borderId="117" xfId="1" applyNumberFormat="1" applyFont="1" applyBorder="1" applyAlignment="1">
      <alignment horizontal="right" vertical="center" shrinkToFit="1"/>
    </xf>
    <xf numFmtId="185" fontId="7" fillId="0" borderId="122" xfId="1" applyNumberFormat="1" applyFont="1" applyBorder="1" applyAlignment="1">
      <alignment horizontal="right" vertical="center" shrinkToFit="1"/>
    </xf>
    <xf numFmtId="185" fontId="7" fillId="0" borderId="128" xfId="1" applyNumberFormat="1" applyFont="1" applyBorder="1" applyAlignment="1">
      <alignment horizontal="right" vertical="center" shrinkToFit="1"/>
    </xf>
    <xf numFmtId="0" fontId="29" fillId="0" borderId="0" xfId="1" applyFont="1" applyAlignment="1">
      <alignment vertical="center"/>
    </xf>
    <xf numFmtId="0" fontId="39" fillId="0" borderId="9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44" fillId="0" borderId="9" xfId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185" fontId="7" fillId="0" borderId="117" xfId="1" applyNumberFormat="1" applyFont="1" applyBorder="1" applyAlignment="1">
      <alignment vertical="center" shrinkToFit="1"/>
    </xf>
    <xf numFmtId="185" fontId="7" fillId="0" borderId="122" xfId="1" applyNumberFormat="1" applyFont="1" applyBorder="1" applyAlignment="1">
      <alignment vertical="center" shrinkToFit="1"/>
    </xf>
    <xf numFmtId="185" fontId="7" fillId="0" borderId="128" xfId="1" applyNumberFormat="1" applyFont="1" applyBorder="1" applyAlignment="1">
      <alignment vertical="center" shrinkToFit="1"/>
    </xf>
    <xf numFmtId="185" fontId="7" fillId="0" borderId="114" xfId="1" applyNumberFormat="1" applyFont="1" applyBorder="1" applyAlignment="1">
      <alignment vertical="center" shrinkToFit="1"/>
    </xf>
    <xf numFmtId="185" fontId="7" fillId="0" borderId="125" xfId="1" applyNumberFormat="1" applyFont="1" applyBorder="1" applyAlignment="1">
      <alignment vertical="center" shrinkToFit="1"/>
    </xf>
    <xf numFmtId="185" fontId="7" fillId="0" borderId="116" xfId="1" applyNumberFormat="1" applyFont="1" applyBorder="1" applyAlignment="1">
      <alignment vertical="center" shrinkToFit="1"/>
    </xf>
    <xf numFmtId="185" fontId="7" fillId="0" borderId="165" xfId="1" applyNumberFormat="1" applyFont="1" applyBorder="1" applyAlignment="1">
      <alignment vertical="center" shrinkToFit="1"/>
    </xf>
    <xf numFmtId="185" fontId="7" fillId="0" borderId="169" xfId="1" applyNumberFormat="1" applyFont="1" applyBorder="1" applyAlignment="1">
      <alignment vertical="center" shrinkToFit="1"/>
    </xf>
    <xf numFmtId="185" fontId="7" fillId="0" borderId="127" xfId="1" applyNumberFormat="1" applyFont="1" applyBorder="1" applyAlignment="1">
      <alignment vertical="center" shrinkToFit="1"/>
    </xf>
    <xf numFmtId="185" fontId="7" fillId="0" borderId="166" xfId="1" applyNumberFormat="1" applyFont="1" applyBorder="1" applyAlignment="1">
      <alignment vertical="center" shrinkToFit="1"/>
    </xf>
    <xf numFmtId="185" fontId="7" fillId="0" borderId="113" xfId="1" applyNumberFormat="1" applyFont="1" applyBorder="1" applyAlignment="1">
      <alignment vertical="center" shrinkToFit="1"/>
    </xf>
    <xf numFmtId="185" fontId="7" fillId="0" borderId="120" xfId="1" applyNumberFormat="1" applyFont="1" applyBorder="1" applyAlignment="1">
      <alignment vertical="center" shrinkToFit="1"/>
    </xf>
    <xf numFmtId="185" fontId="7" fillId="0" borderId="167" xfId="1" applyNumberFormat="1" applyFont="1" applyBorder="1" applyAlignment="1">
      <alignment vertical="center" shrinkToFit="1"/>
    </xf>
    <xf numFmtId="185" fontId="7" fillId="0" borderId="172" xfId="1" applyNumberFormat="1" applyFont="1" applyBorder="1" applyAlignment="1">
      <alignment horizontal="right" vertical="center" shrinkToFit="1"/>
    </xf>
    <xf numFmtId="185" fontId="7" fillId="0" borderId="174" xfId="1" applyNumberFormat="1" applyFont="1" applyBorder="1" applyAlignment="1">
      <alignment horizontal="right" vertical="center" shrinkToFit="1"/>
    </xf>
    <xf numFmtId="185" fontId="7" fillId="0" borderId="24" xfId="1" applyNumberFormat="1" applyFont="1" applyBorder="1" applyAlignment="1">
      <alignment horizontal="right" vertical="center" shrinkToFit="1"/>
    </xf>
    <xf numFmtId="185" fontId="7" fillId="0" borderId="6" xfId="1" applyNumberFormat="1" applyFont="1" applyBorder="1" applyAlignment="1">
      <alignment horizontal="right" vertical="center" shrinkToFit="1"/>
    </xf>
    <xf numFmtId="185" fontId="7" fillId="0" borderId="16" xfId="1" applyNumberFormat="1" applyFont="1" applyBorder="1" applyAlignment="1">
      <alignment horizontal="right" vertical="center" shrinkToFit="1"/>
    </xf>
    <xf numFmtId="185" fontId="7" fillId="0" borderId="23" xfId="1" applyNumberFormat="1" applyFont="1" applyBorder="1" applyAlignment="1">
      <alignment horizontal="right" vertical="center" shrinkToFit="1"/>
    </xf>
    <xf numFmtId="185" fontId="7" fillId="0" borderId="171" xfId="1" applyNumberFormat="1" applyFont="1" applyBorder="1" applyAlignment="1">
      <alignment horizontal="right" vertical="center" shrinkToFit="1"/>
    </xf>
    <xf numFmtId="185" fontId="7" fillId="0" borderId="173" xfId="1" applyNumberFormat="1" applyFont="1" applyBorder="1" applyAlignment="1">
      <alignment horizontal="right" vertical="center" shrinkToFit="1"/>
    </xf>
    <xf numFmtId="0" fontId="39" fillId="0" borderId="72" xfId="1" applyFont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39" fillId="0" borderId="62" xfId="1" applyFont="1" applyBorder="1" applyAlignment="1">
      <alignment horizontal="center" vertical="center"/>
    </xf>
    <xf numFmtId="0" fontId="49" fillId="0" borderId="9" xfId="1" applyFont="1" applyBorder="1" applyAlignment="1">
      <alignment horizontal="right" vertical="center"/>
    </xf>
    <xf numFmtId="185" fontId="7" fillId="0" borderId="124" xfId="1" applyNumberFormat="1" applyFont="1" applyBorder="1" applyAlignment="1">
      <alignment vertical="center" shrinkToFit="1"/>
    </xf>
    <xf numFmtId="0" fontId="7" fillId="0" borderId="38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textRotation="255"/>
    </xf>
    <xf numFmtId="0" fontId="7" fillId="0" borderId="38" xfId="1" applyFont="1" applyBorder="1" applyAlignment="1">
      <alignment horizontal="center" vertical="center" textRotation="255"/>
    </xf>
    <xf numFmtId="0" fontId="7" fillId="0" borderId="38" xfId="1" applyFont="1" applyBorder="1" applyAlignment="1">
      <alignment horizontal="center" vertical="top" textRotation="255" wrapText="1"/>
    </xf>
    <xf numFmtId="0" fontId="7" fillId="0" borderId="1" xfId="1" applyFont="1" applyBorder="1" applyAlignment="1">
      <alignment horizontal="center" vertical="top" textRotation="255"/>
    </xf>
    <xf numFmtId="0" fontId="7" fillId="0" borderId="38" xfId="1" applyFont="1" applyBorder="1" applyAlignment="1">
      <alignment horizontal="center" vertical="top" textRotation="255"/>
    </xf>
    <xf numFmtId="0" fontId="7" fillId="0" borderId="0" xfId="1" applyFont="1" applyAlignment="1">
      <alignment horizontal="left" vertical="center"/>
    </xf>
    <xf numFmtId="0" fontId="7" fillId="0" borderId="58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 wrapText="1"/>
    </xf>
    <xf numFmtId="0" fontId="7" fillId="0" borderId="2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right"/>
    </xf>
    <xf numFmtId="0" fontId="6" fillId="0" borderId="0" xfId="1" applyFont="1" applyAlignment="1">
      <alignment horizontal="right" vertical="center"/>
    </xf>
    <xf numFmtId="0" fontId="7" fillId="0" borderId="69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 textRotation="255"/>
    </xf>
    <xf numFmtId="0" fontId="30" fillId="0" borderId="61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 textRotation="255"/>
    </xf>
  </cellXfs>
  <cellStyles count="58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メモ 2" xfId="33" xr:uid="{00000000-0005-0000-0000-00001B000000}"/>
    <cellStyle name="リンク セル 2" xfId="34" xr:uid="{00000000-0005-0000-0000-00001C000000}"/>
    <cellStyle name="悪い 2" xfId="35" xr:uid="{00000000-0005-0000-0000-00001D000000}"/>
    <cellStyle name="計算 2" xfId="36" xr:uid="{00000000-0005-0000-0000-00001E000000}"/>
    <cellStyle name="警告文 2" xfId="37" xr:uid="{00000000-0005-0000-0000-00001F000000}"/>
    <cellStyle name="桁区切り" xfId="3" builtinId="6"/>
    <cellStyle name="桁区切り 10" xfId="56" xr:uid="{E746D25B-3E3C-468B-89E9-CF4EE72029C4}"/>
    <cellStyle name="桁区切り 10 2" xfId="57" xr:uid="{F791A2C0-24FF-4F60-97DE-F144E9FB76F2}"/>
    <cellStyle name="桁区切り 2" xfId="2" xr:uid="{00000000-0005-0000-0000-000021000000}"/>
    <cellStyle name="桁区切り 2 2" xfId="4" xr:uid="{00000000-0005-0000-0000-000022000000}"/>
    <cellStyle name="桁区切り 3" xfId="5" xr:uid="{00000000-0005-0000-0000-000023000000}"/>
    <cellStyle name="桁区切り 4" xfId="49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1" xr:uid="{00000000-0005-0000-0000-00002E000000}"/>
    <cellStyle name="標準 2 2" xfId="48" xr:uid="{00000000-0005-0000-0000-00002F000000}"/>
    <cellStyle name="標準 2 2 2" xfId="55" xr:uid="{4BCC43DF-5FC9-4161-8B48-FE7284CB0612}"/>
    <cellStyle name="標準 2 3" xfId="50" xr:uid="{00000000-0005-0000-0000-000030000000}"/>
    <cellStyle name="標準 23" xfId="51" xr:uid="{00000000-0005-0000-0000-000031000000}"/>
    <cellStyle name="標準 3" xfId="46" xr:uid="{00000000-0005-0000-0000-000032000000}"/>
    <cellStyle name="標準 3 2" xfId="52" xr:uid="{00000000-0005-0000-0000-000033000000}"/>
    <cellStyle name="標準 3 3" xfId="53" xr:uid="{00000000-0005-0000-0000-000034000000}"/>
    <cellStyle name="標準 4" xfId="54" xr:uid="{00000000-0005-0000-0000-000035000000}"/>
    <cellStyle name="良い 2" xfId="47" xr:uid="{00000000-0005-0000-0000-000037000000}"/>
  </cellStyles>
  <dxfs count="0"/>
  <tableStyles count="0" defaultTableStyle="TableStyleMedium9" defaultPivotStyle="PivotStyleLight16"/>
  <colors>
    <mruColors>
      <color rgb="FF00FF00"/>
      <color rgb="FF000000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13607</xdr:colOff>
      <xdr:row>3</xdr:row>
      <xdr:rowOff>13608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315F749-460D-42DA-BDE5-EFCDFC9944E2}"/>
            </a:ext>
          </a:extLst>
        </xdr:cNvPr>
        <xdr:cNvCxnSpPr/>
      </xdr:nvCxnSpPr>
      <xdr:spPr>
        <a:xfrm>
          <a:off x="0" y="704850"/>
          <a:ext cx="480332" cy="3374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</xdr:row>
      <xdr:rowOff>13607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3C3032-20F1-4F48-8E7F-2C49CD7181E1}"/>
            </a:ext>
          </a:extLst>
        </xdr:cNvPr>
        <xdr:cNvCxnSpPr/>
      </xdr:nvCxnSpPr>
      <xdr:spPr>
        <a:xfrm>
          <a:off x="54429" y="718457"/>
          <a:ext cx="774246" cy="3102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13607</xdr:colOff>
      <xdr:row>3</xdr:row>
      <xdr:rowOff>13608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BFDF4D1-7518-485C-B389-3891A5CEB865}"/>
            </a:ext>
          </a:extLst>
        </xdr:cNvPr>
        <xdr:cNvCxnSpPr/>
      </xdr:nvCxnSpPr>
      <xdr:spPr>
        <a:xfrm>
          <a:off x="0" y="704850"/>
          <a:ext cx="480332" cy="3374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</xdr:row>
      <xdr:rowOff>13607</xdr:rowOff>
    </xdr:from>
    <xdr:to>
      <xdr:col>2</xdr:col>
      <xdr:colOff>0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587DD80-B443-4664-B6C4-82C445757205}"/>
            </a:ext>
          </a:extLst>
        </xdr:cNvPr>
        <xdr:cNvCxnSpPr/>
      </xdr:nvCxnSpPr>
      <xdr:spPr>
        <a:xfrm>
          <a:off x="54429" y="718457"/>
          <a:ext cx="774246" cy="3102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3F65A9-4F00-483C-8C44-F49009503B94}"/>
            </a:ext>
          </a:extLst>
        </xdr:cNvPr>
        <xdr:cNvCxnSpPr/>
      </xdr:nvCxnSpPr>
      <xdr:spPr>
        <a:xfrm>
          <a:off x="9525" y="457200"/>
          <a:ext cx="2095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21A430-A985-4073-AFF3-7B945F78506E}"/>
            </a:ext>
          </a:extLst>
        </xdr:cNvPr>
        <xdr:cNvCxnSpPr/>
      </xdr:nvCxnSpPr>
      <xdr:spPr>
        <a:xfrm>
          <a:off x="19050" y="476250"/>
          <a:ext cx="4191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5E474A0-7C55-4CA3-BC86-F42B37A0C075}"/>
            </a:ext>
          </a:extLst>
        </xdr:cNvPr>
        <xdr:cNvCxnSpPr/>
      </xdr:nvCxnSpPr>
      <xdr:spPr>
        <a:xfrm>
          <a:off x="9525" y="457200"/>
          <a:ext cx="2095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405884-930C-4528-A281-32EBD7D0DAC1}"/>
            </a:ext>
          </a:extLst>
        </xdr:cNvPr>
        <xdr:cNvCxnSpPr/>
      </xdr:nvCxnSpPr>
      <xdr:spPr>
        <a:xfrm>
          <a:off x="19050" y="476250"/>
          <a:ext cx="4191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501E61D-727F-4C70-ACB5-D429332FE176}"/>
            </a:ext>
          </a:extLst>
        </xdr:cNvPr>
        <xdr:cNvCxnSpPr/>
      </xdr:nvCxnSpPr>
      <xdr:spPr>
        <a:xfrm>
          <a:off x="9525" y="457200"/>
          <a:ext cx="2095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AA65484-4B7F-4D54-B86C-D1A3189A8A56}"/>
            </a:ext>
          </a:extLst>
        </xdr:cNvPr>
        <xdr:cNvCxnSpPr/>
      </xdr:nvCxnSpPr>
      <xdr:spPr>
        <a:xfrm>
          <a:off x="19050" y="476250"/>
          <a:ext cx="4191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36DA139-2B69-480C-87C8-CA366CA5533F}"/>
            </a:ext>
          </a:extLst>
        </xdr:cNvPr>
        <xdr:cNvCxnSpPr/>
      </xdr:nvCxnSpPr>
      <xdr:spPr>
        <a:xfrm>
          <a:off x="9525" y="457200"/>
          <a:ext cx="2095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E140FCB-C2D8-49CD-81E0-8EDC224ECBC0}"/>
            </a:ext>
          </a:extLst>
        </xdr:cNvPr>
        <xdr:cNvCxnSpPr/>
      </xdr:nvCxnSpPr>
      <xdr:spPr>
        <a:xfrm>
          <a:off x="19050" y="476250"/>
          <a:ext cx="4191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0</xdr:rowOff>
    </xdr:from>
    <xdr:to>
      <xdr:col>4</xdr:col>
      <xdr:colOff>8659</xdr:colOff>
      <xdr:row>4</xdr:row>
      <xdr:rowOff>8659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3090519-70F4-4AD6-8E06-47369ABE79B9}"/>
            </a:ext>
          </a:extLst>
        </xdr:cNvPr>
        <xdr:cNvCxnSpPr/>
      </xdr:nvCxnSpPr>
      <xdr:spPr>
        <a:xfrm>
          <a:off x="8659" y="438150"/>
          <a:ext cx="714375" cy="79923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0</xdr:rowOff>
    </xdr:from>
    <xdr:to>
      <xdr:col>11</xdr:col>
      <xdr:colOff>9525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C2D5E8-77C4-436A-9A11-C60DE1C27333}"/>
            </a:ext>
          </a:extLst>
        </xdr:cNvPr>
        <xdr:cNvCxnSpPr/>
      </xdr:nvCxnSpPr>
      <xdr:spPr>
        <a:xfrm>
          <a:off x="6219825" y="5791200"/>
          <a:ext cx="952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9525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4C9B69-AB7D-489B-8E9A-D18328EBEF54}"/>
            </a:ext>
          </a:extLst>
        </xdr:cNvPr>
        <xdr:cNvCxnSpPr/>
      </xdr:nvCxnSpPr>
      <xdr:spPr>
        <a:xfrm>
          <a:off x="6219825" y="5791200"/>
          <a:ext cx="3714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11</xdr:col>
      <xdr:colOff>9525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C07E11-C34A-4E51-99DD-E973F98E9F48}"/>
            </a:ext>
          </a:extLst>
        </xdr:cNvPr>
        <xdr:cNvCxnSpPr/>
      </xdr:nvCxnSpPr>
      <xdr:spPr>
        <a:xfrm>
          <a:off x="6219825" y="5791200"/>
          <a:ext cx="952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9525</xdr:colOff>
      <xdr:row>25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1782CE4-35A9-41EC-9C6C-F6AE00BB927E}"/>
            </a:ext>
          </a:extLst>
        </xdr:cNvPr>
        <xdr:cNvCxnSpPr/>
      </xdr:nvCxnSpPr>
      <xdr:spPr>
        <a:xfrm>
          <a:off x="6219825" y="5791200"/>
          <a:ext cx="371475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33617</xdr:colOff>
          <xdr:row>23</xdr:row>
          <xdr:rowOff>21851</xdr:rowOff>
        </xdr:from>
        <xdr:to>
          <xdr:col>7</xdr:col>
          <xdr:colOff>504264</xdr:colOff>
          <xdr:row>54</xdr:row>
          <xdr:rowOff>21850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95BE4F8-5C03-4398-B92E-F6D0D93251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25:$T$55" spid="_x0000_s3083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617" y="5613586"/>
              <a:ext cx="5983941" cy="42582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23</xdr:row>
          <xdr:rowOff>15240</xdr:rowOff>
        </xdr:from>
        <xdr:to>
          <xdr:col>7</xdr:col>
          <xdr:colOff>403860</xdr:colOff>
          <xdr:row>54</xdr:row>
          <xdr:rowOff>15240</xdr:rowOff>
        </xdr:to>
        <xdr:pic>
          <xdr:nvPicPr>
            <xdr:cNvPr id="308294" name="図 5">
              <a:extLst>
                <a:ext uri="{FF2B5EF4-FFF2-40B4-BE49-F238E27FC236}">
                  <a16:creationId xmlns:a16="http://schemas.microsoft.com/office/drawing/2014/main" id="{1195A0D5-EC6D-46A3-8375-E71E416BFC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25:$T$55" spid="_x0000_s308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80" y="6675120"/>
              <a:ext cx="5356860" cy="43281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180975</xdr:rowOff>
    </xdr:from>
    <xdr:to>
      <xdr:col>4</xdr:col>
      <xdr:colOff>9525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6CE67E-AE4D-42FA-B4F6-737766629217}"/>
            </a:ext>
          </a:extLst>
        </xdr:cNvPr>
        <xdr:cNvCxnSpPr/>
      </xdr:nvCxnSpPr>
      <xdr:spPr>
        <a:xfrm>
          <a:off x="19050" y="438150"/>
          <a:ext cx="98107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180975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B0C3CA-5DFC-4352-A9AA-F4B69463952E}"/>
            </a:ext>
          </a:extLst>
        </xdr:cNvPr>
        <xdr:cNvCxnSpPr/>
      </xdr:nvCxnSpPr>
      <xdr:spPr>
        <a:xfrm>
          <a:off x="19050" y="438150"/>
          <a:ext cx="98107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9525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5B5CEF-DF58-4367-A69D-D03904C8B032}"/>
            </a:ext>
          </a:extLst>
        </xdr:cNvPr>
        <xdr:cNvCxnSpPr/>
      </xdr:nvCxnSpPr>
      <xdr:spPr>
        <a:xfrm>
          <a:off x="504825" y="476250"/>
          <a:ext cx="9620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</xdr:row>
      <xdr:rowOff>9525</xdr:rowOff>
    </xdr:from>
    <xdr:to>
      <xdr:col>6</xdr:col>
      <xdr:colOff>9525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18CB15-6F81-4AAD-BA60-9224159FAC67}"/>
            </a:ext>
          </a:extLst>
        </xdr:cNvPr>
        <xdr:cNvCxnSpPr/>
      </xdr:nvCxnSpPr>
      <xdr:spPr>
        <a:xfrm>
          <a:off x="504825" y="476250"/>
          <a:ext cx="96202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93CAF98-2566-489D-AA9C-F18A9EF4D475}"/>
            </a:ext>
          </a:extLst>
        </xdr:cNvPr>
        <xdr:cNvCxnSpPr/>
      </xdr:nvCxnSpPr>
      <xdr:spPr>
        <a:xfrm>
          <a:off x="9525" y="342900"/>
          <a:ext cx="676275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2</xdr:col>
      <xdr:colOff>0</xdr:colOff>
      <xdr:row>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6C0ADB3-81C4-49C0-ADFD-199ACA2056EF}"/>
            </a:ext>
          </a:extLst>
        </xdr:cNvPr>
        <xdr:cNvCxnSpPr/>
      </xdr:nvCxnSpPr>
      <xdr:spPr>
        <a:xfrm>
          <a:off x="19050" y="361950"/>
          <a:ext cx="135255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209550</xdr:colOff>
      <xdr:row>52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C3FFB5E-A095-496E-BA3C-B6494690CA9F}"/>
            </a:ext>
          </a:extLst>
        </xdr:cNvPr>
        <xdr:cNvCxnSpPr/>
      </xdr:nvCxnSpPr>
      <xdr:spPr>
        <a:xfrm>
          <a:off x="9525" y="8239125"/>
          <a:ext cx="200025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48</xdr:row>
      <xdr:rowOff>9525</xdr:rowOff>
    </xdr:from>
    <xdr:to>
      <xdr:col>1</xdr:col>
      <xdr:colOff>209550</xdr:colOff>
      <xdr:row>52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4D7619-A08E-4618-901E-69EB9EDF5D09}"/>
            </a:ext>
          </a:extLst>
        </xdr:cNvPr>
        <xdr:cNvCxnSpPr/>
      </xdr:nvCxnSpPr>
      <xdr:spPr>
        <a:xfrm>
          <a:off x="9525" y="8239125"/>
          <a:ext cx="885825" cy="838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</xdr:row>
      <xdr:rowOff>38100</xdr:rowOff>
    </xdr:from>
    <xdr:ext cx="600075" cy="342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0993C0-CF34-4D4E-857E-1B92B3E50310}"/>
            </a:ext>
          </a:extLst>
        </xdr:cNvPr>
        <xdr:cNvSpPr txBox="1"/>
      </xdr:nvSpPr>
      <xdr:spPr>
        <a:xfrm>
          <a:off x="333375" y="542925"/>
          <a:ext cx="6000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項目</a:t>
          </a:r>
        </a:p>
      </xdr:txBody>
    </xdr:sp>
    <xdr:clientData/>
  </xdr:oneCellAnchor>
  <xdr:oneCellAnchor>
    <xdr:from>
      <xdr:col>0</xdr:col>
      <xdr:colOff>0</xdr:colOff>
      <xdr:row>2</xdr:row>
      <xdr:rowOff>209550</xdr:rowOff>
    </xdr:from>
    <xdr:ext cx="60007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3EEB26-3695-4F76-A610-E9C65E79D57F}"/>
            </a:ext>
          </a:extLst>
        </xdr:cNvPr>
        <xdr:cNvSpPr txBox="1"/>
      </xdr:nvSpPr>
      <xdr:spPr>
        <a:xfrm>
          <a:off x="0" y="1152525"/>
          <a:ext cx="6000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市町</a:t>
          </a:r>
        </a:p>
      </xdr:txBody>
    </xdr:sp>
    <xdr:clientData/>
  </xdr:oneCellAnchor>
  <xdr:oneCellAnchor>
    <xdr:from>
      <xdr:col>0</xdr:col>
      <xdr:colOff>333375</xdr:colOff>
      <xdr:row>1</xdr:row>
      <xdr:rowOff>38100</xdr:rowOff>
    </xdr:from>
    <xdr:ext cx="600075" cy="3429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9A803D-82F6-40B0-B6C1-D05FA4258EC6}"/>
            </a:ext>
          </a:extLst>
        </xdr:cNvPr>
        <xdr:cNvSpPr txBox="1"/>
      </xdr:nvSpPr>
      <xdr:spPr>
        <a:xfrm>
          <a:off x="333375" y="542925"/>
          <a:ext cx="6000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項目</a:t>
          </a:r>
        </a:p>
      </xdr:txBody>
    </xdr:sp>
    <xdr:clientData/>
  </xdr:oneCellAnchor>
  <xdr:oneCellAnchor>
    <xdr:from>
      <xdr:col>0</xdr:col>
      <xdr:colOff>0</xdr:colOff>
      <xdr:row>2</xdr:row>
      <xdr:rowOff>209550</xdr:rowOff>
    </xdr:from>
    <xdr:ext cx="600075" cy="3429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C8DB39-8047-4091-88FD-16E4F1794993}"/>
            </a:ext>
          </a:extLst>
        </xdr:cNvPr>
        <xdr:cNvSpPr txBox="1"/>
      </xdr:nvSpPr>
      <xdr:spPr>
        <a:xfrm>
          <a:off x="0" y="1152525"/>
          <a:ext cx="6000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市町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62025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123825</xdr:colOff>
      <xdr:row>2</xdr:row>
      <xdr:rowOff>19050</xdr:rowOff>
    </xdr:from>
    <xdr:to>
      <xdr:col>7</xdr:col>
      <xdr:colOff>209550</xdr:colOff>
      <xdr:row>3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162550" y="619125"/>
          <a:ext cx="2095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466725</xdr:colOff>
      <xdr:row>1</xdr:row>
      <xdr:rowOff>9525</xdr:rowOff>
    </xdr:from>
    <xdr:to>
      <xdr:col>4</xdr:col>
      <xdr:colOff>66675</xdr:colOff>
      <xdr:row>2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733425" y="361950"/>
          <a:ext cx="6096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項　目</a:t>
          </a:r>
        </a:p>
      </xdr:txBody>
    </xdr:sp>
    <xdr:clientData/>
  </xdr:twoCellAnchor>
  <xdr:twoCellAnchor>
    <xdr:from>
      <xdr:col>1</xdr:col>
      <xdr:colOff>0</xdr:colOff>
      <xdr:row>1</xdr:row>
      <xdr:rowOff>228600</xdr:rowOff>
    </xdr:from>
    <xdr:to>
      <xdr:col>2</xdr:col>
      <xdr:colOff>571500</xdr:colOff>
      <xdr:row>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95250" y="581025"/>
          <a:ext cx="7429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市　町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371474</xdr:colOff>
      <xdr:row>1</xdr:row>
      <xdr:rowOff>0</xdr:rowOff>
    </xdr:from>
    <xdr:to>
      <xdr:col>10</xdr:col>
      <xdr:colOff>552449</xdr:colOff>
      <xdr:row>3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5534024" y="352425"/>
          <a:ext cx="22383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2020</a:t>
          </a:r>
          <a:r>
            <a:rPr kumimoji="1" lang="ja-JP" altLang="en-US" sz="1100">
              <a:solidFill>
                <a:srgbClr val="FF0000"/>
              </a:solidFill>
            </a:rPr>
            <a:t>センサス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市町別統計値未公表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CFE4-E176-428D-B6F5-06C6048A7EC9}">
  <sheetPr>
    <tabColor rgb="FFFF0000"/>
  </sheetPr>
  <dimension ref="A1:AX365"/>
  <sheetViews>
    <sheetView view="pageBreakPreview" zoomScaleNormal="100" zoomScaleSheetLayoutView="100" workbookViewId="0">
      <pane xSplit="17" ySplit="3" topLeftCell="R13" activePane="bottomRight" state="frozen"/>
      <selection pane="topRight" activeCell="Q1" sqref="Q1"/>
      <selection pane="bottomLeft" activeCell="A5" sqref="A5"/>
      <selection pane="bottomRight" activeCell="W25" sqref="W25:AD25"/>
    </sheetView>
  </sheetViews>
  <sheetFormatPr defaultColWidth="9" defaultRowHeight="13.2"/>
  <cols>
    <col min="1" max="1" width="2.6640625" style="62" customWidth="1"/>
    <col min="2" max="2" width="2.109375" style="163" customWidth="1"/>
    <col min="3" max="3" width="3.109375" style="134" customWidth="1"/>
    <col min="4" max="4" width="2.109375" style="164" customWidth="1"/>
    <col min="5" max="5" width="0.88671875" style="62" customWidth="1"/>
    <col min="6" max="7" width="4.6640625" style="2" customWidth="1"/>
    <col min="8" max="16" width="4.6640625" style="62" customWidth="1"/>
    <col min="17" max="17" width="3.109375" style="62" customWidth="1"/>
    <col min="18" max="18" width="0.88671875" style="62" customWidth="1"/>
    <col min="19" max="20" width="8.6640625" style="165" customWidth="1"/>
    <col min="21" max="21" width="1.6640625" style="165" customWidth="1"/>
    <col min="22" max="22" width="4.109375" style="166" customWidth="1"/>
    <col min="23" max="50" width="4.109375" style="79" customWidth="1"/>
    <col min="51" max="56" width="4.109375" style="62" customWidth="1"/>
    <col min="57" max="16384" width="9" style="62"/>
  </cols>
  <sheetData>
    <row r="1" spans="2:50" ht="15" customHeight="1">
      <c r="S1" s="236" t="s">
        <v>0</v>
      </c>
    </row>
    <row r="2" spans="2:50" ht="30" customHeight="1">
      <c r="B2" s="907" t="s">
        <v>1</v>
      </c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  <c r="T2" s="909" t="s">
        <v>2</v>
      </c>
      <c r="U2" s="167"/>
    </row>
    <row r="3" spans="2:50" s="171" customFormat="1" ht="15" customHeight="1">
      <c r="B3" s="168"/>
      <c r="C3" s="169"/>
      <c r="D3" s="170"/>
      <c r="F3" s="172"/>
      <c r="G3" s="172"/>
      <c r="Q3" s="173"/>
      <c r="R3" s="174"/>
      <c r="S3" s="175"/>
      <c r="T3" s="909"/>
      <c r="U3" s="176"/>
      <c r="V3" s="173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</row>
    <row r="4" spans="2:50" s="3" customFormat="1" ht="27" customHeight="1">
      <c r="B4" s="178" t="s">
        <v>3</v>
      </c>
      <c r="C4" s="165"/>
      <c r="D4" s="179"/>
      <c r="E4" s="62"/>
      <c r="F4" s="62"/>
      <c r="G4" s="62"/>
      <c r="H4" s="62"/>
      <c r="I4" s="62"/>
      <c r="J4" s="62"/>
      <c r="K4" s="62"/>
      <c r="L4" s="180"/>
      <c r="M4" s="62"/>
      <c r="N4" s="62"/>
      <c r="O4" s="62"/>
      <c r="P4" s="62"/>
      <c r="Q4" s="62" t="s">
        <v>4</v>
      </c>
      <c r="R4" s="181"/>
      <c r="S4" s="237" t="s">
        <v>5</v>
      </c>
      <c r="T4" s="85"/>
      <c r="U4" s="182"/>
      <c r="V4" s="128"/>
      <c r="W4" s="183">
        <v>1</v>
      </c>
      <c r="X4" s="183">
        <v>2</v>
      </c>
      <c r="Y4" s="183">
        <v>3</v>
      </c>
      <c r="Z4" s="183">
        <v>4</v>
      </c>
      <c r="AA4" s="183">
        <v>5</v>
      </c>
      <c r="AB4" s="183">
        <v>6</v>
      </c>
      <c r="AC4" s="183">
        <v>7</v>
      </c>
      <c r="AD4" s="183">
        <v>8</v>
      </c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</row>
    <row r="5" spans="2:50" s="3" customFormat="1" ht="27" customHeight="1">
      <c r="B5" s="184" t="s">
        <v>6</v>
      </c>
      <c r="C5" s="185">
        <v>1</v>
      </c>
      <c r="D5" s="179" t="s">
        <v>7</v>
      </c>
      <c r="E5" s="62"/>
      <c r="F5" s="62" t="s">
        <v>8</v>
      </c>
      <c r="G5" s="62"/>
      <c r="K5" s="202"/>
      <c r="L5" s="202"/>
      <c r="M5" s="62"/>
      <c r="N5" s="906" t="s">
        <v>9</v>
      </c>
      <c r="O5" s="906"/>
      <c r="P5" s="906"/>
      <c r="Q5" s="165" t="s">
        <v>4</v>
      </c>
      <c r="R5" s="181"/>
      <c r="S5" s="85" t="s">
        <v>10</v>
      </c>
      <c r="T5" s="85"/>
      <c r="U5" s="182"/>
      <c r="V5" s="128">
        <v>1</v>
      </c>
      <c r="W5" s="183" t="s">
        <v>11</v>
      </c>
      <c r="X5" s="183"/>
      <c r="Y5" s="183"/>
      <c r="Z5" s="183"/>
      <c r="AA5" s="183"/>
      <c r="AB5" s="183"/>
      <c r="AC5" s="183"/>
      <c r="AD5" s="183"/>
      <c r="AE5" s="183">
        <v>1</v>
      </c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</row>
    <row r="6" spans="2:50" s="3" customFormat="1" ht="27" customHeight="1">
      <c r="B6" s="178" t="s">
        <v>12</v>
      </c>
      <c r="C6" s="165"/>
      <c r="D6" s="179"/>
      <c r="E6" s="62"/>
      <c r="F6" s="62"/>
      <c r="G6" s="62"/>
      <c r="H6" s="62"/>
      <c r="I6" s="62"/>
      <c r="J6" s="62"/>
      <c r="K6" s="62"/>
      <c r="L6" s="180"/>
      <c r="M6" s="62"/>
      <c r="N6" s="62"/>
      <c r="O6" s="62"/>
      <c r="P6" s="62"/>
      <c r="Q6" s="165" t="s">
        <v>4</v>
      </c>
      <c r="R6" s="181"/>
      <c r="S6" s="85"/>
      <c r="T6" s="85"/>
      <c r="U6" s="182"/>
      <c r="V6" s="128">
        <v>2</v>
      </c>
      <c r="W6" s="906" t="s">
        <v>9</v>
      </c>
      <c r="X6" s="906"/>
      <c r="Y6" s="183"/>
      <c r="Z6" s="183"/>
      <c r="AA6" s="183"/>
      <c r="AB6" s="183"/>
      <c r="AC6" s="183"/>
      <c r="AD6" s="183"/>
      <c r="AE6" s="183">
        <v>2</v>
      </c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</row>
    <row r="7" spans="2:50" s="3" customFormat="1" ht="27" customHeight="1">
      <c r="B7" s="184" t="s">
        <v>6</v>
      </c>
      <c r="C7" s="185">
        <v>2</v>
      </c>
      <c r="D7" s="179" t="s">
        <v>7</v>
      </c>
      <c r="E7" s="62"/>
      <c r="F7" s="62" t="s">
        <v>13</v>
      </c>
      <c r="G7" s="62"/>
      <c r="J7" s="910" t="s">
        <v>14</v>
      </c>
      <c r="K7" s="910"/>
      <c r="L7" s="910"/>
      <c r="M7" s="910"/>
      <c r="N7" s="910"/>
      <c r="O7" s="910"/>
      <c r="P7" s="910"/>
      <c r="Q7" s="165" t="s">
        <v>4</v>
      </c>
      <c r="R7" s="181"/>
      <c r="S7" s="85" t="s">
        <v>10</v>
      </c>
      <c r="T7" s="85"/>
      <c r="U7" s="182"/>
      <c r="V7" s="128">
        <v>3</v>
      </c>
      <c r="W7" s="906" t="s">
        <v>9</v>
      </c>
      <c r="X7" s="906"/>
      <c r="Y7" s="906"/>
      <c r="Z7" s="183"/>
      <c r="AA7" s="183"/>
      <c r="AB7" s="183"/>
      <c r="AC7" s="183"/>
      <c r="AD7" s="183"/>
      <c r="AE7" s="183">
        <v>3</v>
      </c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</row>
    <row r="8" spans="2:50" s="3" customFormat="1" ht="27" customHeight="1">
      <c r="B8" s="184" t="s">
        <v>6</v>
      </c>
      <c r="C8" s="185">
        <v>3</v>
      </c>
      <c r="D8" s="179" t="s">
        <v>7</v>
      </c>
      <c r="E8" s="62"/>
      <c r="F8" s="62" t="s">
        <v>15</v>
      </c>
      <c r="G8" s="62"/>
      <c r="J8" s="183"/>
      <c r="L8" s="202"/>
      <c r="M8" s="202"/>
      <c r="N8" s="202"/>
      <c r="O8" s="202"/>
      <c r="P8" s="202" t="s">
        <v>16</v>
      </c>
      <c r="Q8" s="165" t="s">
        <v>4</v>
      </c>
      <c r="R8" s="181"/>
      <c r="S8" s="85" t="s">
        <v>10</v>
      </c>
      <c r="T8" s="85"/>
      <c r="U8" s="186"/>
      <c r="V8" s="128">
        <v>4</v>
      </c>
      <c r="W8" s="906" t="s">
        <v>17</v>
      </c>
      <c r="X8" s="906"/>
      <c r="Y8" s="906"/>
      <c r="Z8" s="906"/>
      <c r="AA8" s="183"/>
      <c r="AB8" s="183"/>
      <c r="AC8" s="183"/>
      <c r="AD8" s="183"/>
      <c r="AE8" s="183">
        <v>4</v>
      </c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</row>
    <row r="9" spans="2:50" s="3" customFormat="1" ht="27" customHeight="1">
      <c r="B9" s="184" t="s">
        <v>6</v>
      </c>
      <c r="C9" s="185">
        <v>4</v>
      </c>
      <c r="D9" s="179" t="s">
        <v>7</v>
      </c>
      <c r="E9" s="62"/>
      <c r="F9" s="62" t="s">
        <v>18</v>
      </c>
      <c r="G9" s="62"/>
      <c r="J9" s="183"/>
      <c r="K9" s="906" t="s">
        <v>14</v>
      </c>
      <c r="L9" s="911"/>
      <c r="M9" s="911"/>
      <c r="N9" s="911"/>
      <c r="O9" s="911"/>
      <c r="P9" s="911"/>
      <c r="Q9" s="165" t="s">
        <v>4</v>
      </c>
      <c r="R9" s="128"/>
      <c r="S9" s="85" t="s">
        <v>10</v>
      </c>
      <c r="T9" s="85"/>
      <c r="U9" s="188"/>
      <c r="V9" s="128">
        <v>5</v>
      </c>
      <c r="W9" s="906" t="s">
        <v>14</v>
      </c>
      <c r="X9" s="911"/>
      <c r="Y9" s="911"/>
      <c r="Z9" s="911"/>
      <c r="AA9" s="911"/>
      <c r="AB9" s="183"/>
      <c r="AC9" s="183"/>
      <c r="AD9" s="183"/>
      <c r="AE9" s="183">
        <v>5</v>
      </c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</row>
    <row r="10" spans="2:50" s="3" customFormat="1" ht="27" customHeight="1">
      <c r="B10" s="184" t="s">
        <v>6</v>
      </c>
      <c r="C10" s="185">
        <v>5</v>
      </c>
      <c r="D10" s="179" t="s">
        <v>7</v>
      </c>
      <c r="E10" s="62"/>
      <c r="F10" s="62" t="s">
        <v>19</v>
      </c>
      <c r="G10" s="62"/>
      <c r="J10" s="183"/>
      <c r="K10" s="183"/>
      <c r="M10" s="912" t="s">
        <v>20</v>
      </c>
      <c r="N10" s="912"/>
      <c r="O10" s="912"/>
      <c r="P10" s="912"/>
      <c r="Q10" s="165" t="s">
        <v>4</v>
      </c>
      <c r="R10" s="187"/>
      <c r="S10" s="85" t="s">
        <v>21</v>
      </c>
      <c r="T10" s="85"/>
      <c r="U10" s="188"/>
      <c r="V10" s="128">
        <v>6</v>
      </c>
      <c r="W10" s="906" t="s">
        <v>14</v>
      </c>
      <c r="X10" s="911"/>
      <c r="Y10" s="911"/>
      <c r="Z10" s="911"/>
      <c r="AA10" s="911"/>
      <c r="AB10" s="911"/>
      <c r="AC10" s="183"/>
      <c r="AD10" s="183"/>
      <c r="AE10" s="183">
        <v>6</v>
      </c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</row>
    <row r="11" spans="2:50" ht="27" customHeight="1">
      <c r="B11" s="184" t="s">
        <v>6</v>
      </c>
      <c r="C11" s="185">
        <v>6</v>
      </c>
      <c r="D11" s="179" t="s">
        <v>7</v>
      </c>
      <c r="F11" s="62" t="s">
        <v>22</v>
      </c>
      <c r="G11" s="62"/>
      <c r="H11" s="3"/>
      <c r="I11" s="3"/>
      <c r="J11" s="183"/>
      <c r="K11" s="183"/>
      <c r="L11" s="906" t="s">
        <v>14</v>
      </c>
      <c r="M11" s="911"/>
      <c r="N11" s="911"/>
      <c r="O11" s="911"/>
      <c r="P11" s="911"/>
      <c r="Q11" s="165" t="s">
        <v>4</v>
      </c>
      <c r="R11" s="187"/>
      <c r="S11" s="85" t="s">
        <v>21</v>
      </c>
      <c r="T11" s="85"/>
      <c r="U11" s="189"/>
      <c r="V11" s="128">
        <v>7</v>
      </c>
      <c r="W11" s="906" t="s">
        <v>14</v>
      </c>
      <c r="X11" s="911"/>
      <c r="Y11" s="911"/>
      <c r="Z11" s="911"/>
      <c r="AA11" s="911"/>
      <c r="AB11" s="911"/>
      <c r="AC11" s="911"/>
      <c r="AD11" s="183"/>
      <c r="AE11" s="183">
        <v>7</v>
      </c>
      <c r="AF11" s="183"/>
      <c r="AL11" s="79" t="s">
        <v>4</v>
      </c>
    </row>
    <row r="12" spans="2:50" ht="27" customHeight="1">
      <c r="B12" s="184" t="s">
        <v>6</v>
      </c>
      <c r="C12" s="185">
        <v>7</v>
      </c>
      <c r="D12" s="179" t="s">
        <v>7</v>
      </c>
      <c r="F12" s="62" t="s">
        <v>23</v>
      </c>
      <c r="G12" s="62"/>
      <c r="H12" s="3"/>
      <c r="I12" s="3"/>
      <c r="J12" s="183"/>
      <c r="K12" s="183"/>
      <c r="L12" s="183"/>
      <c r="M12" s="910" t="s">
        <v>17</v>
      </c>
      <c r="N12" s="910"/>
      <c r="O12" s="910"/>
      <c r="P12" s="910"/>
      <c r="Q12" s="165" t="s">
        <v>4</v>
      </c>
      <c r="R12" s="180"/>
      <c r="S12" s="85" t="s">
        <v>10</v>
      </c>
      <c r="T12" s="85"/>
      <c r="U12" s="189"/>
      <c r="V12" s="128">
        <v>8</v>
      </c>
      <c r="W12" s="906" t="s">
        <v>14</v>
      </c>
      <c r="X12" s="911"/>
      <c r="Y12" s="911"/>
      <c r="Z12" s="911"/>
      <c r="AA12" s="911"/>
      <c r="AB12" s="911"/>
      <c r="AC12" s="911"/>
      <c r="AD12" s="911"/>
      <c r="AE12" s="183">
        <v>8</v>
      </c>
      <c r="AF12" s="183"/>
    </row>
    <row r="13" spans="2:50" ht="27" customHeight="1">
      <c r="B13" s="184" t="s">
        <v>6</v>
      </c>
      <c r="C13" s="185">
        <v>8</v>
      </c>
      <c r="D13" s="179" t="s">
        <v>7</v>
      </c>
      <c r="F13" s="62" t="s">
        <v>24</v>
      </c>
      <c r="G13" s="62"/>
      <c r="H13" s="3"/>
      <c r="I13" s="3"/>
      <c r="J13" s="183"/>
      <c r="K13" s="3"/>
      <c r="L13" s="202"/>
      <c r="M13" s="202"/>
      <c r="N13" s="906" t="s">
        <v>9</v>
      </c>
      <c r="O13" s="906"/>
      <c r="P13" s="906"/>
      <c r="Q13" s="165" t="s">
        <v>4</v>
      </c>
      <c r="R13" s="180"/>
      <c r="S13" s="85" t="s">
        <v>10</v>
      </c>
      <c r="T13" s="85"/>
      <c r="U13" s="189"/>
      <c r="V13" s="128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</row>
    <row r="14" spans="2:50" ht="27" customHeight="1">
      <c r="B14" s="184" t="s">
        <v>6</v>
      </c>
      <c r="C14" s="185">
        <v>9</v>
      </c>
      <c r="D14" s="179" t="s">
        <v>7</v>
      </c>
      <c r="F14" s="62" t="s">
        <v>25</v>
      </c>
      <c r="G14" s="62"/>
      <c r="H14" s="3"/>
      <c r="I14" s="3"/>
      <c r="J14" s="183"/>
      <c r="K14" s="183"/>
      <c r="L14" s="906" t="s">
        <v>14</v>
      </c>
      <c r="M14" s="911"/>
      <c r="N14" s="911"/>
      <c r="O14" s="911"/>
      <c r="P14" s="911"/>
      <c r="Q14" s="165" t="s">
        <v>4</v>
      </c>
      <c r="R14" s="180"/>
      <c r="S14" s="85" t="s">
        <v>10</v>
      </c>
      <c r="T14" s="85"/>
      <c r="U14" s="189"/>
      <c r="V14" s="128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2:50" s="3" customFormat="1" ht="27" customHeight="1">
      <c r="B15" s="178" t="s">
        <v>26</v>
      </c>
      <c r="C15" s="165"/>
      <c r="D15" s="179"/>
      <c r="E15" s="62"/>
      <c r="F15" s="62"/>
      <c r="G15" s="62"/>
      <c r="H15" s="62"/>
      <c r="I15" s="62"/>
      <c r="J15" s="62"/>
      <c r="K15" s="62"/>
      <c r="L15" s="180"/>
      <c r="M15" s="62"/>
      <c r="N15" s="62"/>
      <c r="O15" s="62"/>
      <c r="P15" s="62"/>
      <c r="Q15" s="165" t="s">
        <v>4</v>
      </c>
      <c r="R15" s="181"/>
      <c r="S15" s="85"/>
      <c r="T15" s="85"/>
      <c r="U15" s="182"/>
      <c r="V15" s="128"/>
      <c r="W15" s="183">
        <v>1</v>
      </c>
      <c r="X15" s="183">
        <v>2</v>
      </c>
      <c r="Y15" s="183">
        <v>3</v>
      </c>
      <c r="Z15" s="183">
        <v>4</v>
      </c>
      <c r="AA15" s="183">
        <v>5</v>
      </c>
      <c r="AB15" s="183">
        <v>6</v>
      </c>
      <c r="AC15" s="183">
        <v>7</v>
      </c>
      <c r="AD15" s="183">
        <v>8</v>
      </c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</row>
    <row r="16" spans="2:50" ht="27" customHeight="1">
      <c r="B16" s="184" t="s">
        <v>6</v>
      </c>
      <c r="C16" s="185">
        <v>10</v>
      </c>
      <c r="D16" s="179" t="s">
        <v>7</v>
      </c>
      <c r="F16" s="62" t="s">
        <v>27</v>
      </c>
      <c r="G16" s="62"/>
      <c r="H16" s="3"/>
      <c r="I16" s="3"/>
      <c r="J16" s="183"/>
      <c r="K16" s="183"/>
      <c r="L16" s="3"/>
      <c r="M16" s="202"/>
      <c r="N16" s="906" t="s">
        <v>9</v>
      </c>
      <c r="O16" s="906"/>
      <c r="P16" s="906"/>
      <c r="Q16" s="165" t="s">
        <v>4</v>
      </c>
      <c r="R16" s="180"/>
      <c r="S16" s="85" t="s">
        <v>28</v>
      </c>
      <c r="T16" s="85"/>
      <c r="U16" s="189"/>
      <c r="V16" s="128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2:31" ht="27" customHeight="1">
      <c r="B17" s="184" t="s">
        <v>6</v>
      </c>
      <c r="C17" s="185">
        <v>11</v>
      </c>
      <c r="D17" s="179" t="s">
        <v>7</v>
      </c>
      <c r="F17" s="62" t="s">
        <v>29</v>
      </c>
      <c r="G17" s="62"/>
      <c r="H17" s="3"/>
      <c r="I17" s="3"/>
      <c r="J17" s="906" t="s">
        <v>14</v>
      </c>
      <c r="K17" s="911"/>
      <c r="L17" s="911"/>
      <c r="M17" s="911"/>
      <c r="N17" s="911"/>
      <c r="O17" s="911"/>
      <c r="P17" s="911"/>
      <c r="Q17" s="165" t="s">
        <v>4</v>
      </c>
      <c r="R17" s="180"/>
      <c r="S17" s="85" t="s">
        <v>28</v>
      </c>
      <c r="T17" s="85"/>
      <c r="U17" s="189"/>
      <c r="V17" s="128"/>
      <c r="W17" s="183">
        <v>1</v>
      </c>
      <c r="X17" s="183">
        <v>2</v>
      </c>
      <c r="Y17" s="183">
        <v>3</v>
      </c>
      <c r="Z17" s="183">
        <v>4</v>
      </c>
      <c r="AA17" s="183">
        <v>5</v>
      </c>
      <c r="AB17" s="183">
        <v>6</v>
      </c>
      <c r="AC17" s="183">
        <v>7</v>
      </c>
      <c r="AD17" s="183">
        <v>8</v>
      </c>
      <c r="AE17" s="183"/>
    </row>
    <row r="18" spans="2:31" ht="27" customHeight="1">
      <c r="B18" s="178" t="s">
        <v>30</v>
      </c>
      <c r="C18" s="165"/>
      <c r="D18" s="179"/>
      <c r="F18" s="62"/>
      <c r="G18" s="62"/>
      <c r="L18" s="180"/>
      <c r="Q18" s="165" t="s">
        <v>4</v>
      </c>
      <c r="R18" s="181"/>
      <c r="S18" s="85"/>
      <c r="T18" s="85"/>
      <c r="U18" s="189"/>
      <c r="V18" s="128">
        <v>1</v>
      </c>
      <c r="W18" s="183" t="s">
        <v>11</v>
      </c>
      <c r="X18" s="183"/>
      <c r="Y18" s="183"/>
      <c r="Z18" s="183"/>
      <c r="AA18" s="183"/>
      <c r="AB18" s="183"/>
      <c r="AC18" s="183"/>
      <c r="AD18" s="183"/>
      <c r="AE18" s="183">
        <v>1</v>
      </c>
    </row>
    <row r="19" spans="2:31" ht="27" customHeight="1">
      <c r="B19" s="184" t="s">
        <v>6</v>
      </c>
      <c r="C19" s="185">
        <v>12</v>
      </c>
      <c r="D19" s="179" t="s">
        <v>7</v>
      </c>
      <c r="F19" s="62" t="s">
        <v>31</v>
      </c>
      <c r="G19" s="62"/>
      <c r="H19" s="3"/>
      <c r="I19" s="910" t="s">
        <v>14</v>
      </c>
      <c r="J19" s="910"/>
      <c r="K19" s="910"/>
      <c r="L19" s="910"/>
      <c r="M19" s="910"/>
      <c r="N19" s="910"/>
      <c r="O19" s="910"/>
      <c r="P19" s="910"/>
      <c r="Q19" s="165" t="s">
        <v>4</v>
      </c>
      <c r="R19" s="180"/>
      <c r="S19" s="85" t="s">
        <v>32</v>
      </c>
      <c r="T19" s="85"/>
      <c r="U19" s="189"/>
      <c r="V19" s="128">
        <v>2</v>
      </c>
      <c r="W19" s="906" t="s">
        <v>9</v>
      </c>
      <c r="X19" s="906"/>
      <c r="Y19" s="183"/>
      <c r="Z19" s="183"/>
      <c r="AA19" s="183"/>
      <c r="AB19" s="183"/>
      <c r="AC19" s="183"/>
      <c r="AD19" s="183"/>
      <c r="AE19" s="183">
        <v>2</v>
      </c>
    </row>
    <row r="20" spans="2:31" ht="27" customHeight="1">
      <c r="B20" s="184" t="s">
        <v>6</v>
      </c>
      <c r="C20" s="185">
        <v>13</v>
      </c>
      <c r="D20" s="179" t="s">
        <v>7</v>
      </c>
      <c r="F20" s="62" t="s">
        <v>33</v>
      </c>
      <c r="G20" s="62"/>
      <c r="H20" s="3"/>
      <c r="I20" s="3"/>
      <c r="J20" s="910" t="s">
        <v>14</v>
      </c>
      <c r="K20" s="910"/>
      <c r="L20" s="910"/>
      <c r="M20" s="910"/>
      <c r="N20" s="910"/>
      <c r="O20" s="910"/>
      <c r="P20" s="910"/>
      <c r="Q20" s="165" t="s">
        <v>4</v>
      </c>
      <c r="R20" s="180"/>
      <c r="S20" s="85" t="s">
        <v>32</v>
      </c>
      <c r="T20" s="85"/>
      <c r="U20" s="189"/>
      <c r="V20" s="128">
        <v>3</v>
      </c>
      <c r="W20" s="906" t="s">
        <v>9</v>
      </c>
      <c r="X20" s="906"/>
      <c r="Y20" s="906"/>
      <c r="Z20" s="183"/>
      <c r="AA20" s="183"/>
      <c r="AB20" s="183"/>
      <c r="AC20" s="183"/>
      <c r="AD20" s="183"/>
      <c r="AE20" s="183">
        <v>3</v>
      </c>
    </row>
    <row r="21" spans="2:31" ht="27" customHeight="1">
      <c r="B21" s="184" t="s">
        <v>6</v>
      </c>
      <c r="C21" s="185">
        <v>14</v>
      </c>
      <c r="D21" s="179" t="s">
        <v>7</v>
      </c>
      <c r="F21" s="62" t="s">
        <v>34</v>
      </c>
      <c r="G21" s="62"/>
      <c r="H21" s="3"/>
      <c r="I21" s="3"/>
      <c r="J21" s="183"/>
      <c r="K21" s="3"/>
      <c r="L21" s="906" t="s">
        <v>14</v>
      </c>
      <c r="M21" s="911"/>
      <c r="N21" s="911"/>
      <c r="O21" s="911"/>
      <c r="P21" s="911"/>
      <c r="Q21" s="165" t="s">
        <v>4</v>
      </c>
      <c r="R21" s="180"/>
      <c r="S21" s="85" t="s">
        <v>32</v>
      </c>
      <c r="T21" s="85"/>
      <c r="U21" s="189"/>
      <c r="V21" s="128">
        <v>4</v>
      </c>
      <c r="W21" s="906" t="s">
        <v>17</v>
      </c>
      <c r="X21" s="906"/>
      <c r="Y21" s="906"/>
      <c r="Z21" s="906"/>
      <c r="AA21" s="183"/>
      <c r="AB21" s="183"/>
      <c r="AC21" s="183"/>
      <c r="AD21" s="183"/>
      <c r="AE21" s="183">
        <v>4</v>
      </c>
    </row>
    <row r="22" spans="2:31" ht="27" customHeight="1">
      <c r="B22" s="184" t="s">
        <v>6</v>
      </c>
      <c r="C22" s="185">
        <v>15</v>
      </c>
      <c r="D22" s="179" t="s">
        <v>7</v>
      </c>
      <c r="F22" s="62" t="s">
        <v>35</v>
      </c>
      <c r="G22" s="62"/>
      <c r="H22" s="3"/>
      <c r="I22" s="910" t="s">
        <v>14</v>
      </c>
      <c r="J22" s="910"/>
      <c r="K22" s="910"/>
      <c r="L22" s="910"/>
      <c r="M22" s="910"/>
      <c r="N22" s="910"/>
      <c r="O22" s="910"/>
      <c r="P22" s="910"/>
      <c r="Q22" s="165" t="s">
        <v>4</v>
      </c>
      <c r="R22" s="180"/>
      <c r="S22" s="85" t="s">
        <v>10</v>
      </c>
      <c r="T22" s="85"/>
      <c r="U22" s="189"/>
      <c r="V22" s="128">
        <v>5</v>
      </c>
      <c r="W22" s="906" t="s">
        <v>14</v>
      </c>
      <c r="X22" s="911"/>
      <c r="Y22" s="911"/>
      <c r="Z22" s="911"/>
      <c r="AA22" s="911"/>
      <c r="AB22" s="183"/>
      <c r="AC22" s="183"/>
      <c r="AD22" s="183"/>
      <c r="AE22" s="183">
        <v>5</v>
      </c>
    </row>
    <row r="23" spans="2:31" ht="27" customHeight="1">
      <c r="B23" s="184" t="s">
        <v>6</v>
      </c>
      <c r="C23" s="185">
        <v>16</v>
      </c>
      <c r="D23" s="179" t="s">
        <v>7</v>
      </c>
      <c r="F23" s="62" t="s">
        <v>36</v>
      </c>
      <c r="G23" s="62"/>
      <c r="H23" s="3"/>
      <c r="I23" s="3"/>
      <c r="J23" s="202"/>
      <c r="K23" s="202"/>
      <c r="L23" s="202"/>
      <c r="M23" s="202"/>
      <c r="N23" s="906" t="s">
        <v>17</v>
      </c>
      <c r="O23" s="911"/>
      <c r="P23" s="911"/>
      <c r="Q23" s="165" t="s">
        <v>4</v>
      </c>
      <c r="R23" s="180"/>
      <c r="S23" s="85" t="s">
        <v>32</v>
      </c>
      <c r="T23" s="85"/>
      <c r="U23" s="189"/>
      <c r="V23" s="128">
        <v>6</v>
      </c>
      <c r="W23" s="906" t="s">
        <v>14</v>
      </c>
      <c r="X23" s="911"/>
      <c r="Y23" s="911"/>
      <c r="Z23" s="911"/>
      <c r="AA23" s="911"/>
      <c r="AB23" s="911"/>
      <c r="AC23" s="183"/>
      <c r="AD23" s="183"/>
      <c r="AE23" s="183">
        <v>6</v>
      </c>
    </row>
    <row r="24" spans="2:31" ht="27" customHeight="1">
      <c r="B24" s="184" t="s">
        <v>6</v>
      </c>
      <c r="C24" s="185">
        <v>17</v>
      </c>
      <c r="D24" s="179" t="s">
        <v>7</v>
      </c>
      <c r="F24" s="62" t="s">
        <v>37</v>
      </c>
      <c r="G24" s="62"/>
      <c r="H24" s="3"/>
      <c r="I24" s="3"/>
      <c r="J24" s="183"/>
      <c r="K24" s="910" t="s">
        <v>38</v>
      </c>
      <c r="L24" s="910"/>
      <c r="M24" s="910"/>
      <c r="N24" s="910"/>
      <c r="O24" s="910"/>
      <c r="P24" s="910"/>
      <c r="Q24" s="165" t="s">
        <v>4</v>
      </c>
      <c r="R24" s="180"/>
      <c r="S24" s="85" t="s">
        <v>32</v>
      </c>
      <c r="T24" s="85"/>
      <c r="U24" s="189"/>
      <c r="V24" s="128">
        <v>7</v>
      </c>
      <c r="W24" s="906" t="s">
        <v>14</v>
      </c>
      <c r="X24" s="911"/>
      <c r="Y24" s="911"/>
      <c r="Z24" s="911"/>
      <c r="AA24" s="911"/>
      <c r="AB24" s="911"/>
      <c r="AC24" s="911"/>
      <c r="AD24" s="183"/>
      <c r="AE24" s="183">
        <v>7</v>
      </c>
    </row>
    <row r="25" spans="2:31" ht="27" customHeight="1">
      <c r="B25" s="184" t="s">
        <v>6</v>
      </c>
      <c r="C25" s="185">
        <v>18</v>
      </c>
      <c r="D25" s="179" t="s">
        <v>7</v>
      </c>
      <c r="F25" s="62" t="s">
        <v>39</v>
      </c>
      <c r="G25" s="62"/>
      <c r="H25" s="3"/>
      <c r="I25" s="3"/>
      <c r="J25" s="906" t="s">
        <v>14</v>
      </c>
      <c r="K25" s="911"/>
      <c r="L25" s="911"/>
      <c r="M25" s="911"/>
      <c r="N25" s="911"/>
      <c r="O25" s="911"/>
      <c r="P25" s="911"/>
      <c r="Q25" s="165" t="s">
        <v>4</v>
      </c>
      <c r="R25" s="180"/>
      <c r="S25" s="85" t="s">
        <v>32</v>
      </c>
      <c r="T25" s="85"/>
      <c r="U25" s="189"/>
      <c r="V25" s="128">
        <v>8</v>
      </c>
      <c r="W25" s="906" t="s">
        <v>14</v>
      </c>
      <c r="X25" s="911"/>
      <c r="Y25" s="911"/>
      <c r="Z25" s="911"/>
      <c r="AA25" s="911"/>
      <c r="AB25" s="911"/>
      <c r="AC25" s="911"/>
      <c r="AD25" s="911"/>
      <c r="AE25" s="183">
        <v>8</v>
      </c>
    </row>
    <row r="26" spans="2:31" ht="27" customHeight="1">
      <c r="B26" s="184" t="s">
        <v>6</v>
      </c>
      <c r="C26" s="185">
        <v>19</v>
      </c>
      <c r="D26" s="179" t="s">
        <v>7</v>
      </c>
      <c r="F26" s="62" t="s">
        <v>40</v>
      </c>
      <c r="G26" s="62"/>
      <c r="H26" s="3"/>
      <c r="I26" s="3"/>
      <c r="J26" s="183"/>
      <c r="K26" s="183"/>
      <c r="L26" s="183"/>
      <c r="M26" s="3"/>
      <c r="N26" s="906" t="s">
        <v>9</v>
      </c>
      <c r="O26" s="906"/>
      <c r="P26" s="906"/>
      <c r="Q26" s="165" t="s">
        <v>4</v>
      </c>
      <c r="R26" s="180"/>
      <c r="S26" s="85" t="s">
        <v>32</v>
      </c>
      <c r="T26" s="85"/>
      <c r="U26" s="189"/>
    </row>
    <row r="27" spans="2:31" ht="27" customHeight="1">
      <c r="B27" s="184" t="s">
        <v>6</v>
      </c>
      <c r="C27" s="185">
        <v>20</v>
      </c>
      <c r="D27" s="179" t="s">
        <v>7</v>
      </c>
      <c r="F27" s="62" t="s">
        <v>41</v>
      </c>
      <c r="G27" s="62"/>
      <c r="H27" s="3"/>
      <c r="I27" s="3"/>
      <c r="J27" s="183"/>
      <c r="K27" s="3"/>
      <c r="L27" s="906" t="s">
        <v>14</v>
      </c>
      <c r="M27" s="911"/>
      <c r="N27" s="911"/>
      <c r="O27" s="911"/>
      <c r="P27" s="911"/>
      <c r="Q27" s="165" t="s">
        <v>4</v>
      </c>
      <c r="R27" s="180"/>
      <c r="S27" s="85" t="s">
        <v>10</v>
      </c>
      <c r="T27" s="85"/>
      <c r="U27" s="189"/>
    </row>
    <row r="28" spans="2:31" ht="27" customHeight="1">
      <c r="B28" s="184"/>
      <c r="C28" s="185"/>
      <c r="D28" s="179"/>
      <c r="F28" s="62"/>
      <c r="G28" s="62"/>
      <c r="H28" s="3"/>
      <c r="I28" s="3"/>
      <c r="J28" s="183"/>
      <c r="K28" s="183"/>
      <c r="L28" s="183"/>
      <c r="M28" s="906"/>
      <c r="N28" s="911"/>
      <c r="O28" s="911"/>
      <c r="P28" s="911"/>
      <c r="Q28" s="165" t="s">
        <v>4</v>
      </c>
      <c r="R28" s="180"/>
      <c r="S28" s="85"/>
      <c r="T28" s="85"/>
      <c r="U28" s="189"/>
    </row>
    <row r="29" spans="2:31" ht="27" customHeight="1">
      <c r="B29" s="184"/>
      <c r="C29" s="185"/>
      <c r="D29" s="179"/>
      <c r="F29" s="62"/>
      <c r="G29" s="62"/>
      <c r="H29" s="3"/>
      <c r="I29" s="3"/>
      <c r="J29" s="183"/>
      <c r="K29" s="906"/>
      <c r="L29" s="911"/>
      <c r="M29" s="911"/>
      <c r="N29" s="911"/>
      <c r="O29" s="911"/>
      <c r="P29" s="911"/>
      <c r="Q29" s="165" t="s">
        <v>4</v>
      </c>
      <c r="R29" s="180"/>
      <c r="S29" s="85"/>
      <c r="T29" s="85"/>
    </row>
    <row r="30" spans="2:31" ht="27" customHeight="1">
      <c r="B30" s="190"/>
      <c r="C30" s="186"/>
      <c r="D30" s="191"/>
      <c r="E30" s="3"/>
      <c r="F30" s="3"/>
      <c r="G30" s="3"/>
      <c r="H30" s="3"/>
      <c r="I30" s="3"/>
      <c r="J30" s="183"/>
      <c r="K30" s="183"/>
      <c r="L30" s="183"/>
      <c r="M30" s="183"/>
      <c r="N30" s="183"/>
      <c r="O30" s="183"/>
      <c r="P30" s="183"/>
      <c r="Q30" s="165" t="s">
        <v>4</v>
      </c>
      <c r="R30" s="180"/>
      <c r="S30" s="85"/>
      <c r="T30" s="85"/>
    </row>
    <row r="31" spans="2:31" ht="27" customHeight="1">
      <c r="B31" s="184"/>
      <c r="C31" s="185"/>
      <c r="D31" s="179"/>
      <c r="F31" s="62"/>
      <c r="G31" s="62"/>
      <c r="J31" s="3"/>
      <c r="K31" s="3"/>
      <c r="L31" s="128"/>
      <c r="M31" s="128"/>
      <c r="N31" s="128"/>
      <c r="O31" s="128"/>
      <c r="P31" s="128"/>
      <c r="Q31" s="165" t="s">
        <v>4</v>
      </c>
      <c r="S31" s="85"/>
      <c r="T31" s="85"/>
    </row>
    <row r="32" spans="2:31" ht="27" customHeight="1">
      <c r="B32" s="184"/>
      <c r="C32" s="185"/>
      <c r="D32" s="179"/>
      <c r="F32" s="62"/>
      <c r="G32" s="62"/>
      <c r="J32" s="3"/>
      <c r="K32" s="3"/>
      <c r="L32" s="128"/>
      <c r="M32" s="128"/>
      <c r="N32" s="128"/>
      <c r="O32" s="128"/>
      <c r="P32" s="128"/>
      <c r="Q32" s="165" t="s">
        <v>4</v>
      </c>
      <c r="S32" s="85"/>
      <c r="T32" s="85"/>
    </row>
    <row r="33" spans="2:20" ht="27" customHeight="1">
      <c r="B33" s="184"/>
      <c r="C33" s="185"/>
      <c r="D33" s="179"/>
      <c r="F33" s="62"/>
      <c r="G33" s="62"/>
      <c r="J33" s="3"/>
      <c r="K33" s="3"/>
      <c r="L33" s="128"/>
      <c r="M33" s="128"/>
      <c r="N33" s="128"/>
      <c r="O33" s="128"/>
      <c r="P33" s="128"/>
      <c r="Q33" s="165" t="s">
        <v>4</v>
      </c>
      <c r="S33" s="85"/>
      <c r="T33" s="85"/>
    </row>
    <row r="34" spans="2:20" ht="27" customHeight="1">
      <c r="B34" s="184"/>
      <c r="C34" s="185"/>
      <c r="D34" s="179"/>
      <c r="F34" s="62"/>
      <c r="G34" s="62"/>
      <c r="J34" s="135"/>
      <c r="K34" s="135"/>
      <c r="L34" s="186"/>
      <c r="M34" s="186"/>
      <c r="N34" s="186"/>
      <c r="O34" s="186"/>
      <c r="P34" s="186"/>
      <c r="Q34" s="165" t="s">
        <v>4</v>
      </c>
      <c r="S34" s="85"/>
      <c r="T34" s="85"/>
    </row>
    <row r="35" spans="2:20" ht="27" customHeight="1">
      <c r="B35" s="184"/>
      <c r="C35" s="185"/>
      <c r="D35" s="179"/>
      <c r="F35" s="62"/>
      <c r="G35" s="62"/>
      <c r="J35" s="135"/>
      <c r="K35" s="135"/>
      <c r="L35" s="186"/>
      <c r="M35" s="186"/>
      <c r="N35" s="186"/>
      <c r="O35" s="186"/>
      <c r="P35" s="186"/>
      <c r="Q35" s="165" t="s">
        <v>4</v>
      </c>
      <c r="S35" s="85"/>
      <c r="T35" s="85"/>
    </row>
    <row r="36" spans="2:20" ht="27" customHeight="1">
      <c r="B36" s="184"/>
      <c r="C36" s="185"/>
      <c r="D36" s="179"/>
      <c r="F36" s="62"/>
      <c r="G36" s="62"/>
      <c r="J36" s="135"/>
      <c r="K36" s="135"/>
      <c r="L36" s="186"/>
      <c r="M36" s="186"/>
      <c r="N36" s="186"/>
      <c r="O36" s="186"/>
      <c r="P36" s="186"/>
      <c r="Q36" s="165" t="s">
        <v>4</v>
      </c>
      <c r="S36" s="85"/>
      <c r="T36" s="85"/>
    </row>
    <row r="37" spans="2:20" ht="27" customHeight="1">
      <c r="B37" s="184"/>
      <c r="C37" s="185"/>
      <c r="D37" s="179"/>
      <c r="F37" s="62"/>
      <c r="G37" s="62"/>
      <c r="J37" s="135"/>
      <c r="K37" s="135"/>
      <c r="L37" s="186"/>
      <c r="M37" s="186"/>
      <c r="N37" s="186"/>
      <c r="O37" s="186"/>
      <c r="P37" s="186"/>
      <c r="Q37" s="165" t="s">
        <v>4</v>
      </c>
      <c r="S37" s="85"/>
      <c r="T37" s="85"/>
    </row>
    <row r="38" spans="2:20" ht="27" customHeight="1">
      <c r="B38" s="184"/>
      <c r="C38" s="185"/>
      <c r="D38" s="179"/>
      <c r="E38" s="166"/>
      <c r="F38" s="192"/>
      <c r="G38" s="192"/>
      <c r="J38" s="135"/>
      <c r="K38" s="135"/>
      <c r="L38" s="186"/>
      <c r="M38" s="186"/>
      <c r="N38" s="186"/>
      <c r="O38" s="186"/>
      <c r="P38" s="186"/>
      <c r="Q38" s="165" t="s">
        <v>4</v>
      </c>
      <c r="S38" s="85"/>
      <c r="T38" s="85"/>
    </row>
    <row r="39" spans="2:20" ht="27" customHeight="1">
      <c r="B39" s="184"/>
      <c r="C39" s="185"/>
      <c r="D39" s="179"/>
      <c r="E39" s="166"/>
      <c r="F39" s="192"/>
      <c r="G39" s="192"/>
      <c r="J39" s="135"/>
      <c r="K39" s="135"/>
      <c r="L39" s="186"/>
      <c r="M39" s="186"/>
      <c r="N39" s="186"/>
      <c r="O39" s="186"/>
      <c r="P39" s="186"/>
      <c r="Q39" s="165" t="s">
        <v>4</v>
      </c>
      <c r="S39" s="85"/>
      <c r="T39" s="85"/>
    </row>
    <row r="40" spans="2:20" ht="27" customHeight="1">
      <c r="B40" s="184"/>
      <c r="C40" s="185"/>
      <c r="D40" s="179"/>
      <c r="E40" s="166"/>
      <c r="F40" s="192"/>
      <c r="G40" s="192"/>
      <c r="J40" s="135"/>
      <c r="K40" s="135"/>
      <c r="L40" s="186"/>
      <c r="M40" s="186"/>
      <c r="N40" s="186"/>
      <c r="O40" s="186"/>
      <c r="P40" s="186"/>
      <c r="Q40" s="165" t="s">
        <v>4</v>
      </c>
      <c r="S40" s="85"/>
      <c r="T40" s="85"/>
    </row>
    <row r="41" spans="2:20" ht="27" customHeight="1">
      <c r="B41" s="184"/>
      <c r="C41" s="185"/>
      <c r="D41" s="179"/>
      <c r="F41" s="62"/>
      <c r="G41" s="62"/>
      <c r="J41" s="135"/>
      <c r="K41" s="135"/>
      <c r="L41" s="186"/>
      <c r="M41" s="186"/>
      <c r="N41" s="186"/>
      <c r="O41" s="186"/>
      <c r="P41" s="186"/>
      <c r="Q41" s="165" t="s">
        <v>4</v>
      </c>
      <c r="S41" s="85"/>
      <c r="T41" s="85"/>
    </row>
    <row r="42" spans="2:20" ht="27" customHeight="1">
      <c r="B42" s="184"/>
      <c r="C42" s="185"/>
      <c r="D42" s="179"/>
      <c r="F42" s="62"/>
      <c r="G42" s="62"/>
      <c r="J42" s="135"/>
      <c r="K42" s="135"/>
      <c r="L42" s="186"/>
      <c r="M42" s="186"/>
      <c r="N42" s="186"/>
      <c r="O42" s="186"/>
      <c r="P42" s="186"/>
      <c r="Q42" s="165" t="s">
        <v>4</v>
      </c>
      <c r="S42" s="85"/>
      <c r="T42" s="85"/>
    </row>
    <row r="43" spans="2:20" ht="27" customHeight="1">
      <c r="B43" s="184"/>
      <c r="C43" s="185"/>
      <c r="D43" s="179"/>
      <c r="F43" s="62"/>
      <c r="G43" s="62"/>
      <c r="J43" s="3"/>
      <c r="K43" s="3"/>
      <c r="L43" s="128"/>
      <c r="M43" s="128"/>
      <c r="N43" s="128"/>
      <c r="O43" s="128"/>
      <c r="P43" s="128"/>
      <c r="S43" s="85"/>
      <c r="T43" s="85"/>
    </row>
    <row r="44" spans="2:20" ht="27" customHeight="1">
      <c r="B44" s="184"/>
      <c r="C44" s="185"/>
      <c r="D44" s="179"/>
      <c r="F44" s="62"/>
      <c r="G44" s="62"/>
      <c r="J44" s="3"/>
      <c r="K44" s="3"/>
      <c r="L44" s="128"/>
      <c r="M44" s="128"/>
      <c r="N44" s="128"/>
      <c r="O44" s="128"/>
      <c r="P44" s="128"/>
      <c r="S44" s="85"/>
      <c r="T44" s="85"/>
    </row>
    <row r="45" spans="2:20" ht="27" customHeight="1">
      <c r="B45" s="184"/>
      <c r="C45" s="185"/>
      <c r="D45" s="179"/>
      <c r="F45" s="62"/>
      <c r="G45" s="62"/>
      <c r="J45" s="3"/>
      <c r="K45" s="3"/>
      <c r="L45" s="128"/>
      <c r="M45" s="128"/>
      <c r="N45" s="128"/>
      <c r="O45" s="128"/>
      <c r="P45" s="128"/>
      <c r="S45" s="85"/>
      <c r="T45" s="85"/>
    </row>
    <row r="46" spans="2:20" ht="27" customHeight="1">
      <c r="B46" s="184"/>
      <c r="C46" s="185"/>
      <c r="D46" s="179"/>
      <c r="F46" s="62"/>
      <c r="G46" s="62"/>
      <c r="J46" s="3"/>
      <c r="K46" s="3"/>
      <c r="L46" s="128"/>
      <c r="M46" s="128"/>
      <c r="N46" s="128"/>
      <c r="O46" s="128"/>
      <c r="P46" s="128"/>
      <c r="S46" s="85"/>
      <c r="T46" s="85"/>
    </row>
    <row r="47" spans="2:20" ht="27" customHeight="1">
      <c r="B47" s="184"/>
      <c r="C47" s="185"/>
      <c r="D47" s="179"/>
      <c r="F47" s="62"/>
      <c r="G47" s="62"/>
      <c r="J47" s="3"/>
      <c r="K47" s="3"/>
      <c r="L47" s="128"/>
      <c r="M47" s="128"/>
      <c r="N47" s="128"/>
      <c r="O47" s="128"/>
      <c r="P47" s="128"/>
      <c r="S47" s="85"/>
      <c r="T47" s="85"/>
    </row>
    <row r="48" spans="2:20" ht="27" customHeight="1">
      <c r="B48" s="184"/>
      <c r="C48" s="185"/>
      <c r="D48" s="179"/>
      <c r="F48" s="62"/>
      <c r="G48" s="62"/>
      <c r="J48" s="3"/>
      <c r="K48" s="3"/>
      <c r="L48" s="128"/>
      <c r="M48" s="128"/>
      <c r="N48" s="128"/>
      <c r="O48" s="128"/>
      <c r="P48" s="128"/>
      <c r="S48" s="85"/>
      <c r="T48" s="85"/>
    </row>
    <row r="49" spans="2:20" ht="27" customHeight="1">
      <c r="B49" s="184"/>
      <c r="C49" s="185"/>
      <c r="D49" s="179"/>
      <c r="F49" s="62"/>
      <c r="G49" s="62"/>
      <c r="J49" s="3"/>
      <c r="K49" s="3"/>
      <c r="L49" s="128"/>
      <c r="M49" s="128"/>
      <c r="N49" s="128"/>
      <c r="O49" s="128"/>
      <c r="P49" s="128"/>
      <c r="S49" s="85"/>
      <c r="T49" s="85"/>
    </row>
    <row r="50" spans="2:20" ht="27" customHeight="1">
      <c r="B50" s="184"/>
      <c r="C50" s="185"/>
      <c r="D50" s="179"/>
      <c r="F50" s="62"/>
      <c r="G50" s="62"/>
      <c r="J50" s="3"/>
      <c r="K50" s="3"/>
      <c r="L50" s="128"/>
      <c r="M50" s="128"/>
      <c r="N50" s="128"/>
      <c r="O50" s="128"/>
      <c r="P50" s="128"/>
      <c r="S50" s="85"/>
      <c r="T50" s="85"/>
    </row>
    <row r="51" spans="2:20" ht="27" customHeight="1">
      <c r="B51" s="184"/>
      <c r="C51" s="185"/>
      <c r="D51" s="179"/>
      <c r="F51" s="62"/>
      <c r="G51" s="62"/>
      <c r="J51" s="3"/>
      <c r="K51" s="3"/>
      <c r="L51" s="128"/>
      <c r="M51" s="128"/>
      <c r="N51" s="128"/>
      <c r="O51" s="128"/>
      <c r="P51" s="128"/>
      <c r="S51" s="85"/>
      <c r="T51" s="85"/>
    </row>
    <row r="52" spans="2:20" ht="27" customHeight="1">
      <c r="B52" s="184"/>
      <c r="C52" s="185"/>
      <c r="D52" s="179"/>
      <c r="F52" s="62"/>
      <c r="G52" s="62"/>
      <c r="J52" s="3"/>
      <c r="K52" s="3"/>
      <c r="L52" s="128"/>
      <c r="M52" s="128"/>
      <c r="N52" s="128"/>
      <c r="O52" s="128"/>
      <c r="P52" s="128"/>
      <c r="S52" s="85"/>
      <c r="T52" s="85"/>
    </row>
    <row r="53" spans="2:20" ht="27" customHeight="1">
      <c r="B53" s="184"/>
      <c r="C53" s="185"/>
      <c r="D53" s="179"/>
      <c r="F53" s="62"/>
      <c r="G53" s="62"/>
      <c r="J53" s="3"/>
      <c r="K53" s="3"/>
      <c r="L53" s="128"/>
      <c r="M53" s="128"/>
      <c r="N53" s="128"/>
      <c r="O53" s="128"/>
      <c r="P53" s="128"/>
      <c r="S53" s="85"/>
      <c r="T53" s="85"/>
    </row>
    <row r="54" spans="2:20" ht="27" customHeight="1">
      <c r="B54" s="184"/>
      <c r="C54" s="185"/>
      <c r="D54" s="179"/>
      <c r="F54" s="62"/>
      <c r="G54" s="62"/>
      <c r="J54" s="3"/>
      <c r="K54" s="3"/>
      <c r="L54" s="128"/>
      <c r="M54" s="128"/>
      <c r="N54" s="128"/>
      <c r="O54" s="128"/>
      <c r="P54" s="128"/>
      <c r="S54" s="85"/>
      <c r="T54" s="85"/>
    </row>
    <row r="55" spans="2:20" ht="27" customHeight="1">
      <c r="B55" s="184"/>
      <c r="C55" s="185"/>
      <c r="D55" s="179"/>
      <c r="F55" s="62"/>
      <c r="G55" s="62"/>
      <c r="J55" s="3"/>
      <c r="K55" s="3"/>
      <c r="L55" s="128"/>
      <c r="M55" s="128"/>
      <c r="N55" s="128"/>
      <c r="O55" s="128"/>
      <c r="P55" s="128"/>
      <c r="S55" s="85"/>
      <c r="T55" s="85"/>
    </row>
    <row r="56" spans="2:20" ht="27" customHeight="1">
      <c r="B56" s="184"/>
      <c r="C56" s="185"/>
      <c r="D56" s="179"/>
      <c r="F56" s="62"/>
      <c r="G56" s="62"/>
      <c r="J56" s="3"/>
      <c r="K56" s="3"/>
      <c r="L56" s="128"/>
      <c r="M56" s="128"/>
      <c r="N56" s="128"/>
      <c r="O56" s="128"/>
      <c r="P56" s="128"/>
      <c r="S56" s="85"/>
      <c r="T56" s="85"/>
    </row>
    <row r="57" spans="2:20" ht="27" customHeight="1">
      <c r="B57" s="184"/>
      <c r="C57" s="185"/>
      <c r="D57" s="179"/>
      <c r="F57" s="62"/>
      <c r="G57" s="62"/>
      <c r="J57" s="3"/>
      <c r="K57" s="3"/>
      <c r="L57" s="128"/>
      <c r="M57" s="128"/>
      <c r="N57" s="128"/>
      <c r="O57" s="128"/>
      <c r="P57" s="128"/>
      <c r="S57" s="85"/>
      <c r="T57" s="85"/>
    </row>
    <row r="58" spans="2:20" ht="27" customHeight="1">
      <c r="B58" s="184"/>
      <c r="C58" s="185"/>
      <c r="D58" s="179"/>
      <c r="F58" s="62"/>
      <c r="G58" s="62"/>
      <c r="J58" s="3"/>
      <c r="K58" s="3"/>
      <c r="L58" s="128"/>
      <c r="M58" s="128"/>
      <c r="N58" s="128"/>
      <c r="O58" s="128"/>
      <c r="P58" s="128"/>
      <c r="S58" s="85"/>
      <c r="T58" s="85"/>
    </row>
    <row r="59" spans="2:20" ht="27" customHeight="1">
      <c r="B59" s="184"/>
      <c r="C59" s="185"/>
      <c r="D59" s="179"/>
      <c r="F59" s="62"/>
      <c r="G59" s="62"/>
      <c r="J59" s="3"/>
      <c r="K59" s="3"/>
      <c r="L59" s="128"/>
      <c r="M59" s="128"/>
      <c r="N59" s="128"/>
      <c r="O59" s="128"/>
      <c r="P59" s="128"/>
      <c r="S59" s="85"/>
      <c r="T59" s="85"/>
    </row>
    <row r="60" spans="2:20" ht="27" customHeight="1">
      <c r="B60" s="184"/>
      <c r="C60" s="185"/>
      <c r="D60" s="179"/>
      <c r="F60" s="62"/>
      <c r="G60" s="62"/>
      <c r="J60" s="3"/>
      <c r="K60" s="3"/>
      <c r="L60" s="128"/>
      <c r="M60" s="128"/>
      <c r="N60" s="128"/>
      <c r="O60" s="128"/>
      <c r="P60" s="128"/>
      <c r="S60" s="85"/>
      <c r="T60" s="85"/>
    </row>
    <row r="61" spans="2:20" ht="24.9" customHeight="1">
      <c r="B61" s="184"/>
      <c r="C61" s="185"/>
      <c r="D61" s="179"/>
      <c r="F61" s="62"/>
      <c r="G61" s="62"/>
      <c r="J61" s="3"/>
      <c r="K61" s="3"/>
      <c r="L61" s="128"/>
      <c r="M61" s="128"/>
      <c r="N61" s="128"/>
      <c r="O61" s="128"/>
      <c r="P61" s="128"/>
      <c r="S61" s="85"/>
      <c r="T61" s="85"/>
    </row>
    <row r="62" spans="2:20" ht="24.9" customHeight="1">
      <c r="B62" s="184"/>
      <c r="C62" s="185"/>
      <c r="D62" s="179"/>
      <c r="F62" s="62"/>
      <c r="G62" s="62"/>
      <c r="J62" s="3"/>
      <c r="K62" s="3"/>
      <c r="L62" s="128"/>
      <c r="M62" s="128"/>
      <c r="N62" s="128"/>
      <c r="O62" s="128"/>
      <c r="P62" s="128"/>
      <c r="S62" s="85"/>
      <c r="T62" s="85"/>
    </row>
    <row r="63" spans="2:20" ht="24.9" customHeight="1">
      <c r="B63" s="184"/>
      <c r="C63" s="185"/>
      <c r="D63" s="179"/>
      <c r="F63" s="62"/>
      <c r="G63" s="62"/>
      <c r="J63" s="3"/>
      <c r="K63" s="3"/>
      <c r="L63" s="128"/>
      <c r="M63" s="128"/>
      <c r="N63" s="128"/>
      <c r="O63" s="128"/>
      <c r="P63" s="128"/>
      <c r="S63" s="85"/>
      <c r="T63" s="85"/>
    </row>
    <row r="64" spans="2:20" ht="24.9" customHeight="1">
      <c r="B64" s="184"/>
      <c r="C64" s="185"/>
      <c r="D64" s="179"/>
      <c r="F64" s="62"/>
      <c r="G64" s="62"/>
      <c r="J64" s="3"/>
      <c r="K64" s="3"/>
      <c r="L64" s="128"/>
      <c r="M64" s="128"/>
      <c r="N64" s="128"/>
      <c r="O64" s="128"/>
      <c r="P64" s="128"/>
      <c r="S64" s="85"/>
      <c r="T64" s="85"/>
    </row>
    <row r="65" spans="2:20" ht="24.9" customHeight="1">
      <c r="B65" s="184"/>
      <c r="C65" s="185"/>
      <c r="D65" s="179"/>
      <c r="F65" s="62"/>
      <c r="G65" s="62"/>
      <c r="J65" s="3"/>
      <c r="K65" s="3"/>
      <c r="L65" s="128"/>
      <c r="M65" s="128"/>
      <c r="N65" s="128"/>
      <c r="O65" s="128"/>
      <c r="P65" s="128"/>
      <c r="S65" s="85"/>
      <c r="T65" s="85"/>
    </row>
    <row r="66" spans="2:20" ht="24.9" customHeight="1">
      <c r="B66" s="184"/>
      <c r="C66" s="185"/>
      <c r="D66" s="179"/>
      <c r="F66" s="62"/>
      <c r="G66" s="62"/>
      <c r="J66" s="3"/>
      <c r="K66" s="3"/>
      <c r="L66" s="128"/>
      <c r="M66" s="128"/>
      <c r="N66" s="128"/>
      <c r="O66" s="128"/>
      <c r="P66" s="128"/>
      <c r="S66" s="85"/>
      <c r="T66" s="85"/>
    </row>
    <row r="67" spans="2:20" ht="24.9" customHeight="1">
      <c r="B67" s="184"/>
      <c r="C67" s="185"/>
      <c r="D67" s="179"/>
      <c r="F67" s="62"/>
      <c r="G67" s="62"/>
      <c r="J67" s="3"/>
      <c r="K67" s="3"/>
      <c r="L67" s="128"/>
      <c r="M67" s="128"/>
      <c r="N67" s="128"/>
      <c r="O67" s="128"/>
      <c r="P67" s="128"/>
      <c r="S67" s="85"/>
      <c r="T67" s="85"/>
    </row>
    <row r="68" spans="2:20" ht="24.9" customHeight="1">
      <c r="B68" s="184"/>
      <c r="C68" s="185"/>
      <c r="D68" s="179"/>
      <c r="F68" s="62"/>
      <c r="G68" s="62"/>
      <c r="J68" s="3"/>
      <c r="K68" s="3"/>
      <c r="L68" s="128"/>
      <c r="M68" s="128"/>
      <c r="N68" s="128"/>
      <c r="O68" s="128"/>
      <c r="P68" s="128"/>
      <c r="S68" s="85"/>
      <c r="T68" s="85"/>
    </row>
    <row r="69" spans="2:20" ht="24.9" customHeight="1">
      <c r="B69" s="184"/>
      <c r="C69" s="185"/>
      <c r="D69" s="179"/>
      <c r="F69" s="62"/>
      <c r="G69" s="62"/>
      <c r="J69" s="3"/>
      <c r="K69" s="3"/>
      <c r="L69" s="128"/>
      <c r="M69" s="128"/>
      <c r="N69" s="128"/>
      <c r="O69" s="128"/>
      <c r="P69" s="128"/>
      <c r="S69" s="85"/>
      <c r="T69" s="85"/>
    </row>
    <row r="70" spans="2:20" ht="24.9" customHeight="1">
      <c r="B70" s="184"/>
      <c r="C70" s="185"/>
      <c r="D70" s="179"/>
      <c r="F70" s="62"/>
      <c r="G70" s="62"/>
      <c r="J70" s="3"/>
      <c r="K70" s="3"/>
      <c r="L70" s="128"/>
      <c r="M70" s="128"/>
      <c r="N70" s="128"/>
      <c r="O70" s="128"/>
      <c r="P70" s="128"/>
      <c r="S70" s="85"/>
      <c r="T70" s="85"/>
    </row>
    <row r="71" spans="2:20" ht="24.9" customHeight="1">
      <c r="B71" s="184"/>
      <c r="C71" s="185"/>
      <c r="D71" s="179"/>
      <c r="F71" s="62"/>
      <c r="G71" s="62"/>
      <c r="J71" s="3"/>
      <c r="K71" s="3"/>
      <c r="L71" s="128"/>
      <c r="M71" s="128"/>
      <c r="N71" s="128"/>
      <c r="O71" s="128"/>
      <c r="P71" s="128"/>
      <c r="S71" s="85"/>
      <c r="T71" s="85"/>
    </row>
    <row r="72" spans="2:20" ht="24.9" customHeight="1">
      <c r="B72" s="184"/>
      <c r="C72" s="185"/>
      <c r="D72" s="179"/>
      <c r="F72" s="62"/>
      <c r="G72" s="62"/>
      <c r="J72" s="3"/>
      <c r="K72" s="3"/>
      <c r="L72" s="128"/>
      <c r="M72" s="128"/>
      <c r="N72" s="128"/>
      <c r="O72" s="128"/>
      <c r="P72" s="128"/>
      <c r="S72" s="85"/>
      <c r="T72" s="85"/>
    </row>
    <row r="73" spans="2:20" ht="24.9" customHeight="1">
      <c r="B73" s="184"/>
      <c r="C73" s="185"/>
      <c r="D73" s="179"/>
      <c r="F73" s="62"/>
      <c r="G73" s="62"/>
      <c r="J73" s="3"/>
      <c r="K73" s="3"/>
      <c r="L73" s="128"/>
      <c r="M73" s="128"/>
      <c r="N73" s="128"/>
      <c r="O73" s="128"/>
      <c r="P73" s="128"/>
      <c r="S73" s="85"/>
      <c r="T73" s="85"/>
    </row>
    <row r="74" spans="2:20" ht="24.9" customHeight="1">
      <c r="B74" s="184"/>
      <c r="C74" s="185"/>
      <c r="D74" s="179"/>
      <c r="F74" s="62"/>
      <c r="G74" s="62"/>
      <c r="J74" s="3"/>
      <c r="K74" s="3"/>
      <c r="L74" s="128"/>
      <c r="M74" s="128"/>
      <c r="N74" s="128"/>
      <c r="O74" s="128"/>
      <c r="P74" s="128"/>
      <c r="S74" s="85"/>
      <c r="T74" s="85"/>
    </row>
    <row r="75" spans="2:20" ht="24.9" customHeight="1">
      <c r="B75" s="184"/>
      <c r="C75" s="185"/>
      <c r="D75" s="179"/>
      <c r="F75" s="62"/>
      <c r="G75" s="62"/>
      <c r="J75" s="3"/>
      <c r="K75" s="3"/>
      <c r="L75" s="3"/>
      <c r="M75" s="3"/>
      <c r="N75" s="3"/>
      <c r="O75" s="3"/>
      <c r="P75" s="3"/>
      <c r="S75" s="85"/>
      <c r="T75" s="85"/>
    </row>
    <row r="76" spans="2:20" ht="24.9" customHeight="1">
      <c r="B76" s="184"/>
      <c r="C76" s="185"/>
      <c r="D76" s="179"/>
      <c r="F76" s="62"/>
      <c r="G76" s="62"/>
      <c r="J76" s="3"/>
      <c r="K76" s="3"/>
      <c r="L76" s="3"/>
      <c r="M76" s="3"/>
      <c r="N76" s="3"/>
      <c r="O76" s="3"/>
      <c r="P76" s="3"/>
      <c r="S76" s="85"/>
      <c r="T76" s="85"/>
    </row>
    <row r="77" spans="2:20" ht="24.9" customHeight="1">
      <c r="B77" s="184"/>
      <c r="C77" s="185"/>
      <c r="D77" s="179"/>
      <c r="F77" s="62"/>
      <c r="G77" s="62"/>
      <c r="J77" s="3"/>
      <c r="K77" s="3"/>
      <c r="L77" s="3"/>
      <c r="M77" s="3"/>
      <c r="N77" s="3"/>
      <c r="O77" s="3"/>
      <c r="P77" s="3"/>
      <c r="S77" s="85"/>
      <c r="T77" s="85"/>
    </row>
    <row r="78" spans="2:20" ht="24.9" customHeight="1">
      <c r="B78" s="184"/>
      <c r="C78" s="185"/>
      <c r="D78" s="179"/>
      <c r="F78" s="62"/>
      <c r="G78" s="62"/>
      <c r="S78" s="85"/>
      <c r="T78" s="85"/>
    </row>
    <row r="79" spans="2:20" ht="24.9" customHeight="1">
      <c r="B79" s="184"/>
      <c r="C79" s="185"/>
      <c r="D79" s="179"/>
      <c r="F79" s="62"/>
      <c r="G79" s="62"/>
      <c r="S79" s="85"/>
      <c r="T79" s="85"/>
    </row>
    <row r="80" spans="2:20" ht="24.9" customHeight="1">
      <c r="B80" s="184"/>
      <c r="C80" s="185"/>
      <c r="D80" s="179"/>
      <c r="F80" s="62"/>
      <c r="G80" s="62"/>
      <c r="S80" s="85"/>
      <c r="T80" s="85"/>
    </row>
    <row r="81" spans="1:50" ht="24.9" customHeight="1">
      <c r="B81" s="184"/>
      <c r="C81" s="185"/>
      <c r="D81" s="179"/>
      <c r="F81" s="62"/>
      <c r="G81" s="62"/>
      <c r="S81" s="85"/>
      <c r="T81" s="85"/>
    </row>
    <row r="82" spans="1:50" ht="24.9" customHeight="1">
      <c r="B82" s="184"/>
      <c r="C82" s="185"/>
      <c r="D82" s="179"/>
      <c r="F82" s="62"/>
      <c r="G82" s="62"/>
      <c r="S82" s="85"/>
      <c r="T82" s="85"/>
      <c r="U82" s="189"/>
    </row>
    <row r="83" spans="1:50" s="193" customFormat="1" ht="24.9" customHeight="1">
      <c r="A83" s="62"/>
      <c r="B83" s="184"/>
      <c r="C83" s="185"/>
      <c r="D83" s="179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85"/>
      <c r="T83" s="85"/>
      <c r="U83" s="189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</row>
    <row r="84" spans="1:50" s="193" customFormat="1" ht="24.9" customHeight="1">
      <c r="A84" s="62"/>
      <c r="B84" s="184"/>
      <c r="C84" s="185"/>
      <c r="D84" s="179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80"/>
      <c r="S84" s="85"/>
      <c r="T84" s="85"/>
      <c r="U84" s="189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</row>
    <row r="85" spans="1:50" s="193" customFormat="1" ht="24.9" customHeight="1">
      <c r="A85" s="62"/>
      <c r="B85" s="184"/>
      <c r="C85" s="185"/>
      <c r="D85" s="179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80"/>
      <c r="S85" s="85"/>
      <c r="T85" s="85"/>
      <c r="U85" s="189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</row>
    <row r="86" spans="1:50" s="193" customFormat="1" ht="24.9" customHeight="1">
      <c r="A86" s="62"/>
      <c r="B86" s="184"/>
      <c r="C86" s="185"/>
      <c r="D86" s="179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80"/>
      <c r="S86" s="85"/>
      <c r="T86" s="62"/>
      <c r="U86" s="62"/>
      <c r="W86" s="79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</row>
    <row r="87" spans="1:50" s="193" customFormat="1" ht="24.9" customHeight="1">
      <c r="A87" s="62"/>
      <c r="B87" s="184"/>
      <c r="C87" s="185"/>
      <c r="D87" s="179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180"/>
      <c r="S87" s="85"/>
      <c r="T87" s="62"/>
      <c r="U87" s="62"/>
      <c r="W87" s="79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</row>
    <row r="88" spans="1:50" ht="24.9" customHeight="1">
      <c r="B88" s="184"/>
      <c r="C88" s="185"/>
      <c r="D88" s="179"/>
      <c r="F88" s="62"/>
      <c r="G88" s="62"/>
      <c r="S88" s="62"/>
    </row>
    <row r="89" spans="1:50" ht="24.9" customHeight="1">
      <c r="B89" s="184"/>
      <c r="C89" s="185"/>
      <c r="D89" s="179"/>
      <c r="F89" s="62"/>
      <c r="G89" s="62"/>
      <c r="S89" s="62"/>
      <c r="T89" s="175"/>
    </row>
    <row r="90" spans="1:50" ht="24.9" customHeight="1">
      <c r="B90" s="195"/>
      <c r="C90" s="196"/>
      <c r="D90" s="197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9"/>
      <c r="S90" s="200"/>
    </row>
    <row r="91" spans="1:50" ht="24.9" customHeight="1">
      <c r="B91" s="184"/>
      <c r="C91" s="165"/>
      <c r="D91" s="179"/>
      <c r="F91" s="62"/>
      <c r="G91" s="62"/>
      <c r="Q91" s="201"/>
      <c r="S91" s="175"/>
    </row>
    <row r="92" spans="1:50" ht="24.9" customHeight="1">
      <c r="B92" s="184"/>
      <c r="C92" s="165"/>
      <c r="D92" s="179"/>
      <c r="F92" s="62"/>
      <c r="G92" s="62"/>
    </row>
    <row r="93" spans="1:50" ht="24.9" customHeight="1"/>
    <row r="94" spans="1:50" ht="24.9" customHeight="1"/>
    <row r="95" spans="1:50" ht="24.9" customHeight="1"/>
    <row r="96" spans="1:50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1.9" customHeight="1"/>
    <row r="105" ht="21.9" customHeight="1"/>
    <row r="106" ht="21.9" customHeight="1"/>
    <row r="107" ht="21.9" customHeight="1"/>
    <row r="108" ht="21.9" customHeight="1"/>
    <row r="109" ht="21.9" customHeight="1"/>
    <row r="110" ht="21.9" customHeight="1"/>
    <row r="111" ht="21.9" customHeight="1"/>
    <row r="112" ht="21.9" customHeight="1"/>
    <row r="113" ht="21.9" customHeight="1"/>
    <row r="114" ht="21.9" customHeight="1"/>
    <row r="115" ht="21.9" customHeight="1"/>
    <row r="116" ht="21.9" customHeight="1"/>
    <row r="117" ht="21.9" customHeight="1"/>
    <row r="118" ht="21.9" customHeight="1"/>
    <row r="119" ht="21.9" customHeight="1"/>
    <row r="120" ht="21.9" customHeight="1"/>
    <row r="121" ht="21.9" customHeight="1"/>
    <row r="122" ht="21.9" customHeight="1"/>
    <row r="123" ht="21.9" customHeight="1"/>
    <row r="124" ht="21.9" customHeight="1"/>
    <row r="125" ht="21.9" customHeight="1"/>
    <row r="126" ht="21.9" customHeight="1"/>
    <row r="127" ht="21.9" customHeight="1"/>
    <row r="128" ht="21.9" customHeight="1"/>
    <row r="129" ht="21.9" customHeight="1"/>
    <row r="130" ht="21.9" customHeight="1"/>
    <row r="131" ht="21.9" customHeight="1"/>
    <row r="132" ht="21.9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</sheetData>
  <mergeCells count="37">
    <mergeCell ref="K29:P29"/>
    <mergeCell ref="W21:Z21"/>
    <mergeCell ref="W22:AA22"/>
    <mergeCell ref="W23:AB23"/>
    <mergeCell ref="W24:AC24"/>
    <mergeCell ref="W25:AD25"/>
    <mergeCell ref="M28:P28"/>
    <mergeCell ref="K24:P24"/>
    <mergeCell ref="J25:P25"/>
    <mergeCell ref="N26:P26"/>
    <mergeCell ref="L27:P27"/>
    <mergeCell ref="L21:P21"/>
    <mergeCell ref="I22:P22"/>
    <mergeCell ref="N23:P23"/>
    <mergeCell ref="W20:Y20"/>
    <mergeCell ref="W11:AC11"/>
    <mergeCell ref="W12:AD12"/>
    <mergeCell ref="L14:P14"/>
    <mergeCell ref="J17:P17"/>
    <mergeCell ref="W19:X19"/>
    <mergeCell ref="M12:P12"/>
    <mergeCell ref="N13:P13"/>
    <mergeCell ref="N16:P16"/>
    <mergeCell ref="I19:P19"/>
    <mergeCell ref="J20:P20"/>
    <mergeCell ref="W8:Z8"/>
    <mergeCell ref="W9:AA9"/>
    <mergeCell ref="L11:P11"/>
    <mergeCell ref="W10:AB10"/>
    <mergeCell ref="K9:P9"/>
    <mergeCell ref="M10:P10"/>
    <mergeCell ref="W7:Y7"/>
    <mergeCell ref="B2:S2"/>
    <mergeCell ref="T2:T3"/>
    <mergeCell ref="W6:X6"/>
    <mergeCell ref="J7:P7"/>
    <mergeCell ref="N5:P5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headerFooter>
    <oddFooter>&amp;C&amp;"ＭＳ ゴシック,太字"&amp;12&amp;A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5FD4-ED8B-4B43-9D76-CC6039689F87}">
  <sheetPr>
    <tabColor rgb="FFFFC000"/>
  </sheetPr>
  <dimension ref="A1:P49"/>
  <sheetViews>
    <sheetView view="pageBreakPreview" zoomScaleNormal="100" zoomScaleSheetLayoutView="100" workbookViewId="0">
      <selection activeCell="G36" sqref="G36"/>
    </sheetView>
  </sheetViews>
  <sheetFormatPr defaultColWidth="9" defaultRowHeight="13.2"/>
  <cols>
    <col min="1" max="1" width="6.77734375" style="76" customWidth="1"/>
    <col min="2" max="2" width="7.33203125" style="76" customWidth="1"/>
    <col min="3" max="3" width="5.33203125" style="76" customWidth="1"/>
    <col min="4" max="16" width="9.6640625" style="76" customWidth="1"/>
    <col min="17" max="16384" width="9" style="76"/>
  </cols>
  <sheetData>
    <row r="1" spans="1:16" ht="17.25" customHeight="1">
      <c r="A1" s="914" t="s">
        <v>42</v>
      </c>
      <c r="B1" s="61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79"/>
    </row>
    <row r="2" spans="1:16" ht="5.0999999999999996" customHeight="1">
      <c r="A2" s="91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P2" s="62"/>
    </row>
    <row r="3" spans="1:16" ht="13.5" customHeight="1">
      <c r="A3" s="914"/>
      <c r="B3" s="915" t="s">
        <v>44</v>
      </c>
      <c r="C3" s="915" t="s">
        <v>45</v>
      </c>
      <c r="D3" s="916" t="s">
        <v>46</v>
      </c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8"/>
      <c r="P3" s="913" t="s">
        <v>47</v>
      </c>
    </row>
    <row r="4" spans="1:16" ht="24">
      <c r="A4" s="914"/>
      <c r="B4" s="915"/>
      <c r="C4" s="915"/>
      <c r="D4" s="86" t="s">
        <v>48</v>
      </c>
      <c r="E4" s="105" t="s">
        <v>49</v>
      </c>
      <c r="F4" s="105" t="s">
        <v>50</v>
      </c>
      <c r="G4" s="105" t="s">
        <v>51</v>
      </c>
      <c r="H4" s="105" t="s">
        <v>52</v>
      </c>
      <c r="I4" s="105" t="s">
        <v>53</v>
      </c>
      <c r="J4" s="105" t="s">
        <v>54</v>
      </c>
      <c r="K4" s="105" t="s">
        <v>55</v>
      </c>
      <c r="L4" s="106" t="s">
        <v>56</v>
      </c>
      <c r="M4" s="105" t="s">
        <v>57</v>
      </c>
      <c r="N4" s="106" t="s">
        <v>58</v>
      </c>
      <c r="O4" s="105" t="s">
        <v>59</v>
      </c>
      <c r="P4" s="913"/>
    </row>
    <row r="5" spans="1:16" ht="11.1" customHeight="1">
      <c r="A5" s="914"/>
      <c r="B5" s="921" t="s">
        <v>60</v>
      </c>
      <c r="C5" s="88">
        <v>50</v>
      </c>
      <c r="D5" s="89">
        <v>49600</v>
      </c>
      <c r="E5" s="89">
        <v>42600</v>
      </c>
      <c r="F5" s="89">
        <v>18</v>
      </c>
      <c r="G5" s="89">
        <v>96</v>
      </c>
      <c r="H5" s="89">
        <v>50</v>
      </c>
      <c r="I5" s="89">
        <v>809</v>
      </c>
      <c r="J5" s="89">
        <v>4040</v>
      </c>
      <c r="K5" s="89">
        <v>931</v>
      </c>
      <c r="L5" s="89">
        <v>377</v>
      </c>
      <c r="M5" s="89">
        <v>104</v>
      </c>
      <c r="N5" s="89">
        <v>587</v>
      </c>
      <c r="O5" s="89" t="s">
        <v>61</v>
      </c>
      <c r="P5" s="90">
        <v>95.8</v>
      </c>
    </row>
    <row r="6" spans="1:16" ht="11.1" customHeight="1">
      <c r="A6" s="914"/>
      <c r="B6" s="922"/>
      <c r="C6" s="80">
        <v>60</v>
      </c>
      <c r="D6" s="91">
        <v>48300</v>
      </c>
      <c r="E6" s="91">
        <v>37300</v>
      </c>
      <c r="F6" s="91">
        <v>2400</v>
      </c>
      <c r="G6" s="91">
        <v>113</v>
      </c>
      <c r="H6" s="91">
        <v>336</v>
      </c>
      <c r="I6" s="91">
        <v>1820</v>
      </c>
      <c r="J6" s="91">
        <v>4020</v>
      </c>
      <c r="K6" s="91">
        <v>819</v>
      </c>
      <c r="L6" s="91">
        <v>204</v>
      </c>
      <c r="M6" s="91">
        <v>44</v>
      </c>
      <c r="N6" s="91">
        <v>842</v>
      </c>
      <c r="O6" s="91">
        <v>422</v>
      </c>
      <c r="P6" s="92">
        <v>99.8</v>
      </c>
    </row>
    <row r="7" spans="1:16" ht="11.1" customHeight="1">
      <c r="A7" s="914"/>
      <c r="B7" s="922"/>
      <c r="C7" s="80">
        <v>2</v>
      </c>
      <c r="D7" s="91">
        <v>47000</v>
      </c>
      <c r="E7" s="91">
        <v>33400</v>
      </c>
      <c r="F7" s="91">
        <v>4410</v>
      </c>
      <c r="G7" s="91">
        <v>152</v>
      </c>
      <c r="H7" s="91">
        <v>488</v>
      </c>
      <c r="I7" s="91">
        <v>2630</v>
      </c>
      <c r="J7" s="91">
        <v>3730</v>
      </c>
      <c r="K7" s="91">
        <v>799</v>
      </c>
      <c r="L7" s="91">
        <v>96</v>
      </c>
      <c r="M7" s="91">
        <v>13</v>
      </c>
      <c r="N7" s="91">
        <v>834</v>
      </c>
      <c r="O7" s="91">
        <v>437</v>
      </c>
      <c r="P7" s="92">
        <v>100.9</v>
      </c>
    </row>
    <row r="8" spans="1:16" ht="11.1" customHeight="1">
      <c r="A8" s="914"/>
      <c r="B8" s="922"/>
      <c r="C8" s="80">
        <v>7</v>
      </c>
      <c r="D8" s="91">
        <v>42600</v>
      </c>
      <c r="E8" s="91">
        <v>35500</v>
      </c>
      <c r="F8" s="91">
        <v>130</v>
      </c>
      <c r="G8" s="91">
        <v>149</v>
      </c>
      <c r="H8" s="91">
        <v>441</v>
      </c>
      <c r="I8" s="91">
        <v>795</v>
      </c>
      <c r="J8" s="91">
        <v>3520</v>
      </c>
      <c r="K8" s="91">
        <v>916</v>
      </c>
      <c r="L8" s="91">
        <v>51</v>
      </c>
      <c r="M8" s="91">
        <v>3</v>
      </c>
      <c r="N8" s="91">
        <v>586</v>
      </c>
      <c r="O8" s="91">
        <v>522</v>
      </c>
      <c r="P8" s="92">
        <v>95.5</v>
      </c>
    </row>
    <row r="9" spans="1:16" ht="11.1" customHeight="1">
      <c r="A9" s="914"/>
      <c r="B9" s="922"/>
      <c r="C9" s="80">
        <v>12</v>
      </c>
      <c r="D9" s="91">
        <v>41300</v>
      </c>
      <c r="E9" s="91">
        <v>29500</v>
      </c>
      <c r="F9" s="91">
        <v>3210</v>
      </c>
      <c r="G9" s="91">
        <v>151</v>
      </c>
      <c r="H9" s="91">
        <v>1150</v>
      </c>
      <c r="I9" s="91">
        <v>1500</v>
      </c>
      <c r="J9" s="91">
        <v>3630</v>
      </c>
      <c r="K9" s="91">
        <v>932</v>
      </c>
      <c r="L9" s="91">
        <v>41</v>
      </c>
      <c r="M9" s="91">
        <v>1</v>
      </c>
      <c r="N9" s="91">
        <v>734</v>
      </c>
      <c r="O9" s="91">
        <v>493</v>
      </c>
      <c r="P9" s="92">
        <v>96</v>
      </c>
    </row>
    <row r="10" spans="1:16" ht="11.1" customHeight="1">
      <c r="A10" s="914"/>
      <c r="B10" s="922"/>
      <c r="C10" s="107">
        <v>17</v>
      </c>
      <c r="D10" s="108">
        <v>40800</v>
      </c>
      <c r="E10" s="108">
        <v>28300</v>
      </c>
      <c r="F10" s="108">
        <v>4030</v>
      </c>
      <c r="G10" s="108">
        <v>143</v>
      </c>
      <c r="H10" s="108">
        <v>1740</v>
      </c>
      <c r="I10" s="108">
        <v>1470</v>
      </c>
      <c r="J10" s="108">
        <v>3150</v>
      </c>
      <c r="K10" s="108">
        <v>931</v>
      </c>
      <c r="L10" s="108">
        <v>22</v>
      </c>
      <c r="M10" s="108" t="s">
        <v>61</v>
      </c>
      <c r="N10" s="108">
        <v>590</v>
      </c>
      <c r="O10" s="108">
        <v>422</v>
      </c>
      <c r="P10" s="109">
        <v>98.6</v>
      </c>
    </row>
    <row r="11" spans="1:16" ht="11.1" customHeight="1">
      <c r="A11" s="914"/>
      <c r="B11" s="922"/>
      <c r="C11" s="80">
        <v>22</v>
      </c>
      <c r="D11" s="91">
        <v>41400</v>
      </c>
      <c r="E11" s="91">
        <v>26800</v>
      </c>
      <c r="F11" s="91">
        <v>4880</v>
      </c>
      <c r="G11" s="91">
        <v>127</v>
      </c>
      <c r="H11" s="91">
        <v>3260</v>
      </c>
      <c r="I11" s="91">
        <v>1490</v>
      </c>
      <c r="J11" s="91">
        <v>2870</v>
      </c>
      <c r="K11" s="91">
        <v>897</v>
      </c>
      <c r="L11" s="91">
        <v>17</v>
      </c>
      <c r="M11" s="91" t="s">
        <v>61</v>
      </c>
      <c r="N11" s="91">
        <v>659</v>
      </c>
      <c r="O11" s="91">
        <v>366</v>
      </c>
      <c r="P11" s="92">
        <v>101.2</v>
      </c>
    </row>
    <row r="12" spans="1:16" ht="11.1" customHeight="1">
      <c r="A12" s="914"/>
      <c r="B12" s="922"/>
      <c r="C12" s="80">
        <v>24</v>
      </c>
      <c r="D12" s="91">
        <v>41600</v>
      </c>
      <c r="E12" s="91">
        <v>26400</v>
      </c>
      <c r="F12" s="91">
        <v>5080</v>
      </c>
      <c r="G12" s="91">
        <v>117</v>
      </c>
      <c r="H12" s="91">
        <v>4050</v>
      </c>
      <c r="I12" s="91">
        <v>1200</v>
      </c>
      <c r="J12" s="91">
        <v>2710</v>
      </c>
      <c r="K12" s="91">
        <v>887</v>
      </c>
      <c r="L12" s="91">
        <v>16</v>
      </c>
      <c r="M12" s="91" t="s">
        <v>61</v>
      </c>
      <c r="N12" s="91">
        <v>792</v>
      </c>
      <c r="O12" s="91">
        <v>344</v>
      </c>
      <c r="P12" s="92">
        <v>102</v>
      </c>
    </row>
    <row r="13" spans="1:16" ht="11.1" customHeight="1">
      <c r="A13" s="914"/>
      <c r="B13" s="922"/>
      <c r="C13" s="80">
        <v>25</v>
      </c>
      <c r="D13" s="91">
        <v>41900</v>
      </c>
      <c r="E13" s="91">
        <v>26500</v>
      </c>
      <c r="F13" s="91">
        <v>5120</v>
      </c>
      <c r="G13" s="91">
        <v>112</v>
      </c>
      <c r="H13" s="91">
        <v>3850</v>
      </c>
      <c r="I13" s="91">
        <v>1320</v>
      </c>
      <c r="J13" s="91">
        <v>2870</v>
      </c>
      <c r="K13" s="91">
        <v>888</v>
      </c>
      <c r="L13" s="91">
        <v>18</v>
      </c>
      <c r="M13" s="91" t="s">
        <v>61</v>
      </c>
      <c r="N13" s="91">
        <v>852</v>
      </c>
      <c r="O13" s="91">
        <v>371</v>
      </c>
      <c r="P13" s="92">
        <v>102.9</v>
      </c>
    </row>
    <row r="14" spans="1:16" ht="11.1" customHeight="1">
      <c r="A14" s="914"/>
      <c r="B14" s="922"/>
      <c r="C14" s="110">
        <v>26</v>
      </c>
      <c r="D14" s="111">
        <v>42100</v>
      </c>
      <c r="E14" s="111">
        <v>26200</v>
      </c>
      <c r="F14" s="111">
        <v>5290</v>
      </c>
      <c r="G14" s="111">
        <v>117</v>
      </c>
      <c r="H14" s="111">
        <v>3800</v>
      </c>
      <c r="I14" s="111">
        <v>1490</v>
      </c>
      <c r="J14" s="111">
        <v>2920</v>
      </c>
      <c r="K14" s="111">
        <v>890</v>
      </c>
      <c r="L14" s="111">
        <v>22</v>
      </c>
      <c r="M14" s="111" t="s">
        <v>61</v>
      </c>
      <c r="N14" s="111">
        <v>979</v>
      </c>
      <c r="O14" s="111">
        <v>344</v>
      </c>
      <c r="P14" s="112">
        <v>103.7</v>
      </c>
    </row>
    <row r="15" spans="1:16" ht="11.1" customHeight="1">
      <c r="A15" s="914"/>
      <c r="B15" s="922"/>
      <c r="C15" s="80">
        <v>27</v>
      </c>
      <c r="D15" s="91">
        <v>42300</v>
      </c>
      <c r="E15" s="91">
        <v>25600</v>
      </c>
      <c r="F15" s="91">
        <v>5450</v>
      </c>
      <c r="G15" s="91">
        <v>115</v>
      </c>
      <c r="H15" s="91">
        <v>3720</v>
      </c>
      <c r="I15" s="91">
        <v>1760</v>
      </c>
      <c r="J15" s="91">
        <v>2930</v>
      </c>
      <c r="K15" s="91">
        <v>895</v>
      </c>
      <c r="L15" s="91">
        <v>16</v>
      </c>
      <c r="M15" s="91" t="s">
        <v>61</v>
      </c>
      <c r="N15" s="91">
        <v>1460</v>
      </c>
      <c r="O15" s="91">
        <v>343</v>
      </c>
      <c r="P15" s="92">
        <v>104.2</v>
      </c>
    </row>
    <row r="16" spans="1:16" ht="11.1" customHeight="1">
      <c r="A16" s="914"/>
      <c r="B16" s="922"/>
      <c r="C16" s="80">
        <v>28</v>
      </c>
      <c r="D16" s="96">
        <v>42400</v>
      </c>
      <c r="E16" s="96">
        <v>25100</v>
      </c>
      <c r="F16" s="96">
        <v>5430</v>
      </c>
      <c r="G16" s="96">
        <v>123</v>
      </c>
      <c r="H16" s="96">
        <v>3760</v>
      </c>
      <c r="I16" s="96">
        <v>1850</v>
      </c>
      <c r="J16" s="96">
        <v>2990</v>
      </c>
      <c r="K16" s="96">
        <v>895</v>
      </c>
      <c r="L16" s="96">
        <v>22</v>
      </c>
      <c r="M16" s="96" t="s">
        <v>62</v>
      </c>
      <c r="N16" s="96">
        <v>1900</v>
      </c>
      <c r="O16" s="96">
        <v>361</v>
      </c>
      <c r="P16" s="97">
        <v>104.7</v>
      </c>
    </row>
    <row r="17" spans="1:16" ht="11.1" customHeight="1">
      <c r="A17" s="914"/>
      <c r="B17" s="923"/>
      <c r="C17" s="80">
        <v>29</v>
      </c>
      <c r="D17" s="98">
        <v>42100</v>
      </c>
      <c r="E17" s="98">
        <v>24900</v>
      </c>
      <c r="F17" s="98">
        <v>5300</v>
      </c>
      <c r="G17" s="98" t="s">
        <v>62</v>
      </c>
      <c r="H17" s="98" t="s">
        <v>62</v>
      </c>
      <c r="I17" s="98" t="s">
        <v>62</v>
      </c>
      <c r="J17" s="98" t="s">
        <v>62</v>
      </c>
      <c r="K17" s="98" t="s">
        <v>62</v>
      </c>
      <c r="L17" s="98" t="s">
        <v>62</v>
      </c>
      <c r="M17" s="98" t="s">
        <v>62</v>
      </c>
      <c r="N17" s="98" t="s">
        <v>62</v>
      </c>
      <c r="O17" s="98">
        <v>6420</v>
      </c>
      <c r="P17" s="99">
        <v>104.5</v>
      </c>
    </row>
    <row r="18" spans="1:16" ht="11.1" customHeight="1">
      <c r="A18" s="914"/>
      <c r="B18" s="921" t="s">
        <v>63</v>
      </c>
      <c r="C18" s="88">
        <v>50</v>
      </c>
      <c r="D18" s="89">
        <v>43900</v>
      </c>
      <c r="E18" s="89">
        <v>42600</v>
      </c>
      <c r="F18" s="89">
        <v>0</v>
      </c>
      <c r="G18" s="89">
        <v>0</v>
      </c>
      <c r="H18" s="89">
        <v>6</v>
      </c>
      <c r="I18" s="89">
        <v>344</v>
      </c>
      <c r="J18" s="89">
        <v>750</v>
      </c>
      <c r="K18" s="89" t="s">
        <v>61</v>
      </c>
      <c r="L18" s="89">
        <v>48</v>
      </c>
      <c r="M18" s="89" t="s">
        <v>61</v>
      </c>
      <c r="N18" s="89">
        <v>157</v>
      </c>
      <c r="O18" s="89" t="s">
        <v>61</v>
      </c>
      <c r="P18" s="90">
        <v>93</v>
      </c>
    </row>
    <row r="19" spans="1:16" ht="11.1" customHeight="1">
      <c r="A19" s="914"/>
      <c r="B19" s="922"/>
      <c r="C19" s="80">
        <v>60</v>
      </c>
      <c r="D19" s="91">
        <v>43000</v>
      </c>
      <c r="E19" s="91">
        <v>37300</v>
      </c>
      <c r="F19" s="91">
        <v>2350</v>
      </c>
      <c r="G19" s="91">
        <v>7</v>
      </c>
      <c r="H19" s="91">
        <v>305</v>
      </c>
      <c r="I19" s="91">
        <v>1480</v>
      </c>
      <c r="J19" s="91">
        <v>1040</v>
      </c>
      <c r="K19" s="91" t="s">
        <v>61</v>
      </c>
      <c r="L19" s="91">
        <v>84</v>
      </c>
      <c r="M19" s="91" t="s">
        <v>61</v>
      </c>
      <c r="N19" s="91">
        <v>352</v>
      </c>
      <c r="O19" s="91">
        <v>112</v>
      </c>
      <c r="P19" s="92">
        <v>97.7</v>
      </c>
    </row>
    <row r="20" spans="1:16" ht="11.1" customHeight="1">
      <c r="A20" s="914"/>
      <c r="B20" s="922"/>
      <c r="C20" s="80">
        <v>2</v>
      </c>
      <c r="D20" s="91">
        <v>42100</v>
      </c>
      <c r="E20" s="91">
        <v>33400</v>
      </c>
      <c r="F20" s="91">
        <v>4370</v>
      </c>
      <c r="G20" s="91">
        <v>11</v>
      </c>
      <c r="H20" s="91">
        <v>465</v>
      </c>
      <c r="I20" s="91">
        <v>2400</v>
      </c>
      <c r="J20" s="91">
        <v>868</v>
      </c>
      <c r="K20" s="91" t="s">
        <v>61</v>
      </c>
      <c r="L20" s="91">
        <v>28</v>
      </c>
      <c r="M20" s="91" t="s">
        <v>61</v>
      </c>
      <c r="N20" s="91">
        <v>409</v>
      </c>
      <c r="O20" s="91">
        <v>123</v>
      </c>
      <c r="P20" s="92">
        <v>99.1</v>
      </c>
    </row>
    <row r="21" spans="1:16" ht="11.1" customHeight="1">
      <c r="A21" s="914"/>
      <c r="B21" s="922"/>
      <c r="C21" s="80">
        <v>7</v>
      </c>
      <c r="D21" s="91">
        <v>38000</v>
      </c>
      <c r="E21" s="91">
        <v>35500</v>
      </c>
      <c r="F21" s="91">
        <v>125</v>
      </c>
      <c r="G21" s="91">
        <v>12</v>
      </c>
      <c r="H21" s="91">
        <v>413</v>
      </c>
      <c r="I21" s="91">
        <v>614</v>
      </c>
      <c r="J21" s="91">
        <v>973</v>
      </c>
      <c r="K21" s="91" t="s">
        <v>61</v>
      </c>
      <c r="L21" s="91">
        <v>14</v>
      </c>
      <c r="M21" s="91" t="s">
        <v>61</v>
      </c>
      <c r="N21" s="91">
        <v>161</v>
      </c>
      <c r="O21" s="91">
        <v>145</v>
      </c>
      <c r="P21" s="92">
        <v>93.6</v>
      </c>
    </row>
    <row r="22" spans="1:16" ht="11.1" customHeight="1">
      <c r="A22" s="914"/>
      <c r="B22" s="922"/>
      <c r="C22" s="80">
        <v>12</v>
      </c>
      <c r="D22" s="91">
        <v>37000</v>
      </c>
      <c r="E22" s="91">
        <v>29500</v>
      </c>
      <c r="F22" s="91">
        <v>3210</v>
      </c>
      <c r="G22" s="91">
        <v>13</v>
      </c>
      <c r="H22" s="91">
        <v>1110</v>
      </c>
      <c r="I22" s="91">
        <v>1360</v>
      </c>
      <c r="J22" s="91">
        <v>1290</v>
      </c>
      <c r="K22" s="91" t="s">
        <v>61</v>
      </c>
      <c r="L22" s="91">
        <v>16</v>
      </c>
      <c r="M22" s="91" t="s">
        <v>61</v>
      </c>
      <c r="N22" s="91">
        <v>299</v>
      </c>
      <c r="O22" s="91">
        <v>174</v>
      </c>
      <c r="P22" s="92">
        <v>94.6</v>
      </c>
    </row>
    <row r="23" spans="1:16" ht="11.1" customHeight="1">
      <c r="A23" s="914"/>
      <c r="B23" s="922"/>
      <c r="C23" s="107">
        <v>17</v>
      </c>
      <c r="D23" s="108">
        <v>36600</v>
      </c>
      <c r="E23" s="108">
        <v>28300</v>
      </c>
      <c r="F23" s="108">
        <v>4030</v>
      </c>
      <c r="G23" s="108">
        <v>16</v>
      </c>
      <c r="H23" s="108">
        <v>1700</v>
      </c>
      <c r="I23" s="108">
        <v>1360</v>
      </c>
      <c r="J23" s="108">
        <v>934</v>
      </c>
      <c r="K23" s="108" t="s">
        <v>61</v>
      </c>
      <c r="L23" s="108">
        <v>8</v>
      </c>
      <c r="M23" s="108" t="s">
        <v>61</v>
      </c>
      <c r="N23" s="108">
        <v>161</v>
      </c>
      <c r="O23" s="108">
        <v>139</v>
      </c>
      <c r="P23" s="109">
        <v>97.6</v>
      </c>
    </row>
    <row r="24" spans="1:16" ht="11.1" customHeight="1">
      <c r="A24" s="914"/>
      <c r="B24" s="922"/>
      <c r="C24" s="80">
        <v>22</v>
      </c>
      <c r="D24" s="91">
        <v>37700</v>
      </c>
      <c r="E24" s="91">
        <v>26800</v>
      </c>
      <c r="F24" s="91">
        <v>4850</v>
      </c>
      <c r="G24" s="91">
        <v>11</v>
      </c>
      <c r="H24" s="91">
        <v>3210</v>
      </c>
      <c r="I24" s="91">
        <v>1410</v>
      </c>
      <c r="J24" s="91">
        <v>1050</v>
      </c>
      <c r="K24" s="91" t="s">
        <v>61</v>
      </c>
      <c r="L24" s="91">
        <v>6</v>
      </c>
      <c r="M24" s="91" t="s">
        <v>61</v>
      </c>
      <c r="N24" s="91">
        <v>278</v>
      </c>
      <c r="O24" s="91">
        <v>120</v>
      </c>
      <c r="P24" s="92">
        <v>101.6</v>
      </c>
    </row>
    <row r="25" spans="1:16" ht="11.1" customHeight="1">
      <c r="A25" s="914"/>
      <c r="B25" s="922"/>
      <c r="C25" s="80">
        <v>24</v>
      </c>
      <c r="D25" s="91">
        <v>38100</v>
      </c>
      <c r="E25" s="91">
        <v>26400</v>
      </c>
      <c r="F25" s="91">
        <v>5060</v>
      </c>
      <c r="G25" s="91">
        <v>16</v>
      </c>
      <c r="H25" s="91">
        <v>3970</v>
      </c>
      <c r="I25" s="91">
        <v>1120</v>
      </c>
      <c r="J25" s="91">
        <v>924</v>
      </c>
      <c r="K25" s="91" t="s">
        <v>61</v>
      </c>
      <c r="L25" s="91">
        <v>5</v>
      </c>
      <c r="M25" s="91" t="s">
        <v>61</v>
      </c>
      <c r="N25" s="91">
        <v>420</v>
      </c>
      <c r="O25" s="91">
        <v>138</v>
      </c>
      <c r="P25" s="92">
        <v>103</v>
      </c>
    </row>
    <row r="26" spans="1:16" ht="11.1" customHeight="1">
      <c r="A26" s="914"/>
      <c r="B26" s="922"/>
      <c r="C26" s="80">
        <v>25</v>
      </c>
      <c r="D26" s="91">
        <v>38400</v>
      </c>
      <c r="E26" s="91">
        <v>26500</v>
      </c>
      <c r="F26" s="91">
        <v>5080</v>
      </c>
      <c r="G26" s="91">
        <v>11</v>
      </c>
      <c r="H26" s="91">
        <v>3780</v>
      </c>
      <c r="I26" s="91">
        <v>1240</v>
      </c>
      <c r="J26" s="91">
        <v>1090</v>
      </c>
      <c r="K26" s="91" t="s">
        <v>61</v>
      </c>
      <c r="L26" s="91">
        <v>7</v>
      </c>
      <c r="M26" s="91" t="s">
        <v>61</v>
      </c>
      <c r="N26" s="91">
        <v>477</v>
      </c>
      <c r="O26" s="91">
        <v>159</v>
      </c>
      <c r="P26" s="92">
        <v>104.1</v>
      </c>
    </row>
    <row r="27" spans="1:16" ht="11.1" customHeight="1">
      <c r="A27" s="914"/>
      <c r="B27" s="922"/>
      <c r="C27" s="110">
        <v>26</v>
      </c>
      <c r="D27" s="111">
        <v>38400</v>
      </c>
      <c r="E27" s="111">
        <v>26200</v>
      </c>
      <c r="F27" s="111">
        <v>5220</v>
      </c>
      <c r="G27" s="111">
        <v>9</v>
      </c>
      <c r="H27" s="111">
        <v>3690</v>
      </c>
      <c r="I27" s="111">
        <v>1410</v>
      </c>
      <c r="J27" s="111">
        <v>1140</v>
      </c>
      <c r="K27" s="111" t="s">
        <v>64</v>
      </c>
      <c r="L27" s="111">
        <v>6</v>
      </c>
      <c r="M27" s="111" t="s">
        <v>64</v>
      </c>
      <c r="N27" s="111">
        <v>595</v>
      </c>
      <c r="O27" s="111">
        <v>132</v>
      </c>
      <c r="P27" s="112">
        <v>104.1</v>
      </c>
    </row>
    <row r="28" spans="1:16" ht="11.1" customHeight="1">
      <c r="A28" s="914"/>
      <c r="B28" s="922"/>
      <c r="C28" s="80">
        <v>27</v>
      </c>
      <c r="D28" s="91">
        <v>38600</v>
      </c>
      <c r="E28" s="91">
        <v>25600</v>
      </c>
      <c r="F28" s="91">
        <v>5430</v>
      </c>
      <c r="G28" s="91">
        <v>9</v>
      </c>
      <c r="H28" s="91">
        <v>3570</v>
      </c>
      <c r="I28" s="91">
        <v>1680</v>
      </c>
      <c r="J28" s="91">
        <v>1150</v>
      </c>
      <c r="K28" s="91" t="s">
        <v>62</v>
      </c>
      <c r="L28" s="91">
        <v>3</v>
      </c>
      <c r="M28" s="91" t="s">
        <v>61</v>
      </c>
      <c r="N28" s="91">
        <v>1040</v>
      </c>
      <c r="O28" s="91">
        <v>128</v>
      </c>
      <c r="P28" s="92">
        <v>104.9</v>
      </c>
    </row>
    <row r="29" spans="1:16" ht="11.1" customHeight="1">
      <c r="A29" s="914"/>
      <c r="B29" s="922"/>
      <c r="C29" s="80">
        <v>28</v>
      </c>
      <c r="D29" s="91">
        <v>38700</v>
      </c>
      <c r="E29" s="91">
        <v>25100</v>
      </c>
      <c r="F29" s="91">
        <v>5410</v>
      </c>
      <c r="G29" s="91">
        <v>12</v>
      </c>
      <c r="H29" s="91">
        <v>3590</v>
      </c>
      <c r="I29" s="91">
        <v>1760</v>
      </c>
      <c r="J29" s="91">
        <v>1210</v>
      </c>
      <c r="K29" s="91" t="s">
        <v>65</v>
      </c>
      <c r="L29" s="91">
        <v>2</v>
      </c>
      <c r="M29" s="91" t="s">
        <v>62</v>
      </c>
      <c r="N29" s="91">
        <v>1450</v>
      </c>
      <c r="O29" s="91">
        <v>140</v>
      </c>
      <c r="P29" s="92">
        <v>105.4</v>
      </c>
    </row>
    <row r="30" spans="1:16" ht="11.1" customHeight="1">
      <c r="A30" s="914"/>
      <c r="B30" s="923"/>
      <c r="C30" s="93">
        <v>29</v>
      </c>
      <c r="D30" s="94">
        <v>38400</v>
      </c>
      <c r="E30" s="94" t="s">
        <v>62</v>
      </c>
      <c r="F30" s="94">
        <v>5290</v>
      </c>
      <c r="G30" s="94" t="s">
        <v>62</v>
      </c>
      <c r="H30" s="94" t="s">
        <v>62</v>
      </c>
      <c r="I30" s="94" t="s">
        <v>62</v>
      </c>
      <c r="J30" s="94" t="s">
        <v>62</v>
      </c>
      <c r="K30" s="94" t="s">
        <v>62</v>
      </c>
      <c r="L30" s="94" t="s">
        <v>62</v>
      </c>
      <c r="M30" s="94" t="s">
        <v>62</v>
      </c>
      <c r="N30" s="94" t="s">
        <v>62</v>
      </c>
      <c r="O30" s="94">
        <v>2970</v>
      </c>
      <c r="P30" s="95">
        <v>107.6</v>
      </c>
    </row>
    <row r="31" spans="1:16" ht="11.1" customHeight="1">
      <c r="A31" s="914"/>
      <c r="B31" s="916" t="s">
        <v>66</v>
      </c>
      <c r="C31" s="88">
        <v>50</v>
      </c>
      <c r="D31" s="89">
        <v>5710</v>
      </c>
      <c r="E31" s="89" t="s">
        <v>67</v>
      </c>
      <c r="F31" s="89">
        <v>18</v>
      </c>
      <c r="G31" s="89">
        <v>96</v>
      </c>
      <c r="H31" s="89">
        <v>44</v>
      </c>
      <c r="I31" s="89">
        <v>465</v>
      </c>
      <c r="J31" s="89">
        <v>3290</v>
      </c>
      <c r="K31" s="89">
        <v>931</v>
      </c>
      <c r="L31" s="89">
        <v>329</v>
      </c>
      <c r="M31" s="89">
        <v>104</v>
      </c>
      <c r="N31" s="89">
        <v>430</v>
      </c>
      <c r="O31" s="89" t="s">
        <v>61</v>
      </c>
      <c r="P31" s="90">
        <v>125.5</v>
      </c>
    </row>
    <row r="32" spans="1:16" ht="11.1" customHeight="1">
      <c r="A32" s="914"/>
      <c r="B32" s="919"/>
      <c r="C32" s="80">
        <v>60</v>
      </c>
      <c r="D32" s="91">
        <v>5290</v>
      </c>
      <c r="E32" s="91" t="s">
        <v>67</v>
      </c>
      <c r="F32" s="91">
        <v>50</v>
      </c>
      <c r="G32" s="91">
        <v>106</v>
      </c>
      <c r="H32" s="91">
        <v>31</v>
      </c>
      <c r="I32" s="91">
        <v>336</v>
      </c>
      <c r="J32" s="91">
        <v>2980</v>
      </c>
      <c r="K32" s="91">
        <v>819</v>
      </c>
      <c r="L32" s="91">
        <v>120</v>
      </c>
      <c r="M32" s="91">
        <v>44</v>
      </c>
      <c r="N32" s="91">
        <v>490</v>
      </c>
      <c r="O32" s="91">
        <v>310</v>
      </c>
      <c r="P32" s="92">
        <v>120.8</v>
      </c>
    </row>
    <row r="33" spans="1:16" ht="11.1" customHeight="1">
      <c r="A33" s="914"/>
      <c r="B33" s="919"/>
      <c r="C33" s="80">
        <v>2</v>
      </c>
      <c r="D33" s="91">
        <v>4910</v>
      </c>
      <c r="E33" s="91" t="s">
        <v>67</v>
      </c>
      <c r="F33" s="91">
        <v>45</v>
      </c>
      <c r="G33" s="91">
        <v>141</v>
      </c>
      <c r="H33" s="91">
        <v>23</v>
      </c>
      <c r="I33" s="91">
        <v>228</v>
      </c>
      <c r="J33" s="91">
        <v>2860</v>
      </c>
      <c r="K33" s="91">
        <v>799</v>
      </c>
      <c r="L33" s="91">
        <v>68</v>
      </c>
      <c r="M33" s="91">
        <v>13</v>
      </c>
      <c r="N33" s="91">
        <v>425</v>
      </c>
      <c r="O33" s="91">
        <v>314</v>
      </c>
      <c r="P33" s="92">
        <v>119.5</v>
      </c>
    </row>
    <row r="34" spans="1:16" ht="11.1" customHeight="1">
      <c r="A34" s="914"/>
      <c r="B34" s="919"/>
      <c r="C34" s="80">
        <v>7</v>
      </c>
      <c r="D34" s="91">
        <v>4660</v>
      </c>
      <c r="E34" s="91" t="s">
        <v>67</v>
      </c>
      <c r="F34" s="91">
        <v>5</v>
      </c>
      <c r="G34" s="91">
        <v>137</v>
      </c>
      <c r="H34" s="91">
        <v>28</v>
      </c>
      <c r="I34" s="91">
        <v>181</v>
      </c>
      <c r="J34" s="91">
        <v>2550</v>
      </c>
      <c r="K34" s="91">
        <v>916</v>
      </c>
      <c r="L34" s="91">
        <v>37</v>
      </c>
      <c r="M34" s="91">
        <v>3</v>
      </c>
      <c r="N34" s="91">
        <v>425</v>
      </c>
      <c r="O34" s="91">
        <v>377</v>
      </c>
      <c r="P34" s="92">
        <v>116.2</v>
      </c>
    </row>
    <row r="35" spans="1:16" ht="11.1" customHeight="1">
      <c r="A35" s="914"/>
      <c r="B35" s="919"/>
      <c r="C35" s="80">
        <v>12</v>
      </c>
      <c r="D35" s="91">
        <v>4380</v>
      </c>
      <c r="E35" s="91" t="s">
        <v>67</v>
      </c>
      <c r="F35" s="91">
        <v>5</v>
      </c>
      <c r="G35" s="91">
        <v>138</v>
      </c>
      <c r="H35" s="91">
        <v>41</v>
      </c>
      <c r="I35" s="91">
        <v>142</v>
      </c>
      <c r="J35" s="91">
        <v>2340</v>
      </c>
      <c r="K35" s="91">
        <v>932</v>
      </c>
      <c r="L35" s="91">
        <v>25</v>
      </c>
      <c r="M35" s="91">
        <v>1</v>
      </c>
      <c r="N35" s="91">
        <v>435</v>
      </c>
      <c r="O35" s="91">
        <v>319</v>
      </c>
      <c r="P35" s="92">
        <v>113.2</v>
      </c>
    </row>
    <row r="36" spans="1:16" ht="11.1" customHeight="1">
      <c r="A36" s="914"/>
      <c r="B36" s="919"/>
      <c r="C36" s="107">
        <v>17</v>
      </c>
      <c r="D36" s="108">
        <v>4160</v>
      </c>
      <c r="E36" s="108" t="s">
        <v>67</v>
      </c>
      <c r="F36" s="108">
        <v>3</v>
      </c>
      <c r="G36" s="108">
        <v>127</v>
      </c>
      <c r="H36" s="108">
        <v>37</v>
      </c>
      <c r="I36" s="108">
        <v>115</v>
      </c>
      <c r="J36" s="108">
        <v>2220</v>
      </c>
      <c r="K36" s="108">
        <v>931</v>
      </c>
      <c r="L36" s="108">
        <v>14</v>
      </c>
      <c r="M36" s="108" t="s">
        <v>61</v>
      </c>
      <c r="N36" s="108">
        <v>429</v>
      </c>
      <c r="O36" s="108">
        <v>283</v>
      </c>
      <c r="P36" s="109">
        <v>108.6</v>
      </c>
    </row>
    <row r="37" spans="1:16" ht="11.1" customHeight="1">
      <c r="A37" s="914"/>
      <c r="B37" s="919"/>
      <c r="C37" s="80">
        <v>22</v>
      </c>
      <c r="D37" s="91">
        <v>3630</v>
      </c>
      <c r="E37" s="91" t="s">
        <v>68</v>
      </c>
      <c r="F37" s="91">
        <v>23</v>
      </c>
      <c r="G37" s="91">
        <v>116</v>
      </c>
      <c r="H37" s="91">
        <v>50</v>
      </c>
      <c r="I37" s="91">
        <v>82</v>
      </c>
      <c r="J37" s="91">
        <v>1820</v>
      </c>
      <c r="K37" s="91">
        <v>897</v>
      </c>
      <c r="L37" s="91">
        <v>11</v>
      </c>
      <c r="M37" s="91" t="s">
        <v>64</v>
      </c>
      <c r="N37" s="91">
        <v>381</v>
      </c>
      <c r="O37" s="91">
        <v>246</v>
      </c>
      <c r="P37" s="92">
        <v>96</v>
      </c>
    </row>
    <row r="38" spans="1:16" ht="11.1" customHeight="1">
      <c r="A38" s="914"/>
      <c r="B38" s="919"/>
      <c r="C38" s="80">
        <v>24</v>
      </c>
      <c r="D38" s="91">
        <v>3550</v>
      </c>
      <c r="E38" s="91" t="s">
        <v>68</v>
      </c>
      <c r="F38" s="91" t="s">
        <v>69</v>
      </c>
      <c r="G38" s="91">
        <v>101</v>
      </c>
      <c r="H38" s="91">
        <v>82</v>
      </c>
      <c r="I38" s="91">
        <v>80</v>
      </c>
      <c r="J38" s="91">
        <v>1790</v>
      </c>
      <c r="K38" s="91">
        <v>887</v>
      </c>
      <c r="L38" s="91">
        <v>11</v>
      </c>
      <c r="M38" s="91" t="s">
        <v>64</v>
      </c>
      <c r="N38" s="91">
        <v>372</v>
      </c>
      <c r="O38" s="91">
        <v>206</v>
      </c>
      <c r="P38" s="92">
        <v>93.9</v>
      </c>
    </row>
    <row r="39" spans="1:16" ht="11.1" customHeight="1">
      <c r="A39" s="914"/>
      <c r="B39" s="919"/>
      <c r="C39" s="80">
        <v>25</v>
      </c>
      <c r="D39" s="91">
        <v>3570</v>
      </c>
      <c r="E39" s="91" t="s">
        <v>68</v>
      </c>
      <c r="F39" s="91">
        <v>38</v>
      </c>
      <c r="G39" s="91">
        <v>101</v>
      </c>
      <c r="H39" s="91">
        <v>76</v>
      </c>
      <c r="I39" s="91">
        <v>81</v>
      </c>
      <c r="J39" s="91">
        <v>1780</v>
      </c>
      <c r="K39" s="91">
        <v>888</v>
      </c>
      <c r="L39" s="91">
        <v>11</v>
      </c>
      <c r="M39" s="91" t="s">
        <v>64</v>
      </c>
      <c r="N39" s="91">
        <v>375</v>
      </c>
      <c r="O39" s="91">
        <v>212</v>
      </c>
      <c r="P39" s="92">
        <v>94.2</v>
      </c>
    </row>
    <row r="40" spans="1:16" ht="11.1" customHeight="1">
      <c r="A40" s="914"/>
      <c r="B40" s="919"/>
      <c r="C40" s="110">
        <v>26</v>
      </c>
      <c r="D40" s="111">
        <v>3650</v>
      </c>
      <c r="E40" s="111" t="s">
        <v>68</v>
      </c>
      <c r="F40" s="111">
        <v>68</v>
      </c>
      <c r="G40" s="111">
        <v>108</v>
      </c>
      <c r="H40" s="111">
        <v>110</v>
      </c>
      <c r="I40" s="111">
        <v>81</v>
      </c>
      <c r="J40" s="111">
        <v>1780</v>
      </c>
      <c r="K40" s="111">
        <v>890</v>
      </c>
      <c r="L40" s="111">
        <v>16</v>
      </c>
      <c r="M40" s="111" t="s">
        <v>64</v>
      </c>
      <c r="N40" s="111">
        <v>384</v>
      </c>
      <c r="O40" s="111">
        <v>212</v>
      </c>
      <c r="P40" s="112">
        <v>96.6</v>
      </c>
    </row>
    <row r="41" spans="1:16" ht="11.1" customHeight="1">
      <c r="A41" s="914"/>
      <c r="B41" s="919"/>
      <c r="C41" s="80">
        <v>27</v>
      </c>
      <c r="D41" s="100">
        <v>3690</v>
      </c>
      <c r="E41" s="91" t="s">
        <v>68</v>
      </c>
      <c r="F41" s="100">
        <v>20</v>
      </c>
      <c r="G41" s="100">
        <v>106</v>
      </c>
      <c r="H41" s="100">
        <v>150</v>
      </c>
      <c r="I41" s="100">
        <v>82</v>
      </c>
      <c r="J41" s="100">
        <v>1780</v>
      </c>
      <c r="K41" s="100">
        <v>895</v>
      </c>
      <c r="L41" s="100">
        <v>13</v>
      </c>
      <c r="M41" s="91" t="s">
        <v>61</v>
      </c>
      <c r="N41" s="100">
        <v>425</v>
      </c>
      <c r="O41" s="100">
        <v>215</v>
      </c>
      <c r="P41" s="101">
        <v>97.9</v>
      </c>
    </row>
    <row r="42" spans="1:16" ht="11.1" customHeight="1">
      <c r="A42" s="914"/>
      <c r="B42" s="919"/>
      <c r="C42" s="80">
        <v>28</v>
      </c>
      <c r="D42" s="100">
        <v>3740</v>
      </c>
      <c r="E42" s="91" t="s">
        <v>65</v>
      </c>
      <c r="F42" s="100">
        <v>17</v>
      </c>
      <c r="G42" s="100">
        <v>111</v>
      </c>
      <c r="H42" s="100">
        <v>173</v>
      </c>
      <c r="I42" s="100">
        <v>82</v>
      </c>
      <c r="J42" s="100">
        <v>1780</v>
      </c>
      <c r="K42" s="100">
        <v>895</v>
      </c>
      <c r="L42" s="100">
        <v>20</v>
      </c>
      <c r="M42" s="91" t="s">
        <v>62</v>
      </c>
      <c r="N42" s="100">
        <v>445</v>
      </c>
      <c r="O42" s="100">
        <v>221</v>
      </c>
      <c r="P42" s="101">
        <v>99.5</v>
      </c>
    </row>
    <row r="43" spans="1:16" ht="11.1" customHeight="1">
      <c r="A43" s="914"/>
      <c r="B43" s="920"/>
      <c r="C43" s="93">
        <v>29</v>
      </c>
      <c r="D43" s="102">
        <v>3690</v>
      </c>
      <c r="E43" s="94" t="s">
        <v>65</v>
      </c>
      <c r="F43" s="102">
        <v>11</v>
      </c>
      <c r="G43" s="94" t="s">
        <v>65</v>
      </c>
      <c r="H43" s="94" t="s">
        <v>65</v>
      </c>
      <c r="I43" s="94" t="s">
        <v>65</v>
      </c>
      <c r="J43" s="94" t="s">
        <v>65</v>
      </c>
      <c r="K43" s="94" t="s">
        <v>65</v>
      </c>
      <c r="L43" s="94" t="s">
        <v>65</v>
      </c>
      <c r="M43" s="94" t="s">
        <v>65</v>
      </c>
      <c r="N43" s="94" t="s">
        <v>65</v>
      </c>
      <c r="O43" s="102">
        <v>3460</v>
      </c>
      <c r="P43" s="103">
        <v>98.1</v>
      </c>
    </row>
    <row r="44" spans="1:16" ht="11.1" customHeight="1">
      <c r="A44" s="914"/>
      <c r="B44" s="7" t="s">
        <v>70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7"/>
      <c r="P44" s="104" t="s">
        <v>71</v>
      </c>
    </row>
    <row r="45" spans="1:16" ht="11.1" customHeight="1">
      <c r="A45" s="914"/>
      <c r="B45" s="7" t="s">
        <v>72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7"/>
      <c r="O45" s="2"/>
      <c r="P45" s="77"/>
    </row>
    <row r="46" spans="1:16" ht="11.1" customHeight="1">
      <c r="A46" s="914"/>
      <c r="B46" s="7" t="s">
        <v>73</v>
      </c>
      <c r="C46" s="2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 ht="11.1" customHeight="1">
      <c r="A47" s="914"/>
      <c r="B47" s="7" t="s">
        <v>74</v>
      </c>
      <c r="C47" s="2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1:16" ht="11.1" customHeight="1">
      <c r="A48" s="914"/>
      <c r="B48" s="7" t="s">
        <v>75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2:16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</sheetData>
  <mergeCells count="8">
    <mergeCell ref="P3:P4"/>
    <mergeCell ref="A1:A48"/>
    <mergeCell ref="B3:B4"/>
    <mergeCell ref="C3:C4"/>
    <mergeCell ref="D3:O3"/>
    <mergeCell ref="B31:B43"/>
    <mergeCell ref="B18:B30"/>
    <mergeCell ref="B5:B17"/>
  </mergeCells>
  <phoneticPr fontId="1"/>
  <printOptions horizontalCentered="1" verticalCentered="1"/>
  <pageMargins left="0" right="0.78740157480314965" top="0.78740157480314965" bottom="0.78740157480314965" header="0.31496062992125984" footer="0.31496062992125984"/>
  <pageSetup paperSize="9" scale="95" orientation="landscape" r:id="rId1"/>
  <headerFooter>
    <oddFooter>&amp;C&amp;10
－　&amp;A　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0398-E23D-4B93-A646-216FAA19FCF8}">
  <sheetPr>
    <tabColor rgb="FFFFC000"/>
  </sheetPr>
  <dimension ref="A1:T57"/>
  <sheetViews>
    <sheetView view="pageBreakPreview" zoomScaleNormal="100" zoomScaleSheetLayoutView="100" workbookViewId="0">
      <selection activeCell="G36" sqref="G36"/>
    </sheetView>
  </sheetViews>
  <sheetFormatPr defaultColWidth="9" defaultRowHeight="13.2"/>
  <cols>
    <col min="1" max="1" width="6.109375" style="72" customWidth="1"/>
    <col min="2" max="2" width="4.77734375" style="72" customWidth="1"/>
    <col min="3" max="3" width="6" style="72" customWidth="1"/>
    <col min="4" max="16" width="9.6640625" style="72" customWidth="1"/>
    <col min="17" max="17" width="3.6640625" style="497" customWidth="1"/>
    <col min="18" max="18" width="3.6640625" style="286" customWidth="1"/>
    <col min="19" max="19" width="3.6640625" style="118" customWidth="1"/>
    <col min="20" max="22" width="10.6640625" style="72" customWidth="1"/>
    <col min="23" max="16384" width="9" style="72"/>
  </cols>
  <sheetData>
    <row r="1" spans="1:20" ht="34.5" customHeight="1">
      <c r="A1" s="47" t="s">
        <v>76</v>
      </c>
    </row>
    <row r="2" spans="1:20" ht="21" customHeight="1" thickBot="1">
      <c r="A2" s="10" t="s">
        <v>77</v>
      </c>
      <c r="B2" s="1"/>
      <c r="C2" s="1"/>
      <c r="D2" s="1"/>
      <c r="E2" s="1"/>
      <c r="F2" s="1"/>
      <c r="G2" s="1"/>
      <c r="H2" s="1"/>
      <c r="I2" s="49" t="s">
        <v>78</v>
      </c>
      <c r="J2" s="1"/>
      <c r="K2" s="1"/>
      <c r="L2" s="1"/>
      <c r="M2" s="1"/>
      <c r="N2" s="1"/>
      <c r="O2" s="1"/>
      <c r="P2" s="49"/>
      <c r="Q2" s="118"/>
      <c r="R2" s="308"/>
      <c r="S2" s="49" t="s">
        <v>78</v>
      </c>
    </row>
    <row r="3" spans="1:20" ht="25.5" customHeight="1">
      <c r="A3" s="498"/>
      <c r="B3" s="486"/>
      <c r="C3" s="773" t="s">
        <v>79</v>
      </c>
      <c r="D3" s="928" t="s">
        <v>80</v>
      </c>
      <c r="E3" s="924" t="s">
        <v>81</v>
      </c>
      <c r="F3" s="924" t="s">
        <v>82</v>
      </c>
      <c r="G3" s="928" t="s">
        <v>83</v>
      </c>
      <c r="H3" s="924" t="s">
        <v>84</v>
      </c>
      <c r="I3" s="924" t="s">
        <v>85</v>
      </c>
      <c r="J3" s="924" t="s">
        <v>86</v>
      </c>
      <c r="K3" s="924" t="s">
        <v>87</v>
      </c>
      <c r="L3" s="928" t="s">
        <v>88</v>
      </c>
      <c r="M3" s="928" t="s">
        <v>89</v>
      </c>
      <c r="N3" s="924" t="s">
        <v>90</v>
      </c>
      <c r="O3" s="924" t="s">
        <v>91</v>
      </c>
      <c r="P3" s="926" t="s">
        <v>92</v>
      </c>
      <c r="Q3" s="499"/>
      <c r="R3" s="500"/>
      <c r="S3" s="501"/>
    </row>
    <row r="4" spans="1:20" ht="25.5" customHeight="1">
      <c r="A4" s="763" t="s">
        <v>93</v>
      </c>
      <c r="B4" s="772" t="s">
        <v>44</v>
      </c>
      <c r="C4" s="205" t="s">
        <v>45</v>
      </c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7"/>
      <c r="Q4" s="502" t="s">
        <v>45</v>
      </c>
      <c r="R4" s="503" t="s">
        <v>44</v>
      </c>
      <c r="S4" s="504" t="s">
        <v>93</v>
      </c>
    </row>
    <row r="5" spans="1:20" ht="15" customHeight="1">
      <c r="A5" s="929" t="s">
        <v>94</v>
      </c>
      <c r="B5" s="932" t="s">
        <v>95</v>
      </c>
      <c r="C5" s="203">
        <v>50</v>
      </c>
      <c r="D5" s="505">
        <v>8975065</v>
      </c>
      <c r="E5" s="506">
        <v>3400558</v>
      </c>
      <c r="F5" s="505">
        <v>47620</v>
      </c>
      <c r="G5" s="506">
        <v>86498</v>
      </c>
      <c r="H5" s="505">
        <v>179232</v>
      </c>
      <c r="I5" s="506">
        <v>1330003</v>
      </c>
      <c r="J5" s="507">
        <v>630381</v>
      </c>
      <c r="K5" s="507">
        <v>101191</v>
      </c>
      <c r="L5" s="507">
        <v>418744</v>
      </c>
      <c r="M5" s="508">
        <v>125354</v>
      </c>
      <c r="N5" s="507">
        <v>149923</v>
      </c>
      <c r="O5" s="508">
        <v>2442067</v>
      </c>
      <c r="P5" s="509">
        <v>63494</v>
      </c>
      <c r="Q5" s="510">
        <v>50</v>
      </c>
      <c r="R5" s="940" t="s">
        <v>95</v>
      </c>
      <c r="S5" s="943" t="s">
        <v>94</v>
      </c>
    </row>
    <row r="6" spans="1:20" ht="15" customHeight="1">
      <c r="A6" s="930"/>
      <c r="B6" s="933"/>
      <c r="C6" s="204">
        <v>60</v>
      </c>
      <c r="D6" s="508">
        <v>11554559</v>
      </c>
      <c r="E6" s="507">
        <v>3744603</v>
      </c>
      <c r="F6" s="508">
        <v>220340</v>
      </c>
      <c r="G6" s="507">
        <v>126724</v>
      </c>
      <c r="H6" s="508">
        <v>257222</v>
      </c>
      <c r="I6" s="507">
        <v>1956617</v>
      </c>
      <c r="J6" s="507">
        <v>871481</v>
      </c>
      <c r="K6" s="507">
        <v>228863</v>
      </c>
      <c r="L6" s="507">
        <v>507327</v>
      </c>
      <c r="M6" s="508">
        <v>136081</v>
      </c>
      <c r="N6" s="507">
        <v>84997</v>
      </c>
      <c r="O6" s="508">
        <v>3343552</v>
      </c>
      <c r="P6" s="509">
        <v>76752</v>
      </c>
      <c r="Q6" s="511">
        <v>60</v>
      </c>
      <c r="R6" s="941"/>
      <c r="S6" s="944"/>
    </row>
    <row r="7" spans="1:20" ht="15" customHeight="1">
      <c r="A7" s="930"/>
      <c r="B7" s="933"/>
      <c r="C7" s="204">
        <v>2</v>
      </c>
      <c r="D7" s="508">
        <v>11278309</v>
      </c>
      <c r="E7" s="507">
        <v>3092162</v>
      </c>
      <c r="F7" s="508">
        <v>182298</v>
      </c>
      <c r="G7" s="507">
        <v>113454</v>
      </c>
      <c r="H7" s="508">
        <v>262562</v>
      </c>
      <c r="I7" s="507">
        <v>2454190</v>
      </c>
      <c r="J7" s="507">
        <v>934547</v>
      </c>
      <c r="K7" s="507">
        <v>384231</v>
      </c>
      <c r="L7" s="507">
        <v>426659</v>
      </c>
      <c r="M7" s="508">
        <v>132178</v>
      </c>
      <c r="N7" s="507">
        <v>46657</v>
      </c>
      <c r="O7" s="508">
        <v>3182115</v>
      </c>
      <c r="P7" s="509">
        <v>67256</v>
      </c>
      <c r="Q7" s="511">
        <v>2</v>
      </c>
      <c r="R7" s="941"/>
      <c r="S7" s="944"/>
    </row>
    <row r="8" spans="1:20" ht="15" customHeight="1">
      <c r="A8" s="930"/>
      <c r="B8" s="933"/>
      <c r="C8" s="204">
        <v>7</v>
      </c>
      <c r="D8" s="508">
        <v>10584600</v>
      </c>
      <c r="E8" s="507">
        <v>3145300</v>
      </c>
      <c r="F8" s="508">
        <v>95400</v>
      </c>
      <c r="G8" s="507">
        <v>90500</v>
      </c>
      <c r="H8" s="508">
        <v>261400</v>
      </c>
      <c r="I8" s="507">
        <v>2386700</v>
      </c>
      <c r="J8" s="507">
        <v>916100</v>
      </c>
      <c r="K8" s="507">
        <v>452900</v>
      </c>
      <c r="L8" s="507">
        <v>388300</v>
      </c>
      <c r="M8" s="508">
        <v>135200</v>
      </c>
      <c r="N8" s="507">
        <v>7900</v>
      </c>
      <c r="O8" s="508">
        <v>2626700</v>
      </c>
      <c r="P8" s="509">
        <v>78100</v>
      </c>
      <c r="Q8" s="511">
        <v>7</v>
      </c>
      <c r="R8" s="941"/>
      <c r="S8" s="944"/>
    </row>
    <row r="9" spans="1:20" ht="15" customHeight="1">
      <c r="A9" s="930"/>
      <c r="B9" s="933"/>
      <c r="C9" s="512">
        <v>12</v>
      </c>
      <c r="D9" s="513">
        <v>9257400</v>
      </c>
      <c r="E9" s="514">
        <v>2325300</v>
      </c>
      <c r="F9" s="513">
        <v>131200</v>
      </c>
      <c r="G9" s="514">
        <v>111700</v>
      </c>
      <c r="H9" s="513">
        <v>229100</v>
      </c>
      <c r="I9" s="514">
        <v>2119500</v>
      </c>
      <c r="J9" s="507">
        <v>812000</v>
      </c>
      <c r="K9" s="507">
        <v>446600</v>
      </c>
      <c r="L9" s="507">
        <v>339300</v>
      </c>
      <c r="M9" s="508">
        <v>118000</v>
      </c>
      <c r="N9" s="507">
        <v>2000</v>
      </c>
      <c r="O9" s="508">
        <v>2555400</v>
      </c>
      <c r="P9" s="509">
        <v>67300</v>
      </c>
      <c r="Q9" s="515">
        <v>12</v>
      </c>
      <c r="R9" s="941"/>
      <c r="S9" s="944"/>
    </row>
    <row r="10" spans="1:20" ht="15" customHeight="1">
      <c r="A10" s="930"/>
      <c r="B10" s="933"/>
      <c r="C10" s="204">
        <v>17</v>
      </c>
      <c r="D10" s="508">
        <v>8488700</v>
      </c>
      <c r="E10" s="507">
        <v>1965000</v>
      </c>
      <c r="F10" s="508">
        <v>153500</v>
      </c>
      <c r="G10" s="507">
        <v>84000</v>
      </c>
      <c r="H10" s="508">
        <v>201100</v>
      </c>
      <c r="I10" s="507">
        <v>1995200</v>
      </c>
      <c r="J10" s="516">
        <v>681000</v>
      </c>
      <c r="K10" s="516">
        <v>398000</v>
      </c>
      <c r="L10" s="516">
        <v>301200</v>
      </c>
      <c r="M10" s="517">
        <v>85600</v>
      </c>
      <c r="N10" s="518" t="s">
        <v>61</v>
      </c>
      <c r="O10" s="517">
        <v>2642100</v>
      </c>
      <c r="P10" s="519">
        <v>69400</v>
      </c>
      <c r="Q10" s="511">
        <v>17</v>
      </c>
      <c r="R10" s="941"/>
      <c r="S10" s="944"/>
    </row>
    <row r="11" spans="1:20" ht="15" customHeight="1">
      <c r="A11" s="930"/>
      <c r="B11" s="933"/>
      <c r="C11" s="204">
        <v>22</v>
      </c>
      <c r="D11" s="508">
        <v>8255000</v>
      </c>
      <c r="E11" s="507">
        <v>1572200</v>
      </c>
      <c r="F11" s="508">
        <v>50400</v>
      </c>
      <c r="G11" s="507">
        <v>71900</v>
      </c>
      <c r="H11" s="508">
        <v>210000</v>
      </c>
      <c r="I11" s="507">
        <v>2248500</v>
      </c>
      <c r="J11" s="507">
        <v>749700</v>
      </c>
      <c r="K11" s="507">
        <v>351200</v>
      </c>
      <c r="L11" s="507">
        <v>214300</v>
      </c>
      <c r="M11" s="508">
        <v>83100</v>
      </c>
      <c r="N11" s="445" t="s">
        <v>64</v>
      </c>
      <c r="O11" s="508">
        <v>2647500</v>
      </c>
      <c r="P11" s="509">
        <v>56200</v>
      </c>
      <c r="Q11" s="511">
        <v>22</v>
      </c>
      <c r="R11" s="941"/>
      <c r="S11" s="944"/>
    </row>
    <row r="12" spans="1:20" ht="15" hidden="1" customHeight="1">
      <c r="A12" s="930"/>
      <c r="B12" s="933"/>
      <c r="C12" s="204">
        <v>25</v>
      </c>
      <c r="D12" s="508">
        <v>8466800</v>
      </c>
      <c r="E12" s="507">
        <v>1780700</v>
      </c>
      <c r="F12" s="508">
        <v>41000</v>
      </c>
      <c r="G12" s="507">
        <v>68900</v>
      </c>
      <c r="H12" s="508">
        <v>198500</v>
      </c>
      <c r="I12" s="507">
        <v>2253300</v>
      </c>
      <c r="J12" s="507">
        <v>758800</v>
      </c>
      <c r="K12" s="507">
        <v>348500</v>
      </c>
      <c r="L12" s="507">
        <v>184900</v>
      </c>
      <c r="M12" s="508">
        <v>68700</v>
      </c>
      <c r="N12" s="445" t="s">
        <v>61</v>
      </c>
      <c r="O12" s="508">
        <v>2709200</v>
      </c>
      <c r="P12" s="509">
        <v>54500</v>
      </c>
      <c r="Q12" s="511">
        <v>25</v>
      </c>
      <c r="R12" s="941"/>
      <c r="S12" s="944"/>
    </row>
    <row r="13" spans="1:20" ht="15" hidden="1" customHeight="1">
      <c r="A13" s="930"/>
      <c r="B13" s="933"/>
      <c r="C13" s="204">
        <v>27</v>
      </c>
      <c r="D13" s="520">
        <v>8797900</v>
      </c>
      <c r="E13" s="521">
        <v>1499400</v>
      </c>
      <c r="F13" s="521">
        <v>43200</v>
      </c>
      <c r="G13" s="521">
        <v>77100</v>
      </c>
      <c r="H13" s="521">
        <v>226100</v>
      </c>
      <c r="I13" s="521">
        <v>2391600</v>
      </c>
      <c r="J13" s="507">
        <v>783800</v>
      </c>
      <c r="K13" s="507">
        <v>352900</v>
      </c>
      <c r="L13" s="507">
        <v>186200</v>
      </c>
      <c r="M13" s="508">
        <v>64300</v>
      </c>
      <c r="N13" s="445" t="s">
        <v>64</v>
      </c>
      <c r="O13" s="508">
        <v>3117900</v>
      </c>
      <c r="P13" s="509">
        <v>55500</v>
      </c>
      <c r="Q13" s="511">
        <v>27</v>
      </c>
      <c r="R13" s="941"/>
      <c r="S13" s="944"/>
    </row>
    <row r="14" spans="1:20" ht="15" customHeight="1">
      <c r="A14" s="930"/>
      <c r="B14" s="933"/>
      <c r="C14" s="78">
        <v>28</v>
      </c>
      <c r="D14" s="521">
        <v>9202500</v>
      </c>
      <c r="E14" s="522">
        <v>1654900</v>
      </c>
      <c r="F14" s="521">
        <v>31200</v>
      </c>
      <c r="G14" s="522">
        <v>63400</v>
      </c>
      <c r="H14" s="521">
        <v>239100</v>
      </c>
      <c r="I14" s="521">
        <v>2556700</v>
      </c>
      <c r="J14" s="507">
        <v>833300</v>
      </c>
      <c r="K14" s="507">
        <v>352900</v>
      </c>
      <c r="L14" s="507">
        <v>187100</v>
      </c>
      <c r="M14" s="508">
        <v>75700</v>
      </c>
      <c r="N14" s="445" t="s">
        <v>64</v>
      </c>
      <c r="O14" s="508">
        <v>3162600</v>
      </c>
      <c r="P14" s="509">
        <v>59800</v>
      </c>
      <c r="Q14" s="523">
        <v>28</v>
      </c>
      <c r="R14" s="941"/>
      <c r="S14" s="944"/>
    </row>
    <row r="15" spans="1:20" ht="15" customHeight="1">
      <c r="A15" s="930"/>
      <c r="B15" s="933"/>
      <c r="C15" s="524">
        <v>29</v>
      </c>
      <c r="D15" s="521">
        <v>9378700</v>
      </c>
      <c r="E15" s="522">
        <v>1745600</v>
      </c>
      <c r="F15" s="521">
        <v>43800</v>
      </c>
      <c r="G15" s="522">
        <v>80500</v>
      </c>
      <c r="H15" s="521">
        <v>219500</v>
      </c>
      <c r="I15" s="521">
        <v>2450800</v>
      </c>
      <c r="J15" s="507">
        <v>845000</v>
      </c>
      <c r="K15" s="507">
        <v>343800</v>
      </c>
      <c r="L15" s="507">
        <v>193000</v>
      </c>
      <c r="M15" s="508">
        <v>73100</v>
      </c>
      <c r="N15" s="445" t="s">
        <v>64</v>
      </c>
      <c r="O15" s="525">
        <v>3252200</v>
      </c>
      <c r="P15" s="509">
        <v>61500</v>
      </c>
      <c r="Q15" s="526">
        <v>29</v>
      </c>
      <c r="R15" s="941"/>
      <c r="S15" s="944"/>
      <c r="T15" s="72" t="s">
        <v>96</v>
      </c>
    </row>
    <row r="16" spans="1:20" ht="15" customHeight="1">
      <c r="A16" s="930"/>
      <c r="B16" s="934"/>
      <c r="C16" s="770">
        <v>30</v>
      </c>
      <c r="D16" s="781">
        <v>9055800</v>
      </c>
      <c r="E16" s="781">
        <v>1741600</v>
      </c>
      <c r="F16" s="782">
        <v>39800</v>
      </c>
      <c r="G16" s="782">
        <v>9000</v>
      </c>
      <c r="H16" s="783">
        <v>257800</v>
      </c>
      <c r="I16" s="781">
        <v>2321200</v>
      </c>
      <c r="J16" s="781">
        <v>840600</v>
      </c>
      <c r="K16" s="781">
        <v>332700</v>
      </c>
      <c r="L16" s="781">
        <v>178600</v>
      </c>
      <c r="M16" s="782">
        <v>60300</v>
      </c>
      <c r="N16" s="784" t="s">
        <v>64</v>
      </c>
      <c r="O16" s="781">
        <v>3212900</v>
      </c>
      <c r="P16" s="782">
        <v>61500</v>
      </c>
      <c r="Q16" s="770">
        <v>30</v>
      </c>
      <c r="R16" s="942"/>
      <c r="S16" s="944"/>
    </row>
    <row r="17" spans="1:20" ht="15" customHeight="1">
      <c r="A17" s="930"/>
      <c r="B17" s="932" t="s">
        <v>97</v>
      </c>
      <c r="C17" s="203">
        <v>50</v>
      </c>
      <c r="D17" s="505">
        <v>100</v>
      </c>
      <c r="E17" s="527">
        <v>37.9</v>
      </c>
      <c r="F17" s="528">
        <v>0.5</v>
      </c>
      <c r="G17" s="527">
        <v>1</v>
      </c>
      <c r="H17" s="528">
        <v>2</v>
      </c>
      <c r="I17" s="527">
        <v>14.8</v>
      </c>
      <c r="J17" s="527">
        <v>7</v>
      </c>
      <c r="K17" s="527">
        <v>1.1000000000000001</v>
      </c>
      <c r="L17" s="527">
        <v>4.7</v>
      </c>
      <c r="M17" s="528">
        <v>1.4</v>
      </c>
      <c r="N17" s="527">
        <v>1.7</v>
      </c>
      <c r="O17" s="528">
        <v>27.2</v>
      </c>
      <c r="P17" s="529">
        <v>0.7</v>
      </c>
      <c r="Q17" s="510">
        <v>50</v>
      </c>
      <c r="R17" s="940" t="s">
        <v>97</v>
      </c>
      <c r="S17" s="944"/>
    </row>
    <row r="18" spans="1:20" ht="15" customHeight="1">
      <c r="A18" s="930"/>
      <c r="B18" s="933"/>
      <c r="C18" s="204">
        <v>60</v>
      </c>
      <c r="D18" s="508">
        <v>100</v>
      </c>
      <c r="E18" s="530">
        <v>32.4</v>
      </c>
      <c r="F18" s="531">
        <v>1.9</v>
      </c>
      <c r="G18" s="530">
        <v>1.1000000000000001</v>
      </c>
      <c r="H18" s="531">
        <v>2.2000000000000002</v>
      </c>
      <c r="I18" s="530">
        <v>16.899999999999999</v>
      </c>
      <c r="J18" s="530">
        <v>7.5</v>
      </c>
      <c r="K18" s="530">
        <v>2</v>
      </c>
      <c r="L18" s="530">
        <v>4.4000000000000004</v>
      </c>
      <c r="M18" s="531">
        <v>1.2</v>
      </c>
      <c r="N18" s="530">
        <v>0.7</v>
      </c>
      <c r="O18" s="531">
        <v>28.9</v>
      </c>
      <c r="P18" s="532">
        <v>0.8</v>
      </c>
      <c r="Q18" s="511">
        <v>60</v>
      </c>
      <c r="R18" s="941"/>
      <c r="S18" s="944"/>
    </row>
    <row r="19" spans="1:20" ht="15" customHeight="1">
      <c r="A19" s="930"/>
      <c r="B19" s="933"/>
      <c r="C19" s="204">
        <v>2</v>
      </c>
      <c r="D19" s="508">
        <v>100</v>
      </c>
      <c r="E19" s="530">
        <v>27.4</v>
      </c>
      <c r="F19" s="531">
        <v>1.6</v>
      </c>
      <c r="G19" s="530">
        <v>1</v>
      </c>
      <c r="H19" s="531">
        <v>2.2999999999999998</v>
      </c>
      <c r="I19" s="530">
        <v>21.8</v>
      </c>
      <c r="J19" s="530">
        <v>8.3000000000000007</v>
      </c>
      <c r="K19" s="530">
        <v>3.4</v>
      </c>
      <c r="L19" s="530">
        <v>3.8</v>
      </c>
      <c r="M19" s="531">
        <v>1.2</v>
      </c>
      <c r="N19" s="530">
        <v>0.4</v>
      </c>
      <c r="O19" s="531">
        <v>28.2</v>
      </c>
      <c r="P19" s="532">
        <v>0.6</v>
      </c>
      <c r="Q19" s="511">
        <v>2</v>
      </c>
      <c r="R19" s="941"/>
      <c r="S19" s="944"/>
    </row>
    <row r="20" spans="1:20" ht="15" customHeight="1">
      <c r="A20" s="930"/>
      <c r="B20" s="933"/>
      <c r="C20" s="204">
        <v>7</v>
      </c>
      <c r="D20" s="508">
        <v>100</v>
      </c>
      <c r="E20" s="530">
        <v>29.7</v>
      </c>
      <c r="F20" s="531">
        <v>0.9</v>
      </c>
      <c r="G20" s="530">
        <v>0.9</v>
      </c>
      <c r="H20" s="531">
        <v>2.5</v>
      </c>
      <c r="I20" s="530">
        <v>22.5</v>
      </c>
      <c r="J20" s="530">
        <v>8.6999999999999993</v>
      </c>
      <c r="K20" s="530">
        <v>4.3</v>
      </c>
      <c r="L20" s="530">
        <v>3.7</v>
      </c>
      <c r="M20" s="531">
        <v>1.3</v>
      </c>
      <c r="N20" s="530">
        <v>0.1</v>
      </c>
      <c r="O20" s="531">
        <v>24.8</v>
      </c>
      <c r="P20" s="532">
        <v>0.7</v>
      </c>
      <c r="Q20" s="511">
        <v>7</v>
      </c>
      <c r="R20" s="941"/>
      <c r="S20" s="944"/>
    </row>
    <row r="21" spans="1:20" ht="15" customHeight="1">
      <c r="A21" s="930"/>
      <c r="B21" s="933"/>
      <c r="C21" s="512">
        <v>12</v>
      </c>
      <c r="D21" s="513">
        <v>100</v>
      </c>
      <c r="E21" s="533">
        <v>25.1</v>
      </c>
      <c r="F21" s="534">
        <v>1.4</v>
      </c>
      <c r="G21" s="533">
        <v>1.2</v>
      </c>
      <c r="H21" s="534">
        <v>2.5</v>
      </c>
      <c r="I21" s="533">
        <v>22.9</v>
      </c>
      <c r="J21" s="533">
        <v>8.8000000000000007</v>
      </c>
      <c r="K21" s="533">
        <v>4.8</v>
      </c>
      <c r="L21" s="533">
        <v>3.7</v>
      </c>
      <c r="M21" s="534">
        <v>1.3</v>
      </c>
      <c r="N21" s="533">
        <v>0</v>
      </c>
      <c r="O21" s="534">
        <v>27.6</v>
      </c>
      <c r="P21" s="535">
        <v>0.7</v>
      </c>
      <c r="Q21" s="515">
        <v>12</v>
      </c>
      <c r="R21" s="941"/>
      <c r="S21" s="944"/>
    </row>
    <row r="22" spans="1:20" ht="15" customHeight="1">
      <c r="A22" s="930"/>
      <c r="B22" s="933"/>
      <c r="C22" s="204">
        <v>17</v>
      </c>
      <c r="D22" s="508">
        <v>100</v>
      </c>
      <c r="E22" s="530">
        <v>23.1</v>
      </c>
      <c r="F22" s="531">
        <v>1.8</v>
      </c>
      <c r="G22" s="530">
        <v>1</v>
      </c>
      <c r="H22" s="531">
        <v>2.4</v>
      </c>
      <c r="I22" s="530">
        <v>23.5</v>
      </c>
      <c r="J22" s="530">
        <v>8</v>
      </c>
      <c r="K22" s="530">
        <v>4.7</v>
      </c>
      <c r="L22" s="530">
        <v>3.5</v>
      </c>
      <c r="M22" s="531">
        <v>1</v>
      </c>
      <c r="N22" s="536" t="s">
        <v>61</v>
      </c>
      <c r="O22" s="531">
        <v>31.1</v>
      </c>
      <c r="P22" s="532">
        <v>0.8</v>
      </c>
      <c r="Q22" s="511">
        <v>17</v>
      </c>
      <c r="R22" s="941"/>
      <c r="S22" s="944"/>
    </row>
    <row r="23" spans="1:20" ht="15" customHeight="1">
      <c r="A23" s="930"/>
      <c r="B23" s="933"/>
      <c r="C23" s="204">
        <v>22</v>
      </c>
      <c r="D23" s="508">
        <v>100</v>
      </c>
      <c r="E23" s="530">
        <v>19</v>
      </c>
      <c r="F23" s="531">
        <v>0.6</v>
      </c>
      <c r="G23" s="530">
        <v>0.9</v>
      </c>
      <c r="H23" s="531">
        <v>2.5</v>
      </c>
      <c r="I23" s="530">
        <v>27.2</v>
      </c>
      <c r="J23" s="530">
        <v>9.1</v>
      </c>
      <c r="K23" s="530">
        <v>4.2</v>
      </c>
      <c r="L23" s="530">
        <v>2.6</v>
      </c>
      <c r="M23" s="531">
        <v>1</v>
      </c>
      <c r="N23" s="536" t="s">
        <v>64</v>
      </c>
      <c r="O23" s="531">
        <v>32.1</v>
      </c>
      <c r="P23" s="532">
        <v>0.7</v>
      </c>
      <c r="Q23" s="511">
        <v>22</v>
      </c>
      <c r="R23" s="941"/>
      <c r="S23" s="944"/>
    </row>
    <row r="24" spans="1:20" ht="15" hidden="1" customHeight="1">
      <c r="A24" s="930"/>
      <c r="B24" s="933"/>
      <c r="C24" s="204">
        <v>25</v>
      </c>
      <c r="D24" s="508">
        <v>100</v>
      </c>
      <c r="E24" s="530">
        <v>21</v>
      </c>
      <c r="F24" s="531">
        <v>0.5</v>
      </c>
      <c r="G24" s="530">
        <v>0.9</v>
      </c>
      <c r="H24" s="531">
        <v>2.2999999999999998</v>
      </c>
      <c r="I24" s="530">
        <v>26.6</v>
      </c>
      <c r="J24" s="530">
        <v>9</v>
      </c>
      <c r="K24" s="530">
        <v>4.0999999999999996</v>
      </c>
      <c r="L24" s="530">
        <v>2.2000000000000002</v>
      </c>
      <c r="M24" s="531">
        <v>0.8</v>
      </c>
      <c r="N24" s="536" t="s">
        <v>61</v>
      </c>
      <c r="O24" s="531">
        <v>32</v>
      </c>
      <c r="P24" s="532">
        <v>0.6</v>
      </c>
      <c r="Q24" s="511">
        <v>25</v>
      </c>
      <c r="R24" s="941"/>
      <c r="S24" s="944"/>
    </row>
    <row r="25" spans="1:20" ht="15" hidden="1" customHeight="1">
      <c r="A25" s="930"/>
      <c r="B25" s="933"/>
      <c r="C25" s="204">
        <v>27</v>
      </c>
      <c r="D25" s="507">
        <v>100</v>
      </c>
      <c r="E25" s="537">
        <v>16.899999999999999</v>
      </c>
      <c r="F25" s="538">
        <v>0.5</v>
      </c>
      <c r="G25" s="538">
        <v>0.9</v>
      </c>
      <c r="H25" s="538">
        <v>2.6</v>
      </c>
      <c r="I25" s="538">
        <v>27</v>
      </c>
      <c r="J25" s="530">
        <v>8.8000000000000007</v>
      </c>
      <c r="K25" s="530">
        <v>4</v>
      </c>
      <c r="L25" s="530">
        <v>2.1</v>
      </c>
      <c r="M25" s="531">
        <v>0.9</v>
      </c>
      <c r="N25" s="536" t="s">
        <v>64</v>
      </c>
      <c r="O25" s="530">
        <v>35.4</v>
      </c>
      <c r="P25" s="532">
        <v>0.6</v>
      </c>
      <c r="Q25" s="511">
        <v>27</v>
      </c>
      <c r="R25" s="941"/>
      <c r="S25" s="944"/>
    </row>
    <row r="26" spans="1:20" ht="15" customHeight="1">
      <c r="A26" s="930"/>
      <c r="B26" s="933"/>
      <c r="C26" s="78">
        <v>28</v>
      </c>
      <c r="D26" s="507">
        <v>100</v>
      </c>
      <c r="E26" s="539">
        <v>18</v>
      </c>
      <c r="F26" s="538">
        <v>0.3</v>
      </c>
      <c r="G26" s="539">
        <v>0.7</v>
      </c>
      <c r="H26" s="538">
        <v>2.6</v>
      </c>
      <c r="I26" s="538">
        <v>27.8</v>
      </c>
      <c r="J26" s="530">
        <v>9</v>
      </c>
      <c r="K26" s="530">
        <v>3.8</v>
      </c>
      <c r="L26" s="530">
        <v>2</v>
      </c>
      <c r="M26" s="531">
        <v>0.8</v>
      </c>
      <c r="N26" s="536" t="s">
        <v>64</v>
      </c>
      <c r="O26" s="530">
        <v>34.4</v>
      </c>
      <c r="P26" s="532">
        <v>0.6</v>
      </c>
      <c r="Q26" s="523">
        <v>28</v>
      </c>
      <c r="R26" s="941"/>
      <c r="S26" s="944"/>
    </row>
    <row r="27" spans="1:20" ht="15" customHeight="1">
      <c r="A27" s="930"/>
      <c r="B27" s="933"/>
      <c r="C27" s="524">
        <v>29</v>
      </c>
      <c r="D27" s="540">
        <v>100</v>
      </c>
      <c r="E27" s="26">
        <v>18.7</v>
      </c>
      <c r="F27" s="540">
        <v>0.5</v>
      </c>
      <c r="G27" s="26">
        <v>0.8</v>
      </c>
      <c r="H27" s="540">
        <v>2.2999999999999998</v>
      </c>
      <c r="I27" s="540">
        <v>26.4</v>
      </c>
      <c r="J27" s="530">
        <v>9.1</v>
      </c>
      <c r="K27" s="530">
        <v>3.7</v>
      </c>
      <c r="L27" s="530">
        <v>2.1</v>
      </c>
      <c r="M27" s="531">
        <v>0.7</v>
      </c>
      <c r="N27" s="536" t="s">
        <v>64</v>
      </c>
      <c r="O27" s="541">
        <v>35.1</v>
      </c>
      <c r="P27" s="532">
        <v>0.7</v>
      </c>
      <c r="Q27" s="526">
        <v>29</v>
      </c>
      <c r="R27" s="941"/>
      <c r="S27" s="944"/>
      <c r="T27" s="72" t="s">
        <v>96</v>
      </c>
    </row>
    <row r="28" spans="1:20" ht="15" customHeight="1">
      <c r="A28" s="931"/>
      <c r="B28" s="934"/>
      <c r="C28" s="770">
        <v>30</v>
      </c>
      <c r="D28" s="753">
        <v>100</v>
      </c>
      <c r="E28" s="782">
        <v>19.2</v>
      </c>
      <c r="F28" s="782">
        <v>0.4</v>
      </c>
      <c r="G28" s="782">
        <v>0.1</v>
      </c>
      <c r="H28" s="753">
        <v>2.9</v>
      </c>
      <c r="I28" s="782">
        <v>25.6</v>
      </c>
      <c r="J28" s="785">
        <v>9.3000000000000007</v>
      </c>
      <c r="K28" s="782">
        <v>3.7</v>
      </c>
      <c r="L28" s="782">
        <v>2</v>
      </c>
      <c r="M28" s="785">
        <v>0.7</v>
      </c>
      <c r="N28" s="536" t="s">
        <v>64</v>
      </c>
      <c r="O28" s="782">
        <v>35.5</v>
      </c>
      <c r="P28" s="785">
        <v>0.7</v>
      </c>
      <c r="Q28" s="770">
        <v>30</v>
      </c>
      <c r="R28" s="942"/>
      <c r="S28" s="954"/>
    </row>
    <row r="29" spans="1:20" ht="15" customHeight="1">
      <c r="A29" s="929" t="s">
        <v>98</v>
      </c>
      <c r="B29" s="932" t="s">
        <v>95</v>
      </c>
      <c r="C29" s="203">
        <v>50</v>
      </c>
      <c r="D29" s="505">
        <v>67648</v>
      </c>
      <c r="E29" s="506">
        <v>52286</v>
      </c>
      <c r="F29" s="505">
        <v>0</v>
      </c>
      <c r="G29" s="506">
        <v>169</v>
      </c>
      <c r="H29" s="505">
        <v>550</v>
      </c>
      <c r="I29" s="506">
        <v>4894</v>
      </c>
      <c r="J29" s="506">
        <v>478</v>
      </c>
      <c r="K29" s="506">
        <v>463</v>
      </c>
      <c r="L29" s="506">
        <v>542</v>
      </c>
      <c r="M29" s="505">
        <v>603</v>
      </c>
      <c r="N29" s="506">
        <v>22</v>
      </c>
      <c r="O29" s="505">
        <v>7201</v>
      </c>
      <c r="P29" s="542">
        <v>440</v>
      </c>
      <c r="Q29" s="510">
        <v>50</v>
      </c>
      <c r="R29" s="940" t="s">
        <v>95</v>
      </c>
      <c r="S29" s="943" t="s">
        <v>98</v>
      </c>
    </row>
    <row r="30" spans="1:20" ht="15" customHeight="1">
      <c r="A30" s="930"/>
      <c r="B30" s="933"/>
      <c r="C30" s="204">
        <v>60</v>
      </c>
      <c r="D30" s="508">
        <v>83840</v>
      </c>
      <c r="E30" s="507">
        <v>62242</v>
      </c>
      <c r="F30" s="508">
        <v>1307</v>
      </c>
      <c r="G30" s="507">
        <v>795</v>
      </c>
      <c r="H30" s="508">
        <v>788</v>
      </c>
      <c r="I30" s="507">
        <v>7327</v>
      </c>
      <c r="J30" s="507">
        <v>832</v>
      </c>
      <c r="K30" s="507">
        <v>519</v>
      </c>
      <c r="L30" s="507">
        <v>424</v>
      </c>
      <c r="M30" s="508">
        <v>519</v>
      </c>
      <c r="N30" s="507">
        <v>10</v>
      </c>
      <c r="O30" s="508">
        <v>8653</v>
      </c>
      <c r="P30" s="509">
        <v>424</v>
      </c>
      <c r="Q30" s="511">
        <v>60</v>
      </c>
      <c r="R30" s="941"/>
      <c r="S30" s="944"/>
    </row>
    <row r="31" spans="1:20" ht="15" customHeight="1">
      <c r="A31" s="930"/>
      <c r="B31" s="933"/>
      <c r="C31" s="204">
        <v>2</v>
      </c>
      <c r="D31" s="508">
        <v>77502</v>
      </c>
      <c r="E31" s="507">
        <v>54850</v>
      </c>
      <c r="F31" s="508">
        <v>1360</v>
      </c>
      <c r="G31" s="507">
        <v>119</v>
      </c>
      <c r="H31" s="508">
        <v>1002</v>
      </c>
      <c r="I31" s="507">
        <v>10717</v>
      </c>
      <c r="J31" s="507">
        <v>1304</v>
      </c>
      <c r="K31" s="507">
        <v>1219</v>
      </c>
      <c r="L31" s="507">
        <v>174</v>
      </c>
      <c r="M31" s="508">
        <v>527</v>
      </c>
      <c r="N31" s="507">
        <v>6</v>
      </c>
      <c r="O31" s="508">
        <v>5987</v>
      </c>
      <c r="P31" s="509">
        <v>237</v>
      </c>
      <c r="Q31" s="511">
        <v>2</v>
      </c>
      <c r="R31" s="941"/>
      <c r="S31" s="944"/>
    </row>
    <row r="32" spans="1:20" ht="15" customHeight="1">
      <c r="A32" s="930"/>
      <c r="B32" s="933"/>
      <c r="C32" s="204">
        <v>7</v>
      </c>
      <c r="D32" s="508">
        <v>70070</v>
      </c>
      <c r="E32" s="507">
        <v>51565</v>
      </c>
      <c r="F32" s="508">
        <v>35</v>
      </c>
      <c r="G32" s="507">
        <v>336</v>
      </c>
      <c r="H32" s="508">
        <v>538</v>
      </c>
      <c r="I32" s="507">
        <v>9225</v>
      </c>
      <c r="J32" s="507">
        <v>1107</v>
      </c>
      <c r="K32" s="507">
        <v>1029</v>
      </c>
      <c r="L32" s="507">
        <v>103</v>
      </c>
      <c r="M32" s="508">
        <v>394</v>
      </c>
      <c r="N32" s="507">
        <v>0</v>
      </c>
      <c r="O32" s="508">
        <v>5553</v>
      </c>
      <c r="P32" s="509">
        <v>185</v>
      </c>
      <c r="Q32" s="511">
        <v>7</v>
      </c>
      <c r="R32" s="941"/>
      <c r="S32" s="944"/>
    </row>
    <row r="33" spans="1:20" ht="15" customHeight="1">
      <c r="A33" s="930"/>
      <c r="B33" s="933"/>
      <c r="C33" s="512">
        <v>12</v>
      </c>
      <c r="D33" s="513">
        <v>59140</v>
      </c>
      <c r="E33" s="514">
        <v>41130</v>
      </c>
      <c r="F33" s="513">
        <v>1280</v>
      </c>
      <c r="G33" s="514">
        <v>600</v>
      </c>
      <c r="H33" s="513">
        <v>690</v>
      </c>
      <c r="I33" s="514">
        <v>7960</v>
      </c>
      <c r="J33" s="507">
        <v>1390</v>
      </c>
      <c r="K33" s="507">
        <v>1180</v>
      </c>
      <c r="L33" s="507">
        <v>50</v>
      </c>
      <c r="M33" s="508">
        <v>490</v>
      </c>
      <c r="N33" s="445" t="s">
        <v>64</v>
      </c>
      <c r="O33" s="508">
        <v>4290</v>
      </c>
      <c r="P33" s="509">
        <v>120</v>
      </c>
      <c r="Q33" s="515">
        <v>12</v>
      </c>
      <c r="R33" s="941"/>
      <c r="S33" s="944"/>
    </row>
    <row r="34" spans="1:20" ht="15" customHeight="1">
      <c r="A34" s="930"/>
      <c r="B34" s="933"/>
      <c r="C34" s="204">
        <v>17</v>
      </c>
      <c r="D34" s="508">
        <v>51300</v>
      </c>
      <c r="E34" s="507">
        <v>35600</v>
      </c>
      <c r="F34" s="508">
        <v>1300</v>
      </c>
      <c r="G34" s="507">
        <v>700</v>
      </c>
      <c r="H34" s="508">
        <v>900</v>
      </c>
      <c r="I34" s="507">
        <v>5900</v>
      </c>
      <c r="J34" s="516">
        <v>1100</v>
      </c>
      <c r="K34" s="516">
        <v>900</v>
      </c>
      <c r="L34" s="516">
        <v>0</v>
      </c>
      <c r="M34" s="517">
        <v>300</v>
      </c>
      <c r="N34" s="518" t="s">
        <v>64</v>
      </c>
      <c r="O34" s="517">
        <v>4500</v>
      </c>
      <c r="P34" s="519">
        <v>100</v>
      </c>
      <c r="Q34" s="511">
        <v>17</v>
      </c>
      <c r="R34" s="941"/>
      <c r="S34" s="944"/>
    </row>
    <row r="35" spans="1:20" ht="15" customHeight="1">
      <c r="A35" s="930"/>
      <c r="B35" s="933"/>
      <c r="C35" s="204">
        <v>22</v>
      </c>
      <c r="D35" s="508">
        <v>41300</v>
      </c>
      <c r="E35" s="507">
        <v>26100</v>
      </c>
      <c r="F35" s="508">
        <v>700</v>
      </c>
      <c r="G35" s="507">
        <v>700</v>
      </c>
      <c r="H35" s="508">
        <v>900</v>
      </c>
      <c r="I35" s="507">
        <v>6700</v>
      </c>
      <c r="J35" s="507">
        <v>900</v>
      </c>
      <c r="K35" s="507">
        <v>800</v>
      </c>
      <c r="L35" s="507">
        <v>0</v>
      </c>
      <c r="M35" s="508">
        <v>300</v>
      </c>
      <c r="N35" s="445" t="s">
        <v>64</v>
      </c>
      <c r="O35" s="508">
        <v>4200</v>
      </c>
      <c r="P35" s="509">
        <v>100</v>
      </c>
      <c r="Q35" s="511">
        <v>22</v>
      </c>
      <c r="R35" s="941"/>
      <c r="S35" s="944"/>
    </row>
    <row r="36" spans="1:20" ht="15" hidden="1" customHeight="1">
      <c r="A36" s="930"/>
      <c r="B36" s="933"/>
      <c r="C36" s="204">
        <v>25</v>
      </c>
      <c r="D36" s="508">
        <v>42600</v>
      </c>
      <c r="E36" s="507">
        <v>27900</v>
      </c>
      <c r="F36" s="508">
        <v>500</v>
      </c>
      <c r="G36" s="507">
        <v>600</v>
      </c>
      <c r="H36" s="508">
        <v>600</v>
      </c>
      <c r="I36" s="507">
        <v>6500</v>
      </c>
      <c r="J36" s="507">
        <v>1100</v>
      </c>
      <c r="K36" s="507">
        <v>700</v>
      </c>
      <c r="L36" s="507">
        <v>0</v>
      </c>
      <c r="M36" s="508">
        <v>400</v>
      </c>
      <c r="N36" s="445" t="s">
        <v>61</v>
      </c>
      <c r="O36" s="508">
        <v>4300</v>
      </c>
      <c r="P36" s="509">
        <v>100</v>
      </c>
      <c r="Q36" s="511">
        <v>25</v>
      </c>
      <c r="R36" s="941"/>
      <c r="S36" s="944"/>
    </row>
    <row r="37" spans="1:20" ht="15" hidden="1" customHeight="1">
      <c r="A37" s="930"/>
      <c r="B37" s="933"/>
      <c r="C37" s="204">
        <v>27</v>
      </c>
      <c r="D37" s="521">
        <v>42800</v>
      </c>
      <c r="E37" s="521">
        <v>25800</v>
      </c>
      <c r="F37" s="521">
        <v>500</v>
      </c>
      <c r="G37" s="521">
        <v>1100</v>
      </c>
      <c r="H37" s="521">
        <v>1000</v>
      </c>
      <c r="I37" s="521">
        <v>7500</v>
      </c>
      <c r="J37" s="507">
        <v>900</v>
      </c>
      <c r="K37" s="507">
        <v>600</v>
      </c>
      <c r="L37" s="507">
        <v>0</v>
      </c>
      <c r="M37" s="508">
        <v>300</v>
      </c>
      <c r="N37" s="445" t="s">
        <v>64</v>
      </c>
      <c r="O37" s="508">
        <v>5100</v>
      </c>
      <c r="P37" s="509">
        <v>100</v>
      </c>
      <c r="Q37" s="511">
        <v>27</v>
      </c>
      <c r="R37" s="941"/>
      <c r="S37" s="944"/>
    </row>
    <row r="38" spans="1:20" ht="15" customHeight="1">
      <c r="A38" s="930"/>
      <c r="B38" s="933"/>
      <c r="C38" s="543">
        <v>28</v>
      </c>
      <c r="D38" s="521">
        <v>47000</v>
      </c>
      <c r="E38" s="522">
        <v>28800</v>
      </c>
      <c r="F38" s="521">
        <v>500</v>
      </c>
      <c r="G38" s="522">
        <v>900</v>
      </c>
      <c r="H38" s="521">
        <v>900</v>
      </c>
      <c r="I38" s="521">
        <v>8900</v>
      </c>
      <c r="J38" s="507">
        <v>900</v>
      </c>
      <c r="K38" s="507">
        <v>700</v>
      </c>
      <c r="L38" s="507">
        <v>0</v>
      </c>
      <c r="M38" s="508">
        <v>200</v>
      </c>
      <c r="N38" s="445" t="s">
        <v>64</v>
      </c>
      <c r="O38" s="508">
        <v>5200</v>
      </c>
      <c r="P38" s="509">
        <v>100</v>
      </c>
      <c r="Q38" s="523">
        <v>28</v>
      </c>
      <c r="R38" s="941"/>
      <c r="S38" s="944"/>
    </row>
    <row r="39" spans="1:20" ht="15" customHeight="1">
      <c r="A39" s="930"/>
      <c r="B39" s="933"/>
      <c r="C39" s="524">
        <v>29</v>
      </c>
      <c r="D39" s="521">
        <v>47300</v>
      </c>
      <c r="E39" s="522">
        <v>30400</v>
      </c>
      <c r="F39" s="540">
        <v>400</v>
      </c>
      <c r="G39" s="26">
        <v>700</v>
      </c>
      <c r="H39" s="540">
        <v>800</v>
      </c>
      <c r="I39" s="521">
        <v>8600</v>
      </c>
      <c r="J39" s="507">
        <v>900</v>
      </c>
      <c r="K39" s="507">
        <v>600</v>
      </c>
      <c r="L39" s="507">
        <v>0</v>
      </c>
      <c r="M39" s="508">
        <v>100</v>
      </c>
      <c r="N39" s="445" t="s">
        <v>64</v>
      </c>
      <c r="O39" s="508">
        <v>4700</v>
      </c>
      <c r="P39" s="509">
        <v>100</v>
      </c>
      <c r="Q39" s="526">
        <v>29</v>
      </c>
      <c r="R39" s="941"/>
      <c r="S39" s="944"/>
      <c r="T39" s="72" t="s">
        <v>99</v>
      </c>
    </row>
    <row r="40" spans="1:20" ht="15" customHeight="1">
      <c r="A40" s="930"/>
      <c r="B40" s="934"/>
      <c r="C40" s="786">
        <v>30</v>
      </c>
      <c r="D40" s="783">
        <v>47000</v>
      </c>
      <c r="E40" s="783">
        <v>30500</v>
      </c>
      <c r="F40" s="753">
        <v>200</v>
      </c>
      <c r="G40" s="753">
        <v>700</v>
      </c>
      <c r="H40" s="783">
        <v>600</v>
      </c>
      <c r="I40" s="787">
        <v>8700</v>
      </c>
      <c r="J40" s="787">
        <v>1000</v>
      </c>
      <c r="K40" s="787">
        <v>500</v>
      </c>
      <c r="L40" s="787">
        <v>0</v>
      </c>
      <c r="M40" s="787">
        <v>100</v>
      </c>
      <c r="N40" s="784" t="s">
        <v>62</v>
      </c>
      <c r="O40" s="787">
        <v>4600</v>
      </c>
      <c r="P40" s="787">
        <v>100</v>
      </c>
      <c r="Q40" s="788">
        <v>30</v>
      </c>
      <c r="R40" s="942"/>
      <c r="S40" s="944"/>
    </row>
    <row r="41" spans="1:20" ht="15" customHeight="1">
      <c r="A41" s="930"/>
      <c r="B41" s="946" t="s">
        <v>97</v>
      </c>
      <c r="C41" s="203">
        <v>50</v>
      </c>
      <c r="D41" s="505">
        <v>100</v>
      </c>
      <c r="E41" s="527">
        <v>77.3</v>
      </c>
      <c r="F41" s="528">
        <v>0</v>
      </c>
      <c r="G41" s="527">
        <v>0.2</v>
      </c>
      <c r="H41" s="528">
        <v>0.8</v>
      </c>
      <c r="I41" s="527">
        <v>7.2</v>
      </c>
      <c r="J41" s="527">
        <v>0.7</v>
      </c>
      <c r="K41" s="527">
        <v>0.7</v>
      </c>
      <c r="L41" s="527">
        <v>0.8</v>
      </c>
      <c r="M41" s="528">
        <v>0.9</v>
      </c>
      <c r="N41" s="527">
        <v>0</v>
      </c>
      <c r="O41" s="528">
        <v>10.6</v>
      </c>
      <c r="P41" s="529">
        <v>0.7</v>
      </c>
      <c r="Q41" s="510">
        <v>50</v>
      </c>
      <c r="R41" s="940" t="s">
        <v>97</v>
      </c>
      <c r="S41" s="944"/>
      <c r="T41" s="72" t="s">
        <v>100</v>
      </c>
    </row>
    <row r="42" spans="1:20" ht="15" customHeight="1">
      <c r="A42" s="930"/>
      <c r="B42" s="947"/>
      <c r="C42" s="204">
        <v>60</v>
      </c>
      <c r="D42" s="508">
        <v>100</v>
      </c>
      <c r="E42" s="530">
        <v>74.2</v>
      </c>
      <c r="F42" s="531">
        <v>1.6</v>
      </c>
      <c r="G42" s="530">
        <v>0.9</v>
      </c>
      <c r="H42" s="531">
        <v>0.9</v>
      </c>
      <c r="I42" s="530">
        <v>8.8000000000000007</v>
      </c>
      <c r="J42" s="530">
        <v>1</v>
      </c>
      <c r="K42" s="530">
        <v>0.6</v>
      </c>
      <c r="L42" s="530">
        <v>0.5</v>
      </c>
      <c r="M42" s="531">
        <v>0.6</v>
      </c>
      <c r="N42" s="530">
        <v>0</v>
      </c>
      <c r="O42" s="531">
        <v>10.4</v>
      </c>
      <c r="P42" s="532">
        <v>0.5</v>
      </c>
      <c r="Q42" s="511">
        <v>60</v>
      </c>
      <c r="R42" s="941"/>
      <c r="S42" s="944"/>
    </row>
    <row r="43" spans="1:20" ht="15" customHeight="1">
      <c r="A43" s="930"/>
      <c r="B43" s="947"/>
      <c r="C43" s="204">
        <v>2</v>
      </c>
      <c r="D43" s="508">
        <v>100</v>
      </c>
      <c r="E43" s="530">
        <v>70.8</v>
      </c>
      <c r="F43" s="531">
        <v>1.8</v>
      </c>
      <c r="G43" s="530">
        <v>0.2</v>
      </c>
      <c r="H43" s="531">
        <v>1.3</v>
      </c>
      <c r="I43" s="530">
        <v>13.8</v>
      </c>
      <c r="J43" s="530">
        <v>1.7</v>
      </c>
      <c r="K43" s="530">
        <v>1.6</v>
      </c>
      <c r="L43" s="530">
        <v>0.2</v>
      </c>
      <c r="M43" s="531">
        <v>0.7</v>
      </c>
      <c r="N43" s="530">
        <v>0</v>
      </c>
      <c r="O43" s="531">
        <v>7.7</v>
      </c>
      <c r="P43" s="532">
        <v>0.3</v>
      </c>
      <c r="Q43" s="511">
        <v>2</v>
      </c>
      <c r="R43" s="941"/>
      <c r="S43" s="944"/>
    </row>
    <row r="44" spans="1:20" ht="15" customHeight="1">
      <c r="A44" s="930"/>
      <c r="B44" s="947"/>
      <c r="C44" s="204">
        <v>7</v>
      </c>
      <c r="D44" s="508">
        <v>100</v>
      </c>
      <c r="E44" s="530">
        <v>73.599999999999994</v>
      </c>
      <c r="F44" s="531">
        <v>0.1</v>
      </c>
      <c r="G44" s="530">
        <v>0.5</v>
      </c>
      <c r="H44" s="531">
        <v>0.8</v>
      </c>
      <c r="I44" s="530">
        <v>13.2</v>
      </c>
      <c r="J44" s="530">
        <v>1.6</v>
      </c>
      <c r="K44" s="530">
        <v>1.5</v>
      </c>
      <c r="L44" s="530">
        <v>0.1</v>
      </c>
      <c r="M44" s="531">
        <v>0.6</v>
      </c>
      <c r="N44" s="530">
        <v>0</v>
      </c>
      <c r="O44" s="531">
        <v>7.9</v>
      </c>
      <c r="P44" s="532">
        <v>0.3</v>
      </c>
      <c r="Q44" s="511">
        <v>7</v>
      </c>
      <c r="R44" s="941"/>
      <c r="S44" s="944"/>
    </row>
    <row r="45" spans="1:20" ht="15" customHeight="1">
      <c r="A45" s="930"/>
      <c r="B45" s="947"/>
      <c r="C45" s="512">
        <v>12</v>
      </c>
      <c r="D45" s="513">
        <v>100</v>
      </c>
      <c r="E45" s="533">
        <v>69.5</v>
      </c>
      <c r="F45" s="534">
        <v>2.2000000000000002</v>
      </c>
      <c r="G45" s="533">
        <v>1</v>
      </c>
      <c r="H45" s="534">
        <v>1.2</v>
      </c>
      <c r="I45" s="533">
        <v>13.5</v>
      </c>
      <c r="J45" s="533">
        <v>2.4</v>
      </c>
      <c r="K45" s="533">
        <v>2</v>
      </c>
      <c r="L45" s="533">
        <v>0.1</v>
      </c>
      <c r="M45" s="534">
        <v>0.8</v>
      </c>
      <c r="N45" s="544" t="s">
        <v>64</v>
      </c>
      <c r="O45" s="534">
        <v>7.3</v>
      </c>
      <c r="P45" s="535">
        <v>0.2</v>
      </c>
      <c r="Q45" s="515">
        <v>12</v>
      </c>
      <c r="R45" s="941"/>
      <c r="S45" s="944"/>
    </row>
    <row r="46" spans="1:20" ht="15" customHeight="1">
      <c r="A46" s="930"/>
      <c r="B46" s="947"/>
      <c r="C46" s="545">
        <v>17</v>
      </c>
      <c r="D46" s="516">
        <v>100</v>
      </c>
      <c r="E46" s="546">
        <v>69.400000000000006</v>
      </c>
      <c r="F46" s="546">
        <v>2.5</v>
      </c>
      <c r="G46" s="546">
        <v>1.4</v>
      </c>
      <c r="H46" s="546">
        <v>1.8</v>
      </c>
      <c r="I46" s="546">
        <v>11.5</v>
      </c>
      <c r="J46" s="546">
        <v>2.1</v>
      </c>
      <c r="K46" s="546">
        <v>1.8</v>
      </c>
      <c r="L46" s="546">
        <v>0</v>
      </c>
      <c r="M46" s="546">
        <v>0.5</v>
      </c>
      <c r="N46" s="547" t="s">
        <v>64</v>
      </c>
      <c r="O46" s="546">
        <v>8.8000000000000007</v>
      </c>
      <c r="P46" s="546">
        <v>0.2</v>
      </c>
      <c r="Q46" s="548">
        <v>17</v>
      </c>
      <c r="R46" s="941"/>
      <c r="S46" s="944"/>
    </row>
    <row r="47" spans="1:20" ht="15" customHeight="1">
      <c r="A47" s="930"/>
      <c r="B47" s="947"/>
      <c r="C47" s="204">
        <v>22</v>
      </c>
      <c r="D47" s="507">
        <v>100</v>
      </c>
      <c r="E47" s="530">
        <v>63.2</v>
      </c>
      <c r="F47" s="530">
        <v>1.7</v>
      </c>
      <c r="G47" s="530">
        <v>1.7</v>
      </c>
      <c r="H47" s="530">
        <v>2.2000000000000002</v>
      </c>
      <c r="I47" s="530">
        <v>16.2</v>
      </c>
      <c r="J47" s="530">
        <v>2.2000000000000002</v>
      </c>
      <c r="K47" s="530">
        <v>1.9</v>
      </c>
      <c r="L47" s="530">
        <v>0</v>
      </c>
      <c r="M47" s="530">
        <v>0.7</v>
      </c>
      <c r="N47" s="536" t="s">
        <v>64</v>
      </c>
      <c r="O47" s="530">
        <v>10.199999999999999</v>
      </c>
      <c r="P47" s="530">
        <v>0.2</v>
      </c>
      <c r="Q47" s="511">
        <v>22</v>
      </c>
      <c r="R47" s="941"/>
      <c r="S47" s="944"/>
    </row>
    <row r="48" spans="1:20" ht="15" hidden="1" customHeight="1">
      <c r="A48" s="930"/>
      <c r="B48" s="947"/>
      <c r="C48" s="204">
        <v>25</v>
      </c>
      <c r="D48" s="507">
        <v>100</v>
      </c>
      <c r="E48" s="530">
        <v>65.5</v>
      </c>
      <c r="F48" s="530">
        <v>1.2</v>
      </c>
      <c r="G48" s="530">
        <v>1.4</v>
      </c>
      <c r="H48" s="530">
        <v>1.4</v>
      </c>
      <c r="I48" s="530">
        <v>15.3</v>
      </c>
      <c r="J48" s="530">
        <v>2.6</v>
      </c>
      <c r="K48" s="530">
        <v>1.6</v>
      </c>
      <c r="L48" s="530">
        <v>0</v>
      </c>
      <c r="M48" s="530">
        <v>0.9</v>
      </c>
      <c r="N48" s="536" t="s">
        <v>61</v>
      </c>
      <c r="O48" s="530">
        <v>10.1</v>
      </c>
      <c r="P48" s="530">
        <v>0.2</v>
      </c>
      <c r="Q48" s="511">
        <v>25</v>
      </c>
      <c r="R48" s="941"/>
      <c r="S48" s="944"/>
    </row>
    <row r="49" spans="1:20" ht="15" hidden="1" customHeight="1">
      <c r="A49" s="930"/>
      <c r="B49" s="947"/>
      <c r="C49" s="204">
        <v>27</v>
      </c>
      <c r="D49" s="521">
        <v>100</v>
      </c>
      <c r="E49" s="538">
        <v>60.3</v>
      </c>
      <c r="F49" s="538">
        <v>1.2</v>
      </c>
      <c r="G49" s="538">
        <v>2.6</v>
      </c>
      <c r="H49" s="538">
        <v>2.2999999999999998</v>
      </c>
      <c r="I49" s="538">
        <v>17.5</v>
      </c>
      <c r="J49" s="530">
        <v>2.1</v>
      </c>
      <c r="K49" s="530">
        <v>1.4</v>
      </c>
      <c r="L49" s="530">
        <v>0</v>
      </c>
      <c r="M49" s="530">
        <v>0.7</v>
      </c>
      <c r="N49" s="536" t="s">
        <v>64</v>
      </c>
      <c r="O49" s="530">
        <v>11.9</v>
      </c>
      <c r="P49" s="530">
        <v>0.2</v>
      </c>
      <c r="Q49" s="511">
        <v>27</v>
      </c>
      <c r="R49" s="941"/>
      <c r="S49" s="944"/>
    </row>
    <row r="50" spans="1:20" ht="15" customHeight="1">
      <c r="A50" s="930"/>
      <c r="B50" s="947"/>
      <c r="C50" s="204">
        <v>28</v>
      </c>
      <c r="D50" s="521">
        <v>100</v>
      </c>
      <c r="E50" s="538">
        <v>61.3</v>
      </c>
      <c r="F50" s="538">
        <v>1.1000000000000001</v>
      </c>
      <c r="G50" s="538">
        <v>2</v>
      </c>
      <c r="H50" s="538">
        <v>1.9</v>
      </c>
      <c r="I50" s="538">
        <v>18.899999999999999</v>
      </c>
      <c r="J50" s="530">
        <v>1.9</v>
      </c>
      <c r="K50" s="530">
        <v>1.5</v>
      </c>
      <c r="L50" s="530">
        <v>0</v>
      </c>
      <c r="M50" s="530">
        <v>0.4</v>
      </c>
      <c r="N50" s="536" t="s">
        <v>64</v>
      </c>
      <c r="O50" s="530">
        <v>11.1</v>
      </c>
      <c r="P50" s="530">
        <v>0.2</v>
      </c>
      <c r="Q50" s="511">
        <v>28</v>
      </c>
      <c r="R50" s="941"/>
      <c r="S50" s="944"/>
    </row>
    <row r="51" spans="1:20" ht="15" customHeight="1">
      <c r="A51" s="930"/>
      <c r="B51" s="947"/>
      <c r="C51" s="549">
        <v>29</v>
      </c>
      <c r="D51" s="540">
        <v>100</v>
      </c>
      <c r="E51" s="540">
        <v>64.3</v>
      </c>
      <c r="F51" s="540">
        <v>0.8</v>
      </c>
      <c r="G51" s="540">
        <v>1.4</v>
      </c>
      <c r="H51" s="540">
        <v>1.7</v>
      </c>
      <c r="I51" s="540">
        <v>18.2</v>
      </c>
      <c r="J51" s="530">
        <v>1.9</v>
      </c>
      <c r="K51" s="530">
        <v>1.3</v>
      </c>
      <c r="L51" s="530">
        <v>0</v>
      </c>
      <c r="M51" s="530">
        <v>0.2</v>
      </c>
      <c r="N51" s="536" t="s">
        <v>64</v>
      </c>
      <c r="O51" s="530">
        <v>9.9</v>
      </c>
      <c r="P51" s="530">
        <v>0.2</v>
      </c>
      <c r="Q51" s="550">
        <v>29</v>
      </c>
      <c r="R51" s="941"/>
      <c r="S51" s="944"/>
      <c r="T51" s="72" t="s">
        <v>99</v>
      </c>
    </row>
    <row r="52" spans="1:20" ht="15" customHeight="1" thickBot="1">
      <c r="A52" s="939"/>
      <c r="B52" s="948"/>
      <c r="C52" s="789">
        <v>30</v>
      </c>
      <c r="D52" s="790">
        <v>100</v>
      </c>
      <c r="E52" s="791">
        <v>64.900000000000006</v>
      </c>
      <c r="F52" s="791">
        <v>0.4</v>
      </c>
      <c r="G52" s="791">
        <v>1.5</v>
      </c>
      <c r="H52" s="791">
        <v>1.3</v>
      </c>
      <c r="I52" s="791">
        <v>18.5</v>
      </c>
      <c r="J52" s="791">
        <v>2.1</v>
      </c>
      <c r="K52" s="791">
        <v>1.1000000000000001</v>
      </c>
      <c r="L52" s="792">
        <v>0</v>
      </c>
      <c r="M52" s="791">
        <v>0.2</v>
      </c>
      <c r="N52" s="793"/>
      <c r="O52" s="791">
        <v>9.8000000000000007</v>
      </c>
      <c r="P52" s="792">
        <v>0.2</v>
      </c>
      <c r="Q52" s="794">
        <v>30</v>
      </c>
      <c r="R52" s="949"/>
      <c r="S52" s="945"/>
    </row>
    <row r="53" spans="1:20" ht="20.100000000000001" customHeight="1" thickTop="1">
      <c r="A53" s="950" t="s">
        <v>101</v>
      </c>
      <c r="B53" s="551" t="s">
        <v>102</v>
      </c>
      <c r="C53" s="551">
        <v>30</v>
      </c>
      <c r="D53" s="795">
        <v>66100</v>
      </c>
      <c r="E53" s="795">
        <v>45100</v>
      </c>
      <c r="F53" s="795">
        <v>200</v>
      </c>
      <c r="G53" s="795">
        <v>1100</v>
      </c>
      <c r="H53" s="795">
        <v>300</v>
      </c>
      <c r="I53" s="795">
        <v>5800</v>
      </c>
      <c r="J53" s="795">
        <v>2100</v>
      </c>
      <c r="K53" s="795">
        <v>1100</v>
      </c>
      <c r="L53" s="796">
        <v>0</v>
      </c>
      <c r="M53" s="795">
        <v>100</v>
      </c>
      <c r="N53" s="797" t="s">
        <v>64</v>
      </c>
      <c r="O53" s="795">
        <v>8900</v>
      </c>
      <c r="P53" s="795">
        <v>500</v>
      </c>
      <c r="Q53" s="552">
        <v>30</v>
      </c>
      <c r="R53" s="552" t="s">
        <v>102</v>
      </c>
      <c r="S53" s="952" t="s">
        <v>101</v>
      </c>
    </row>
    <row r="54" spans="1:20" ht="20.100000000000001" customHeight="1">
      <c r="A54" s="951"/>
      <c r="B54" s="765" t="s">
        <v>103</v>
      </c>
      <c r="C54" s="765">
        <v>30</v>
      </c>
      <c r="D54" s="798">
        <v>100</v>
      </c>
      <c r="E54" s="799">
        <v>69.3</v>
      </c>
      <c r="F54" s="799">
        <v>0.3</v>
      </c>
      <c r="G54" s="799">
        <v>1.5</v>
      </c>
      <c r="H54" s="799">
        <v>0.5</v>
      </c>
      <c r="I54" s="799">
        <v>8.9</v>
      </c>
      <c r="J54" s="799">
        <v>3.2</v>
      </c>
      <c r="K54" s="799">
        <v>1.7</v>
      </c>
      <c r="L54" s="800">
        <v>0</v>
      </c>
      <c r="M54" s="799">
        <v>0.2</v>
      </c>
      <c r="N54" s="801" t="s">
        <v>64</v>
      </c>
      <c r="O54" s="799">
        <v>13.7</v>
      </c>
      <c r="P54" s="800">
        <v>0.8</v>
      </c>
      <c r="Q54" s="116">
        <v>30</v>
      </c>
      <c r="R54" s="116" t="s">
        <v>103</v>
      </c>
      <c r="S54" s="953"/>
    </row>
    <row r="55" spans="1:20" ht="20.100000000000001" customHeight="1">
      <c r="A55" s="935" t="s">
        <v>104</v>
      </c>
      <c r="B55" s="765" t="s">
        <v>102</v>
      </c>
      <c r="C55" s="765">
        <v>30</v>
      </c>
      <c r="D55" s="798">
        <v>54800</v>
      </c>
      <c r="E55" s="798">
        <v>28800</v>
      </c>
      <c r="F55" s="798">
        <v>100</v>
      </c>
      <c r="G55" s="798">
        <v>300</v>
      </c>
      <c r="H55" s="798">
        <v>1300</v>
      </c>
      <c r="I55" s="798">
        <v>10800</v>
      </c>
      <c r="J55" s="798">
        <v>3100</v>
      </c>
      <c r="K55" s="798">
        <v>600</v>
      </c>
      <c r="L55" s="798">
        <v>200</v>
      </c>
      <c r="M55" s="798">
        <v>200</v>
      </c>
      <c r="N55" s="801" t="s">
        <v>64</v>
      </c>
      <c r="O55" s="798">
        <v>9000</v>
      </c>
      <c r="P55" s="798">
        <v>100</v>
      </c>
      <c r="Q55" s="116">
        <v>30</v>
      </c>
      <c r="R55" s="116" t="s">
        <v>102</v>
      </c>
      <c r="S55" s="937" t="s">
        <v>104</v>
      </c>
    </row>
    <row r="56" spans="1:20" ht="20.100000000000001" customHeight="1" thickBot="1">
      <c r="A56" s="936"/>
      <c r="B56" s="553" t="s">
        <v>103</v>
      </c>
      <c r="C56" s="553">
        <v>30</v>
      </c>
      <c r="D56" s="802">
        <v>100</v>
      </c>
      <c r="E56" s="803">
        <v>52.8</v>
      </c>
      <c r="F56" s="803">
        <v>0.2</v>
      </c>
      <c r="G56" s="804">
        <v>0.6</v>
      </c>
      <c r="H56" s="803">
        <v>2.4</v>
      </c>
      <c r="I56" s="803">
        <v>19.8</v>
      </c>
      <c r="J56" s="803">
        <v>5.7</v>
      </c>
      <c r="K56" s="803">
        <v>1.1000000000000001</v>
      </c>
      <c r="L56" s="803">
        <v>0.4</v>
      </c>
      <c r="M56" s="804">
        <v>0.4</v>
      </c>
      <c r="N56" s="805" t="s">
        <v>64</v>
      </c>
      <c r="O56" s="803">
        <v>16.5</v>
      </c>
      <c r="P56" s="803">
        <v>0.2</v>
      </c>
      <c r="Q56" s="117">
        <v>30</v>
      </c>
      <c r="R56" s="117" t="s">
        <v>103</v>
      </c>
      <c r="S56" s="938"/>
    </row>
    <row r="57" spans="1:20">
      <c r="P57" s="75" t="s">
        <v>105</v>
      </c>
    </row>
  </sheetData>
  <mergeCells count="29">
    <mergeCell ref="A5:A28"/>
    <mergeCell ref="B5:B16"/>
    <mergeCell ref="A55:A56"/>
    <mergeCell ref="S55:S56"/>
    <mergeCell ref="A29:A52"/>
    <mergeCell ref="B29:B40"/>
    <mergeCell ref="R29:R40"/>
    <mergeCell ref="S29:S52"/>
    <mergeCell ref="B41:B52"/>
    <mergeCell ref="R41:R52"/>
    <mergeCell ref="A53:A54"/>
    <mergeCell ref="S53:S54"/>
    <mergeCell ref="R5:R16"/>
    <mergeCell ref="S5:S28"/>
    <mergeCell ref="B17:B28"/>
    <mergeCell ref="R17:R28"/>
    <mergeCell ref="O3:O4"/>
    <mergeCell ref="P3:P4"/>
    <mergeCell ref="I3:I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  <colBreaks count="1" manualBreakCount="1">
    <brk id="9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594C-C308-4DA0-803E-5AF662188C97}">
  <sheetPr>
    <tabColor rgb="FFFFC000"/>
  </sheetPr>
  <dimension ref="A1:BG63"/>
  <sheetViews>
    <sheetView view="pageBreakPreview" zoomScale="130" zoomScaleNormal="100" zoomScaleSheetLayoutView="130" workbookViewId="0">
      <selection activeCell="A2" sqref="A2"/>
    </sheetView>
  </sheetViews>
  <sheetFormatPr defaultColWidth="9" defaultRowHeight="13.2"/>
  <cols>
    <col min="1" max="2" width="2.88671875" style="6" customWidth="1"/>
    <col min="3" max="5" width="1.88671875" style="6" customWidth="1"/>
    <col min="6" max="47" width="1.77734375" style="6" customWidth="1"/>
    <col min="48" max="102" width="2.6640625" style="6" customWidth="1"/>
    <col min="103" max="16384" width="9" style="6"/>
  </cols>
  <sheetData>
    <row r="1" spans="1:59" ht="5.0999999999999996" customHeight="1"/>
    <row r="2" spans="1:59" ht="16.2">
      <c r="A2" s="61" t="s">
        <v>106</v>
      </c>
      <c r="B2" s="62"/>
      <c r="C2" s="62"/>
      <c r="E2" s="62"/>
      <c r="F2" s="61" t="s">
        <v>107</v>
      </c>
      <c r="G2" s="61"/>
      <c r="H2" s="62"/>
      <c r="I2" s="62"/>
      <c r="J2" s="61"/>
      <c r="K2" s="62"/>
      <c r="L2" s="62"/>
      <c r="M2" s="61"/>
      <c r="N2" s="62"/>
      <c r="O2" s="62"/>
      <c r="P2" s="61"/>
      <c r="Q2" s="62"/>
      <c r="R2" s="62"/>
      <c r="S2" s="61"/>
      <c r="T2" s="62"/>
      <c r="U2" s="62"/>
      <c r="V2" s="61"/>
      <c r="W2" s="62"/>
      <c r="X2" s="62"/>
      <c r="Y2" s="61"/>
      <c r="Z2" s="62"/>
      <c r="AA2" s="62"/>
      <c r="AB2" s="61"/>
      <c r="AC2" s="62"/>
      <c r="AD2" s="62"/>
      <c r="AE2" s="61"/>
      <c r="AF2" s="62"/>
      <c r="AG2" s="62"/>
      <c r="AH2" s="61"/>
      <c r="AI2" s="62"/>
      <c r="AJ2" s="62"/>
      <c r="AK2" s="61"/>
      <c r="AL2" s="62"/>
      <c r="AM2" s="62"/>
      <c r="AN2" s="61"/>
      <c r="AO2" s="62"/>
      <c r="AP2" s="62"/>
      <c r="AQ2" s="61"/>
      <c r="AR2" s="62"/>
      <c r="AS2" s="62"/>
      <c r="AT2" s="61"/>
      <c r="AU2" s="62"/>
    </row>
    <row r="3" spans="1:59" ht="13.8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956" t="s">
        <v>108</v>
      </c>
      <c r="AO3" s="956"/>
      <c r="AP3" s="956"/>
      <c r="AQ3" s="956"/>
      <c r="AR3" s="956"/>
      <c r="AS3" s="956"/>
      <c r="AT3" s="956"/>
      <c r="AU3" s="956"/>
      <c r="AV3" s="2"/>
    </row>
    <row r="4" spans="1:59" ht="15" customHeight="1">
      <c r="A4" s="957" t="s">
        <v>109</v>
      </c>
      <c r="B4" s="958"/>
      <c r="C4" s="959" t="s">
        <v>110</v>
      </c>
      <c r="D4" s="960"/>
      <c r="E4" s="961"/>
      <c r="F4" s="959" t="s">
        <v>111</v>
      </c>
      <c r="G4" s="960"/>
      <c r="H4" s="961"/>
      <c r="I4" s="959" t="s">
        <v>112</v>
      </c>
      <c r="J4" s="960"/>
      <c r="K4" s="961"/>
      <c r="L4" s="959" t="s">
        <v>113</v>
      </c>
      <c r="M4" s="960"/>
      <c r="N4" s="961"/>
      <c r="O4" s="959" t="s">
        <v>114</v>
      </c>
      <c r="P4" s="960"/>
      <c r="Q4" s="961"/>
      <c r="R4" s="959" t="s">
        <v>115</v>
      </c>
      <c r="S4" s="960"/>
      <c r="T4" s="961"/>
      <c r="U4" s="959" t="s">
        <v>116</v>
      </c>
      <c r="V4" s="960"/>
      <c r="W4" s="961"/>
      <c r="X4" s="959" t="s">
        <v>117</v>
      </c>
      <c r="Y4" s="960"/>
      <c r="Z4" s="961"/>
      <c r="AA4" s="982" t="s">
        <v>118</v>
      </c>
      <c r="AB4" s="960"/>
      <c r="AC4" s="961"/>
      <c r="AD4" s="959" t="s">
        <v>119</v>
      </c>
      <c r="AE4" s="960"/>
      <c r="AF4" s="961"/>
      <c r="AG4" s="959" t="s">
        <v>120</v>
      </c>
      <c r="AH4" s="960"/>
      <c r="AI4" s="961"/>
      <c r="AJ4" s="959" t="s">
        <v>121</v>
      </c>
      <c r="AK4" s="960"/>
      <c r="AL4" s="961"/>
      <c r="AM4" s="959" t="s">
        <v>122</v>
      </c>
      <c r="AN4" s="960"/>
      <c r="AO4" s="961"/>
      <c r="AP4" s="959" t="s">
        <v>123</v>
      </c>
      <c r="AQ4" s="960"/>
      <c r="AR4" s="961"/>
      <c r="AS4" s="968" t="s">
        <v>124</v>
      </c>
      <c r="AT4" s="969"/>
      <c r="AU4" s="970"/>
      <c r="BB4" s="554"/>
    </row>
    <row r="5" spans="1:59" ht="15" customHeight="1">
      <c r="A5" s="555"/>
      <c r="B5" s="556"/>
      <c r="C5" s="962"/>
      <c r="D5" s="963"/>
      <c r="E5" s="964"/>
      <c r="F5" s="962"/>
      <c r="G5" s="963"/>
      <c r="H5" s="964"/>
      <c r="I5" s="962"/>
      <c r="J5" s="963"/>
      <c r="K5" s="964"/>
      <c r="L5" s="962"/>
      <c r="M5" s="963"/>
      <c r="N5" s="964"/>
      <c r="O5" s="962"/>
      <c r="P5" s="963"/>
      <c r="Q5" s="964"/>
      <c r="R5" s="962"/>
      <c r="S5" s="963"/>
      <c r="T5" s="964"/>
      <c r="U5" s="962"/>
      <c r="V5" s="963"/>
      <c r="W5" s="964"/>
      <c r="X5" s="962"/>
      <c r="Y5" s="963"/>
      <c r="Z5" s="964"/>
      <c r="AA5" s="962"/>
      <c r="AB5" s="963"/>
      <c r="AC5" s="964"/>
      <c r="AD5" s="962"/>
      <c r="AE5" s="963"/>
      <c r="AF5" s="964"/>
      <c r="AG5" s="962"/>
      <c r="AH5" s="963"/>
      <c r="AI5" s="964"/>
      <c r="AJ5" s="962"/>
      <c r="AK5" s="963"/>
      <c r="AL5" s="964"/>
      <c r="AM5" s="962"/>
      <c r="AN5" s="963"/>
      <c r="AO5" s="964"/>
      <c r="AP5" s="962"/>
      <c r="AQ5" s="963"/>
      <c r="AR5" s="964"/>
      <c r="AS5" s="971"/>
      <c r="AT5" s="972"/>
      <c r="AU5" s="973"/>
    </row>
    <row r="6" spans="1:59" ht="15" customHeight="1">
      <c r="A6" s="977" t="s">
        <v>125</v>
      </c>
      <c r="B6" s="979" t="s">
        <v>126</v>
      </c>
      <c r="C6" s="962"/>
      <c r="D6" s="963"/>
      <c r="E6" s="964"/>
      <c r="F6" s="962"/>
      <c r="G6" s="963"/>
      <c r="H6" s="964"/>
      <c r="I6" s="962"/>
      <c r="J6" s="963"/>
      <c r="K6" s="964"/>
      <c r="L6" s="962"/>
      <c r="M6" s="963"/>
      <c r="N6" s="964"/>
      <c r="O6" s="962"/>
      <c r="P6" s="963"/>
      <c r="Q6" s="964"/>
      <c r="R6" s="962"/>
      <c r="S6" s="963"/>
      <c r="T6" s="964"/>
      <c r="U6" s="962"/>
      <c r="V6" s="963"/>
      <c r="W6" s="964"/>
      <c r="X6" s="962"/>
      <c r="Y6" s="963"/>
      <c r="Z6" s="964"/>
      <c r="AA6" s="962"/>
      <c r="AB6" s="963"/>
      <c r="AC6" s="964"/>
      <c r="AD6" s="962"/>
      <c r="AE6" s="963"/>
      <c r="AF6" s="964"/>
      <c r="AG6" s="962"/>
      <c r="AH6" s="963"/>
      <c r="AI6" s="964"/>
      <c r="AJ6" s="962"/>
      <c r="AK6" s="963"/>
      <c r="AL6" s="964"/>
      <c r="AM6" s="962"/>
      <c r="AN6" s="963"/>
      <c r="AO6" s="964"/>
      <c r="AP6" s="962"/>
      <c r="AQ6" s="963"/>
      <c r="AR6" s="964"/>
      <c r="AS6" s="971"/>
      <c r="AT6" s="972"/>
      <c r="AU6" s="973"/>
    </row>
    <row r="7" spans="1:59" ht="15" customHeight="1">
      <c r="A7" s="978"/>
      <c r="B7" s="980"/>
      <c r="C7" s="965"/>
      <c r="D7" s="966"/>
      <c r="E7" s="967"/>
      <c r="F7" s="965"/>
      <c r="G7" s="966"/>
      <c r="H7" s="967"/>
      <c r="I7" s="965"/>
      <c r="J7" s="966"/>
      <c r="K7" s="967"/>
      <c r="L7" s="965"/>
      <c r="M7" s="966"/>
      <c r="N7" s="967"/>
      <c r="O7" s="965"/>
      <c r="P7" s="966"/>
      <c r="Q7" s="967"/>
      <c r="R7" s="965"/>
      <c r="S7" s="966"/>
      <c r="T7" s="967"/>
      <c r="U7" s="965"/>
      <c r="V7" s="966"/>
      <c r="W7" s="967"/>
      <c r="X7" s="965"/>
      <c r="Y7" s="966"/>
      <c r="Z7" s="967"/>
      <c r="AA7" s="965"/>
      <c r="AB7" s="966"/>
      <c r="AC7" s="967"/>
      <c r="AD7" s="965"/>
      <c r="AE7" s="966"/>
      <c r="AF7" s="967"/>
      <c r="AG7" s="965"/>
      <c r="AH7" s="966"/>
      <c r="AI7" s="967"/>
      <c r="AJ7" s="965"/>
      <c r="AK7" s="966"/>
      <c r="AL7" s="967"/>
      <c r="AM7" s="965"/>
      <c r="AN7" s="966"/>
      <c r="AO7" s="967"/>
      <c r="AP7" s="965"/>
      <c r="AQ7" s="966"/>
      <c r="AR7" s="967"/>
      <c r="AS7" s="974"/>
      <c r="AT7" s="975"/>
      <c r="AU7" s="976"/>
    </row>
    <row r="8" spans="1:59" ht="15.9" customHeight="1">
      <c r="A8" s="1036" t="s">
        <v>127</v>
      </c>
      <c r="B8" s="247">
        <v>40</v>
      </c>
      <c r="C8" s="981">
        <v>48500</v>
      </c>
      <c r="D8" s="981"/>
      <c r="E8" s="981"/>
      <c r="F8" s="981">
        <v>782</v>
      </c>
      <c r="G8" s="981"/>
      <c r="H8" s="981"/>
      <c r="I8" s="981">
        <v>1747</v>
      </c>
      <c r="J8" s="981"/>
      <c r="K8" s="981"/>
      <c r="L8" s="981">
        <v>197</v>
      </c>
      <c r="M8" s="981"/>
      <c r="N8" s="981"/>
      <c r="O8" s="981">
        <v>2664</v>
      </c>
      <c r="P8" s="981"/>
      <c r="Q8" s="981"/>
      <c r="R8" s="981">
        <v>3837</v>
      </c>
      <c r="S8" s="981"/>
      <c r="T8" s="981"/>
      <c r="U8" s="981">
        <v>983</v>
      </c>
      <c r="V8" s="981"/>
      <c r="W8" s="981"/>
      <c r="X8" s="981">
        <v>1695</v>
      </c>
      <c r="Y8" s="981"/>
      <c r="Z8" s="981"/>
      <c r="AA8" s="981">
        <v>364</v>
      </c>
      <c r="AB8" s="981"/>
      <c r="AC8" s="981"/>
      <c r="AD8" s="984" t="s">
        <v>62</v>
      </c>
      <c r="AE8" s="985"/>
      <c r="AF8" s="986"/>
      <c r="AG8" s="981">
        <v>5050</v>
      </c>
      <c r="AH8" s="981"/>
      <c r="AI8" s="981"/>
      <c r="AJ8" s="981">
        <v>3740</v>
      </c>
      <c r="AK8" s="981"/>
      <c r="AL8" s="981"/>
      <c r="AM8" s="981">
        <v>6420</v>
      </c>
      <c r="AN8" s="981"/>
      <c r="AO8" s="981"/>
      <c r="AP8" s="981">
        <v>737</v>
      </c>
      <c r="AQ8" s="981"/>
      <c r="AR8" s="981"/>
      <c r="AS8" s="981">
        <v>50</v>
      </c>
      <c r="AT8" s="981"/>
      <c r="AU8" s="983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</row>
    <row r="9" spans="1:59" ht="15.9" customHeight="1">
      <c r="A9" s="1024"/>
      <c r="B9" s="254">
        <v>45</v>
      </c>
      <c r="C9" s="955">
        <v>43300</v>
      </c>
      <c r="D9" s="955"/>
      <c r="E9" s="955"/>
      <c r="F9" s="955">
        <v>191</v>
      </c>
      <c r="G9" s="955"/>
      <c r="H9" s="955"/>
      <c r="I9" s="955">
        <v>1172</v>
      </c>
      <c r="J9" s="955"/>
      <c r="K9" s="955"/>
      <c r="L9" s="955">
        <v>132</v>
      </c>
      <c r="M9" s="955"/>
      <c r="N9" s="955"/>
      <c r="O9" s="955">
        <v>1631</v>
      </c>
      <c r="P9" s="955"/>
      <c r="Q9" s="955"/>
      <c r="R9" s="955">
        <v>4020</v>
      </c>
      <c r="S9" s="955"/>
      <c r="T9" s="955"/>
      <c r="U9" s="955">
        <v>1053</v>
      </c>
      <c r="V9" s="955"/>
      <c r="W9" s="955"/>
      <c r="X9" s="955">
        <v>1031</v>
      </c>
      <c r="Y9" s="955"/>
      <c r="Z9" s="955"/>
      <c r="AA9" s="955">
        <v>442</v>
      </c>
      <c r="AB9" s="955"/>
      <c r="AC9" s="955"/>
      <c r="AD9" s="955">
        <v>100</v>
      </c>
      <c r="AE9" s="955"/>
      <c r="AF9" s="955"/>
      <c r="AG9" s="955">
        <v>4050</v>
      </c>
      <c r="AH9" s="955"/>
      <c r="AI9" s="955"/>
      <c r="AJ9" s="955">
        <v>3620</v>
      </c>
      <c r="AK9" s="955"/>
      <c r="AL9" s="955"/>
      <c r="AM9" s="955">
        <v>7800</v>
      </c>
      <c r="AN9" s="955"/>
      <c r="AO9" s="955"/>
      <c r="AP9" s="955">
        <v>1006</v>
      </c>
      <c r="AQ9" s="955"/>
      <c r="AR9" s="955"/>
      <c r="AS9" s="955">
        <v>197</v>
      </c>
      <c r="AT9" s="955"/>
      <c r="AU9" s="987"/>
    </row>
    <row r="10" spans="1:59" ht="15.9" customHeight="1">
      <c r="A10" s="1024"/>
      <c r="B10" s="254">
        <v>50</v>
      </c>
      <c r="C10" s="955">
        <v>42600</v>
      </c>
      <c r="D10" s="955"/>
      <c r="E10" s="955"/>
      <c r="F10" s="955">
        <v>18</v>
      </c>
      <c r="G10" s="955"/>
      <c r="H10" s="955"/>
      <c r="I10" s="955">
        <v>700</v>
      </c>
      <c r="J10" s="955"/>
      <c r="K10" s="955"/>
      <c r="L10" s="955">
        <v>47</v>
      </c>
      <c r="M10" s="955"/>
      <c r="N10" s="955"/>
      <c r="O10" s="955">
        <v>714</v>
      </c>
      <c r="P10" s="955"/>
      <c r="Q10" s="955"/>
      <c r="R10" s="955">
        <v>3246</v>
      </c>
      <c r="S10" s="955"/>
      <c r="T10" s="955"/>
      <c r="U10" s="955">
        <v>927</v>
      </c>
      <c r="V10" s="955"/>
      <c r="W10" s="955"/>
      <c r="X10" s="955">
        <v>344</v>
      </c>
      <c r="Y10" s="955"/>
      <c r="Z10" s="955"/>
      <c r="AA10" s="955">
        <v>542</v>
      </c>
      <c r="AB10" s="955"/>
      <c r="AC10" s="955"/>
      <c r="AD10" s="955">
        <v>162.14599999999999</v>
      </c>
      <c r="AE10" s="955"/>
      <c r="AF10" s="955"/>
      <c r="AG10" s="955">
        <v>3950</v>
      </c>
      <c r="AH10" s="955"/>
      <c r="AI10" s="955"/>
      <c r="AJ10" s="955">
        <v>3950</v>
      </c>
      <c r="AK10" s="955"/>
      <c r="AL10" s="955"/>
      <c r="AM10" s="955">
        <v>8910</v>
      </c>
      <c r="AN10" s="955"/>
      <c r="AO10" s="955"/>
      <c r="AP10" s="955">
        <v>880</v>
      </c>
      <c r="AQ10" s="955"/>
      <c r="AR10" s="955"/>
      <c r="AS10" s="955">
        <v>247</v>
      </c>
      <c r="AT10" s="955"/>
      <c r="AU10" s="987"/>
    </row>
    <row r="11" spans="1:59" ht="15.9" customHeight="1">
      <c r="A11" s="1024"/>
      <c r="B11" s="254">
        <v>55</v>
      </c>
      <c r="C11" s="955">
        <v>38600</v>
      </c>
      <c r="D11" s="955"/>
      <c r="E11" s="955"/>
      <c r="F11" s="955">
        <v>1150</v>
      </c>
      <c r="G11" s="955"/>
      <c r="H11" s="955"/>
      <c r="I11" s="955">
        <v>667</v>
      </c>
      <c r="J11" s="955"/>
      <c r="K11" s="955"/>
      <c r="L11" s="955">
        <v>517</v>
      </c>
      <c r="M11" s="955"/>
      <c r="N11" s="955"/>
      <c r="O11" s="955">
        <v>907</v>
      </c>
      <c r="P11" s="955"/>
      <c r="Q11" s="955"/>
      <c r="R11" s="955">
        <v>3350</v>
      </c>
      <c r="S11" s="955"/>
      <c r="T11" s="955"/>
      <c r="U11" s="955">
        <v>877</v>
      </c>
      <c r="V11" s="955"/>
      <c r="W11" s="955"/>
      <c r="X11" s="955">
        <v>284</v>
      </c>
      <c r="Y11" s="955"/>
      <c r="Z11" s="955"/>
      <c r="AA11" s="955">
        <v>753</v>
      </c>
      <c r="AB11" s="955"/>
      <c r="AC11" s="955"/>
      <c r="AD11" s="955">
        <v>146</v>
      </c>
      <c r="AE11" s="955"/>
      <c r="AF11" s="955"/>
      <c r="AG11" s="955">
        <v>4460</v>
      </c>
      <c r="AH11" s="955"/>
      <c r="AI11" s="955"/>
      <c r="AJ11" s="955">
        <v>5000</v>
      </c>
      <c r="AK11" s="955"/>
      <c r="AL11" s="955"/>
      <c r="AM11" s="955">
        <v>10600</v>
      </c>
      <c r="AN11" s="955"/>
      <c r="AO11" s="955"/>
      <c r="AP11" s="955">
        <v>879</v>
      </c>
      <c r="AQ11" s="955"/>
      <c r="AR11" s="955"/>
      <c r="AS11" s="955">
        <v>314</v>
      </c>
      <c r="AT11" s="955"/>
      <c r="AU11" s="987"/>
    </row>
    <row r="12" spans="1:59" ht="15.9" customHeight="1">
      <c r="A12" s="1024"/>
      <c r="B12" s="254">
        <v>60</v>
      </c>
      <c r="C12" s="955">
        <v>37300</v>
      </c>
      <c r="D12" s="955"/>
      <c r="E12" s="955"/>
      <c r="F12" s="955">
        <v>2402</v>
      </c>
      <c r="G12" s="955"/>
      <c r="H12" s="955"/>
      <c r="I12" s="955">
        <v>649</v>
      </c>
      <c r="J12" s="955"/>
      <c r="K12" s="955"/>
      <c r="L12" s="955">
        <v>334</v>
      </c>
      <c r="M12" s="955"/>
      <c r="N12" s="955"/>
      <c r="O12" s="955">
        <v>1751</v>
      </c>
      <c r="P12" s="955"/>
      <c r="Q12" s="955"/>
      <c r="R12" s="955">
        <v>3076</v>
      </c>
      <c r="S12" s="955"/>
      <c r="T12" s="955"/>
      <c r="U12" s="955">
        <v>817</v>
      </c>
      <c r="V12" s="955"/>
      <c r="W12" s="955"/>
      <c r="X12" s="955">
        <v>174</v>
      </c>
      <c r="Y12" s="955"/>
      <c r="Z12" s="955"/>
      <c r="AA12" s="955">
        <v>680</v>
      </c>
      <c r="AB12" s="955"/>
      <c r="AC12" s="955"/>
      <c r="AD12" s="955">
        <v>92</v>
      </c>
      <c r="AE12" s="955"/>
      <c r="AF12" s="955"/>
      <c r="AG12" s="955">
        <v>4030</v>
      </c>
      <c r="AH12" s="955"/>
      <c r="AI12" s="955"/>
      <c r="AJ12" s="955">
        <v>5860</v>
      </c>
      <c r="AK12" s="955"/>
      <c r="AL12" s="955"/>
      <c r="AM12" s="955">
        <v>11500</v>
      </c>
      <c r="AN12" s="955"/>
      <c r="AO12" s="955"/>
      <c r="AP12" s="955">
        <v>1048</v>
      </c>
      <c r="AQ12" s="955"/>
      <c r="AR12" s="955"/>
      <c r="AS12" s="955">
        <v>460</v>
      </c>
      <c r="AT12" s="955"/>
      <c r="AU12" s="987"/>
    </row>
    <row r="13" spans="1:59" ht="15.9" customHeight="1">
      <c r="A13" s="1024"/>
      <c r="B13" s="255">
        <v>2</v>
      </c>
      <c r="C13" s="988">
        <v>33400</v>
      </c>
      <c r="D13" s="988"/>
      <c r="E13" s="988"/>
      <c r="F13" s="988">
        <v>4380</v>
      </c>
      <c r="G13" s="988"/>
      <c r="H13" s="988"/>
      <c r="I13" s="988">
        <v>650</v>
      </c>
      <c r="J13" s="988"/>
      <c r="K13" s="988"/>
      <c r="L13" s="988">
        <v>488</v>
      </c>
      <c r="M13" s="988"/>
      <c r="N13" s="988"/>
      <c r="O13" s="988">
        <v>2578</v>
      </c>
      <c r="P13" s="988"/>
      <c r="Q13" s="988"/>
      <c r="R13" s="988">
        <v>2839</v>
      </c>
      <c r="S13" s="988"/>
      <c r="T13" s="988"/>
      <c r="U13" s="988">
        <v>789</v>
      </c>
      <c r="V13" s="988"/>
      <c r="W13" s="988"/>
      <c r="X13" s="988">
        <v>65</v>
      </c>
      <c r="Y13" s="988"/>
      <c r="Z13" s="988"/>
      <c r="AA13" s="988">
        <v>572</v>
      </c>
      <c r="AB13" s="988"/>
      <c r="AC13" s="988"/>
      <c r="AD13" s="988">
        <v>133</v>
      </c>
      <c r="AE13" s="988"/>
      <c r="AF13" s="988"/>
      <c r="AG13" s="988">
        <v>3500</v>
      </c>
      <c r="AH13" s="988"/>
      <c r="AI13" s="988"/>
      <c r="AJ13" s="988">
        <v>5720</v>
      </c>
      <c r="AK13" s="988"/>
      <c r="AL13" s="988"/>
      <c r="AM13" s="988">
        <v>9130</v>
      </c>
      <c r="AN13" s="988"/>
      <c r="AO13" s="988"/>
      <c r="AP13" s="988">
        <v>1014</v>
      </c>
      <c r="AQ13" s="988"/>
      <c r="AR13" s="988"/>
      <c r="AS13" s="988">
        <v>215</v>
      </c>
      <c r="AT13" s="988"/>
      <c r="AU13" s="989"/>
    </row>
    <row r="14" spans="1:59" ht="15.9" customHeight="1">
      <c r="A14" s="1024"/>
      <c r="B14" s="254">
        <v>7</v>
      </c>
      <c r="C14" s="955">
        <v>35500</v>
      </c>
      <c r="D14" s="955"/>
      <c r="E14" s="955"/>
      <c r="F14" s="955">
        <v>126</v>
      </c>
      <c r="G14" s="955"/>
      <c r="H14" s="955"/>
      <c r="I14" s="955">
        <v>564</v>
      </c>
      <c r="J14" s="955"/>
      <c r="K14" s="955"/>
      <c r="L14" s="955">
        <v>439</v>
      </c>
      <c r="M14" s="955"/>
      <c r="N14" s="955"/>
      <c r="O14" s="955">
        <v>758</v>
      </c>
      <c r="P14" s="955"/>
      <c r="Q14" s="955"/>
      <c r="R14" s="955">
        <v>2756</v>
      </c>
      <c r="S14" s="955"/>
      <c r="T14" s="955"/>
      <c r="U14" s="955">
        <v>900</v>
      </c>
      <c r="V14" s="955"/>
      <c r="W14" s="955"/>
      <c r="X14" s="955">
        <v>34</v>
      </c>
      <c r="Y14" s="955"/>
      <c r="Z14" s="955"/>
      <c r="AA14" s="955">
        <v>531</v>
      </c>
      <c r="AB14" s="955"/>
      <c r="AC14" s="955"/>
      <c r="AD14" s="955">
        <v>147</v>
      </c>
      <c r="AE14" s="955"/>
      <c r="AF14" s="955"/>
      <c r="AG14" s="955">
        <v>2970</v>
      </c>
      <c r="AH14" s="955"/>
      <c r="AI14" s="955"/>
      <c r="AJ14" s="955">
        <v>5440</v>
      </c>
      <c r="AK14" s="955"/>
      <c r="AL14" s="955"/>
      <c r="AM14" s="955">
        <v>6300</v>
      </c>
      <c r="AN14" s="955"/>
      <c r="AO14" s="955"/>
      <c r="AP14" s="955">
        <v>853</v>
      </c>
      <c r="AQ14" s="955"/>
      <c r="AR14" s="955"/>
      <c r="AS14" s="955">
        <v>133</v>
      </c>
      <c r="AT14" s="955"/>
      <c r="AU14" s="987"/>
    </row>
    <row r="15" spans="1:59" ht="15.9" customHeight="1">
      <c r="A15" s="1024"/>
      <c r="B15" s="254">
        <v>12</v>
      </c>
      <c r="C15" s="955">
        <v>29500</v>
      </c>
      <c r="D15" s="955"/>
      <c r="E15" s="955"/>
      <c r="F15" s="955">
        <v>3210</v>
      </c>
      <c r="G15" s="955"/>
      <c r="H15" s="955"/>
      <c r="I15" s="955">
        <v>596</v>
      </c>
      <c r="J15" s="955"/>
      <c r="K15" s="955"/>
      <c r="L15" s="955">
        <v>1150</v>
      </c>
      <c r="M15" s="955"/>
      <c r="N15" s="955"/>
      <c r="O15" s="955">
        <v>1477</v>
      </c>
      <c r="P15" s="955"/>
      <c r="Q15" s="955"/>
      <c r="R15" s="955">
        <v>2683</v>
      </c>
      <c r="S15" s="955"/>
      <c r="T15" s="955"/>
      <c r="U15" s="955">
        <v>911</v>
      </c>
      <c r="V15" s="955"/>
      <c r="W15" s="955"/>
      <c r="X15" s="955">
        <v>19</v>
      </c>
      <c r="Y15" s="955"/>
      <c r="Z15" s="955"/>
      <c r="AA15" s="955">
        <v>517</v>
      </c>
      <c r="AB15" s="955"/>
      <c r="AC15" s="955"/>
      <c r="AD15" s="955">
        <v>132</v>
      </c>
      <c r="AE15" s="955"/>
      <c r="AF15" s="955"/>
      <c r="AG15" s="955">
        <v>2660</v>
      </c>
      <c r="AH15" s="955"/>
      <c r="AI15" s="955"/>
      <c r="AJ15" s="955">
        <v>5420</v>
      </c>
      <c r="AK15" s="955"/>
      <c r="AL15" s="955"/>
      <c r="AM15" s="955">
        <v>4520</v>
      </c>
      <c r="AN15" s="955"/>
      <c r="AO15" s="955"/>
      <c r="AP15" s="955">
        <v>619</v>
      </c>
      <c r="AQ15" s="955"/>
      <c r="AR15" s="955"/>
      <c r="AS15" s="955">
        <v>165</v>
      </c>
      <c r="AT15" s="955"/>
      <c r="AU15" s="987"/>
    </row>
    <row r="16" spans="1:59" ht="15.9" customHeight="1">
      <c r="A16" s="1024"/>
      <c r="B16" s="254">
        <v>17</v>
      </c>
      <c r="C16" s="955">
        <v>28300</v>
      </c>
      <c r="D16" s="955"/>
      <c r="E16" s="955"/>
      <c r="F16" s="955">
        <v>4030</v>
      </c>
      <c r="G16" s="955"/>
      <c r="H16" s="955"/>
      <c r="I16" s="955">
        <v>549</v>
      </c>
      <c r="J16" s="955"/>
      <c r="K16" s="955"/>
      <c r="L16" s="955">
        <v>1740</v>
      </c>
      <c r="M16" s="955"/>
      <c r="N16" s="955"/>
      <c r="O16" s="955">
        <v>1447</v>
      </c>
      <c r="P16" s="955"/>
      <c r="Q16" s="955"/>
      <c r="R16" s="996">
        <v>1878</v>
      </c>
      <c r="S16" s="996"/>
      <c r="T16" s="996"/>
      <c r="U16" s="955">
        <v>719</v>
      </c>
      <c r="V16" s="955"/>
      <c r="W16" s="955"/>
      <c r="X16" s="955">
        <v>4</v>
      </c>
      <c r="Y16" s="955"/>
      <c r="Z16" s="955"/>
      <c r="AA16" s="955">
        <v>486</v>
      </c>
      <c r="AB16" s="955"/>
      <c r="AC16" s="955"/>
      <c r="AD16" s="955">
        <v>118</v>
      </c>
      <c r="AE16" s="955"/>
      <c r="AF16" s="955"/>
      <c r="AG16" s="955">
        <v>2190</v>
      </c>
      <c r="AH16" s="955"/>
      <c r="AI16" s="955"/>
      <c r="AJ16" s="955">
        <v>4360</v>
      </c>
      <c r="AK16" s="955"/>
      <c r="AL16" s="955"/>
      <c r="AM16" s="955">
        <v>5226</v>
      </c>
      <c r="AN16" s="955"/>
      <c r="AO16" s="955"/>
      <c r="AP16" s="955">
        <v>573</v>
      </c>
      <c r="AQ16" s="955"/>
      <c r="AR16" s="955"/>
      <c r="AS16" s="955">
        <v>129</v>
      </c>
      <c r="AT16" s="955"/>
      <c r="AU16" s="987"/>
    </row>
    <row r="17" spans="1:59" ht="15.9" hidden="1" customHeight="1">
      <c r="A17" s="1024"/>
      <c r="B17" s="254">
        <v>19</v>
      </c>
      <c r="C17" s="990">
        <v>27500</v>
      </c>
      <c r="D17" s="991"/>
      <c r="E17" s="992"/>
      <c r="F17" s="990">
        <v>4230</v>
      </c>
      <c r="G17" s="991"/>
      <c r="H17" s="992"/>
      <c r="I17" s="990">
        <v>526</v>
      </c>
      <c r="J17" s="991"/>
      <c r="K17" s="992"/>
      <c r="L17" s="990">
        <v>2400</v>
      </c>
      <c r="M17" s="991"/>
      <c r="N17" s="992"/>
      <c r="O17" s="990">
        <v>1390</v>
      </c>
      <c r="P17" s="991"/>
      <c r="Q17" s="992"/>
      <c r="R17" s="993">
        <v>2002</v>
      </c>
      <c r="S17" s="994"/>
      <c r="T17" s="995"/>
      <c r="U17" s="990">
        <v>709</v>
      </c>
      <c r="V17" s="991"/>
      <c r="W17" s="992"/>
      <c r="X17" s="990">
        <v>3</v>
      </c>
      <c r="Y17" s="991"/>
      <c r="Z17" s="992"/>
      <c r="AA17" s="990">
        <v>503</v>
      </c>
      <c r="AB17" s="991"/>
      <c r="AC17" s="992"/>
      <c r="AD17" s="997" t="s">
        <v>62</v>
      </c>
      <c r="AE17" s="998"/>
      <c r="AF17" s="999"/>
      <c r="AG17" s="990">
        <v>1740</v>
      </c>
      <c r="AH17" s="991"/>
      <c r="AI17" s="992"/>
      <c r="AJ17" s="990">
        <v>3910</v>
      </c>
      <c r="AK17" s="991"/>
      <c r="AL17" s="992"/>
      <c r="AM17" s="990">
        <v>5020</v>
      </c>
      <c r="AN17" s="991"/>
      <c r="AO17" s="992"/>
      <c r="AP17" s="990">
        <v>456</v>
      </c>
      <c r="AQ17" s="991"/>
      <c r="AR17" s="992"/>
      <c r="AS17" s="990">
        <v>153</v>
      </c>
      <c r="AT17" s="991"/>
      <c r="AU17" s="1000"/>
    </row>
    <row r="18" spans="1:59" ht="15.9" hidden="1" customHeight="1">
      <c r="A18" s="1024"/>
      <c r="B18" s="254">
        <v>20</v>
      </c>
      <c r="C18" s="990">
        <v>26800</v>
      </c>
      <c r="D18" s="991"/>
      <c r="E18" s="992"/>
      <c r="F18" s="990">
        <v>4650</v>
      </c>
      <c r="G18" s="991"/>
      <c r="H18" s="992"/>
      <c r="I18" s="990">
        <v>521</v>
      </c>
      <c r="J18" s="991"/>
      <c r="K18" s="992"/>
      <c r="L18" s="990">
        <v>2710</v>
      </c>
      <c r="M18" s="991"/>
      <c r="N18" s="992"/>
      <c r="O18" s="990">
        <v>1450</v>
      </c>
      <c r="P18" s="991"/>
      <c r="Q18" s="992"/>
      <c r="R18" s="993">
        <v>1662</v>
      </c>
      <c r="S18" s="994"/>
      <c r="T18" s="995"/>
      <c r="U18" s="990">
        <v>709</v>
      </c>
      <c r="V18" s="991"/>
      <c r="W18" s="992"/>
      <c r="X18" s="990">
        <v>3</v>
      </c>
      <c r="Y18" s="991"/>
      <c r="Z18" s="992"/>
      <c r="AA18" s="990">
        <v>490</v>
      </c>
      <c r="AB18" s="991"/>
      <c r="AC18" s="992"/>
      <c r="AD18" s="997" t="s">
        <v>62</v>
      </c>
      <c r="AE18" s="998"/>
      <c r="AF18" s="999"/>
      <c r="AG18" s="990">
        <v>1540</v>
      </c>
      <c r="AH18" s="991"/>
      <c r="AI18" s="992"/>
      <c r="AJ18" s="990">
        <v>3830</v>
      </c>
      <c r="AK18" s="991"/>
      <c r="AL18" s="992"/>
      <c r="AM18" s="990">
        <v>5150</v>
      </c>
      <c r="AN18" s="991"/>
      <c r="AO18" s="992"/>
      <c r="AP18" s="990">
        <v>449</v>
      </c>
      <c r="AQ18" s="991"/>
      <c r="AR18" s="992"/>
      <c r="AS18" s="990">
        <v>168</v>
      </c>
      <c r="AT18" s="991"/>
      <c r="AU18" s="1000"/>
    </row>
    <row r="19" spans="1:59" ht="15.9" customHeight="1">
      <c r="A19" s="1024"/>
      <c r="B19" s="254">
        <v>21</v>
      </c>
      <c r="C19" s="990">
        <v>26800</v>
      </c>
      <c r="D19" s="991"/>
      <c r="E19" s="992"/>
      <c r="F19" s="990">
        <v>4857</v>
      </c>
      <c r="G19" s="991"/>
      <c r="H19" s="992"/>
      <c r="I19" s="990">
        <v>512</v>
      </c>
      <c r="J19" s="991"/>
      <c r="K19" s="992"/>
      <c r="L19" s="990">
        <v>2730</v>
      </c>
      <c r="M19" s="991"/>
      <c r="N19" s="992"/>
      <c r="O19" s="990">
        <v>1540</v>
      </c>
      <c r="P19" s="991"/>
      <c r="Q19" s="992"/>
      <c r="R19" s="993">
        <v>1613</v>
      </c>
      <c r="S19" s="994"/>
      <c r="T19" s="995"/>
      <c r="U19" s="990">
        <v>707</v>
      </c>
      <c r="V19" s="991"/>
      <c r="W19" s="992"/>
      <c r="X19" s="990">
        <v>3</v>
      </c>
      <c r="Y19" s="991"/>
      <c r="Z19" s="992"/>
      <c r="AA19" s="990">
        <v>460</v>
      </c>
      <c r="AB19" s="991"/>
      <c r="AC19" s="992"/>
      <c r="AD19" s="997" t="s">
        <v>62</v>
      </c>
      <c r="AE19" s="998"/>
      <c r="AF19" s="999"/>
      <c r="AG19" s="990">
        <v>1450</v>
      </c>
      <c r="AH19" s="991"/>
      <c r="AI19" s="992"/>
      <c r="AJ19" s="990">
        <v>3610</v>
      </c>
      <c r="AK19" s="991"/>
      <c r="AL19" s="992"/>
      <c r="AM19" s="990">
        <v>3886</v>
      </c>
      <c r="AN19" s="991"/>
      <c r="AO19" s="992"/>
      <c r="AP19" s="990">
        <v>632</v>
      </c>
      <c r="AQ19" s="991"/>
      <c r="AR19" s="992"/>
      <c r="AS19" s="990">
        <v>72</v>
      </c>
      <c r="AT19" s="991"/>
      <c r="AU19" s="1000"/>
    </row>
    <row r="20" spans="1:59" ht="15.9" customHeight="1">
      <c r="A20" s="1024"/>
      <c r="B20" s="253">
        <v>22</v>
      </c>
      <c r="C20" s="1008">
        <v>26800</v>
      </c>
      <c r="D20" s="1009"/>
      <c r="E20" s="1010"/>
      <c r="F20" s="1008">
        <v>4873</v>
      </c>
      <c r="G20" s="1009"/>
      <c r="H20" s="1010"/>
      <c r="I20" s="1008">
        <v>497</v>
      </c>
      <c r="J20" s="1009"/>
      <c r="K20" s="1010"/>
      <c r="L20" s="1008">
        <v>3260</v>
      </c>
      <c r="M20" s="1009"/>
      <c r="N20" s="1010"/>
      <c r="O20" s="1008">
        <v>1470</v>
      </c>
      <c r="P20" s="1009"/>
      <c r="Q20" s="1010"/>
      <c r="R20" s="1008">
        <v>1938</v>
      </c>
      <c r="S20" s="1009"/>
      <c r="T20" s="1010"/>
      <c r="U20" s="1008">
        <v>704</v>
      </c>
      <c r="V20" s="1009"/>
      <c r="W20" s="1010"/>
      <c r="X20" s="1008">
        <v>3</v>
      </c>
      <c r="Y20" s="1009"/>
      <c r="Z20" s="1010"/>
      <c r="AA20" s="1008">
        <v>450</v>
      </c>
      <c r="AB20" s="1009"/>
      <c r="AC20" s="1010"/>
      <c r="AD20" s="1011" t="s">
        <v>62</v>
      </c>
      <c r="AE20" s="1012"/>
      <c r="AF20" s="1017"/>
      <c r="AG20" s="1008">
        <v>1370</v>
      </c>
      <c r="AH20" s="1009"/>
      <c r="AI20" s="1010"/>
      <c r="AJ20" s="1008">
        <v>3470</v>
      </c>
      <c r="AK20" s="1009"/>
      <c r="AL20" s="1010"/>
      <c r="AM20" s="1008">
        <v>4690</v>
      </c>
      <c r="AN20" s="1009"/>
      <c r="AO20" s="1010"/>
      <c r="AP20" s="1008">
        <v>614</v>
      </c>
      <c r="AQ20" s="1009"/>
      <c r="AR20" s="1010"/>
      <c r="AS20" s="1011" t="s">
        <v>62</v>
      </c>
      <c r="AT20" s="1012"/>
      <c r="AU20" s="1013"/>
    </row>
    <row r="21" spans="1:59" ht="15.9" customHeight="1">
      <c r="A21" s="1024"/>
      <c r="B21" s="255">
        <v>23</v>
      </c>
      <c r="C21" s="1004">
        <v>26500</v>
      </c>
      <c r="D21" s="1005"/>
      <c r="E21" s="1006"/>
      <c r="F21" s="1004">
        <v>4978</v>
      </c>
      <c r="G21" s="1005"/>
      <c r="H21" s="1006"/>
      <c r="I21" s="1004">
        <v>488</v>
      </c>
      <c r="J21" s="1005"/>
      <c r="K21" s="1006"/>
      <c r="L21" s="1004">
        <v>3950</v>
      </c>
      <c r="M21" s="1005"/>
      <c r="N21" s="1006"/>
      <c r="O21" s="1004">
        <v>1210</v>
      </c>
      <c r="P21" s="1005"/>
      <c r="Q21" s="1006"/>
      <c r="R21" s="1014">
        <v>1577</v>
      </c>
      <c r="S21" s="1015"/>
      <c r="T21" s="1016"/>
      <c r="U21" s="1004">
        <v>702</v>
      </c>
      <c r="V21" s="1005"/>
      <c r="W21" s="1006"/>
      <c r="X21" s="1004">
        <v>3</v>
      </c>
      <c r="Y21" s="1005"/>
      <c r="Z21" s="1006"/>
      <c r="AA21" s="1004">
        <v>418</v>
      </c>
      <c r="AB21" s="1005"/>
      <c r="AC21" s="1006"/>
      <c r="AD21" s="1001" t="s">
        <v>62</v>
      </c>
      <c r="AE21" s="1002"/>
      <c r="AF21" s="1007"/>
      <c r="AG21" s="1004">
        <v>1310</v>
      </c>
      <c r="AH21" s="1005"/>
      <c r="AI21" s="1006"/>
      <c r="AJ21" s="1004">
        <v>3320</v>
      </c>
      <c r="AK21" s="1005"/>
      <c r="AL21" s="1006"/>
      <c r="AM21" s="1004">
        <v>4620</v>
      </c>
      <c r="AN21" s="1005"/>
      <c r="AO21" s="1006"/>
      <c r="AP21" s="1004">
        <v>568</v>
      </c>
      <c r="AQ21" s="1005"/>
      <c r="AR21" s="1006"/>
      <c r="AS21" s="1001" t="s">
        <v>62</v>
      </c>
      <c r="AT21" s="1002"/>
      <c r="AU21" s="1003"/>
    </row>
    <row r="22" spans="1:59" ht="15.9" customHeight="1">
      <c r="A22" s="1024"/>
      <c r="B22" s="254">
        <v>24</v>
      </c>
      <c r="C22" s="990">
        <v>26400</v>
      </c>
      <c r="D22" s="991"/>
      <c r="E22" s="992"/>
      <c r="F22" s="990">
        <v>5077</v>
      </c>
      <c r="G22" s="991"/>
      <c r="H22" s="992"/>
      <c r="I22" s="990">
        <v>477</v>
      </c>
      <c r="J22" s="991"/>
      <c r="K22" s="992"/>
      <c r="L22" s="990">
        <v>4050</v>
      </c>
      <c r="M22" s="991"/>
      <c r="N22" s="992"/>
      <c r="O22" s="990">
        <v>1189</v>
      </c>
      <c r="P22" s="991"/>
      <c r="Q22" s="992"/>
      <c r="R22" s="993">
        <v>1584</v>
      </c>
      <c r="S22" s="994"/>
      <c r="T22" s="995"/>
      <c r="U22" s="990">
        <v>698</v>
      </c>
      <c r="V22" s="991"/>
      <c r="W22" s="992"/>
      <c r="X22" s="990">
        <v>3</v>
      </c>
      <c r="Y22" s="991"/>
      <c r="Z22" s="992"/>
      <c r="AA22" s="990">
        <v>425</v>
      </c>
      <c r="AB22" s="991"/>
      <c r="AC22" s="992"/>
      <c r="AD22" s="997" t="s">
        <v>62</v>
      </c>
      <c r="AE22" s="998"/>
      <c r="AF22" s="999"/>
      <c r="AG22" s="990">
        <v>1250</v>
      </c>
      <c r="AH22" s="991"/>
      <c r="AI22" s="992"/>
      <c r="AJ22" s="990">
        <v>3210</v>
      </c>
      <c r="AK22" s="991"/>
      <c r="AL22" s="992"/>
      <c r="AM22" s="990">
        <v>4250</v>
      </c>
      <c r="AN22" s="991"/>
      <c r="AO22" s="992"/>
      <c r="AP22" s="990">
        <v>559</v>
      </c>
      <c r="AQ22" s="991"/>
      <c r="AR22" s="992"/>
      <c r="AS22" s="990">
        <v>80</v>
      </c>
      <c r="AT22" s="991"/>
      <c r="AU22" s="1000"/>
    </row>
    <row r="23" spans="1:59" ht="15.9" customHeight="1">
      <c r="A23" s="1024"/>
      <c r="B23" s="254">
        <v>25</v>
      </c>
      <c r="C23" s="990">
        <v>26500</v>
      </c>
      <c r="D23" s="991"/>
      <c r="E23" s="992"/>
      <c r="F23" s="990">
        <v>5125</v>
      </c>
      <c r="G23" s="991"/>
      <c r="H23" s="992"/>
      <c r="I23" s="990">
        <v>465</v>
      </c>
      <c r="J23" s="991"/>
      <c r="K23" s="992"/>
      <c r="L23" s="990">
        <v>3850</v>
      </c>
      <c r="M23" s="991"/>
      <c r="N23" s="992"/>
      <c r="O23" s="990">
        <v>1307</v>
      </c>
      <c r="P23" s="991"/>
      <c r="Q23" s="992"/>
      <c r="R23" s="990">
        <v>1926</v>
      </c>
      <c r="S23" s="991"/>
      <c r="T23" s="992"/>
      <c r="U23" s="990">
        <v>712</v>
      </c>
      <c r="V23" s="991"/>
      <c r="W23" s="992"/>
      <c r="X23" s="990">
        <v>3</v>
      </c>
      <c r="Y23" s="991"/>
      <c r="Z23" s="992"/>
      <c r="AA23" s="990">
        <v>398</v>
      </c>
      <c r="AB23" s="991"/>
      <c r="AC23" s="992"/>
      <c r="AD23" s="997" t="s">
        <v>62</v>
      </c>
      <c r="AE23" s="998"/>
      <c r="AF23" s="999"/>
      <c r="AG23" s="990">
        <v>1210</v>
      </c>
      <c r="AH23" s="991"/>
      <c r="AI23" s="992"/>
      <c r="AJ23" s="990">
        <v>2880</v>
      </c>
      <c r="AK23" s="991"/>
      <c r="AL23" s="992"/>
      <c r="AM23" s="990">
        <v>4820</v>
      </c>
      <c r="AN23" s="991"/>
      <c r="AO23" s="992"/>
      <c r="AP23" s="990">
        <v>571</v>
      </c>
      <c r="AQ23" s="991"/>
      <c r="AR23" s="992"/>
      <c r="AS23" s="997" t="s">
        <v>128</v>
      </c>
      <c r="AT23" s="998"/>
      <c r="AU23" s="1018"/>
    </row>
    <row r="24" spans="1:59" ht="15.9" customHeight="1">
      <c r="A24" s="1024"/>
      <c r="B24" s="254">
        <v>26</v>
      </c>
      <c r="C24" s="990">
        <v>26200</v>
      </c>
      <c r="D24" s="991"/>
      <c r="E24" s="992"/>
      <c r="F24" s="990">
        <v>5282</v>
      </c>
      <c r="G24" s="991"/>
      <c r="H24" s="992"/>
      <c r="I24" s="990">
        <v>473</v>
      </c>
      <c r="J24" s="991"/>
      <c r="K24" s="992"/>
      <c r="L24" s="990">
        <v>3800</v>
      </c>
      <c r="M24" s="991"/>
      <c r="N24" s="992"/>
      <c r="O24" s="990">
        <v>1477</v>
      </c>
      <c r="P24" s="991"/>
      <c r="Q24" s="992"/>
      <c r="R24" s="993">
        <v>1347</v>
      </c>
      <c r="S24" s="994"/>
      <c r="T24" s="995"/>
      <c r="U24" s="990">
        <v>712</v>
      </c>
      <c r="V24" s="991"/>
      <c r="W24" s="992"/>
      <c r="X24" s="990">
        <v>3</v>
      </c>
      <c r="Y24" s="991"/>
      <c r="Z24" s="992"/>
      <c r="AA24" s="990">
        <v>422</v>
      </c>
      <c r="AB24" s="991"/>
      <c r="AC24" s="992"/>
      <c r="AD24" s="997" t="s">
        <v>62</v>
      </c>
      <c r="AE24" s="998"/>
      <c r="AF24" s="999"/>
      <c r="AG24" s="990">
        <v>1180</v>
      </c>
      <c r="AH24" s="991"/>
      <c r="AI24" s="992"/>
      <c r="AJ24" s="990">
        <v>2670</v>
      </c>
      <c r="AK24" s="991"/>
      <c r="AL24" s="992"/>
      <c r="AM24" s="997" t="s">
        <v>62</v>
      </c>
      <c r="AN24" s="998"/>
      <c r="AO24" s="999"/>
      <c r="AP24" s="997" t="s">
        <v>62</v>
      </c>
      <c r="AQ24" s="998"/>
      <c r="AR24" s="999"/>
      <c r="AS24" s="997" t="s">
        <v>64</v>
      </c>
      <c r="AT24" s="998"/>
      <c r="AU24" s="1018"/>
    </row>
    <row r="25" spans="1:59" ht="15.9" customHeight="1">
      <c r="A25" s="1024"/>
      <c r="B25" s="254">
        <v>27</v>
      </c>
      <c r="C25" s="990">
        <v>25600</v>
      </c>
      <c r="D25" s="991"/>
      <c r="E25" s="992"/>
      <c r="F25" s="990">
        <v>5456</v>
      </c>
      <c r="G25" s="991"/>
      <c r="H25" s="992"/>
      <c r="I25" s="990">
        <v>464</v>
      </c>
      <c r="J25" s="991"/>
      <c r="K25" s="992"/>
      <c r="L25" s="990">
        <v>3720</v>
      </c>
      <c r="M25" s="991"/>
      <c r="N25" s="992"/>
      <c r="O25" s="990">
        <v>1745</v>
      </c>
      <c r="P25" s="991"/>
      <c r="Q25" s="992"/>
      <c r="R25" s="993">
        <v>1362</v>
      </c>
      <c r="S25" s="994"/>
      <c r="T25" s="995"/>
      <c r="U25" s="990">
        <v>699</v>
      </c>
      <c r="V25" s="991"/>
      <c r="W25" s="992"/>
      <c r="X25" s="990">
        <v>2</v>
      </c>
      <c r="Y25" s="991"/>
      <c r="Z25" s="992"/>
      <c r="AA25" s="990">
        <v>473</v>
      </c>
      <c r="AB25" s="991"/>
      <c r="AC25" s="992"/>
      <c r="AD25" s="997" t="s">
        <v>62</v>
      </c>
      <c r="AE25" s="998"/>
      <c r="AF25" s="999"/>
      <c r="AG25" s="990">
        <v>1140</v>
      </c>
      <c r="AH25" s="991"/>
      <c r="AI25" s="992"/>
      <c r="AJ25" s="990">
        <v>2570</v>
      </c>
      <c r="AK25" s="991"/>
      <c r="AL25" s="992"/>
      <c r="AM25" s="990">
        <v>4670</v>
      </c>
      <c r="AN25" s="991"/>
      <c r="AO25" s="992"/>
      <c r="AP25" s="990">
        <v>709</v>
      </c>
      <c r="AQ25" s="991"/>
      <c r="AR25" s="992"/>
      <c r="AS25" s="997">
        <v>126</v>
      </c>
      <c r="AT25" s="998"/>
      <c r="AU25" s="1018"/>
    </row>
    <row r="26" spans="1:59" ht="15.9" customHeight="1">
      <c r="A26" s="1024"/>
      <c r="B26" s="254">
        <v>28</v>
      </c>
      <c r="C26" s="990">
        <v>25100</v>
      </c>
      <c r="D26" s="991"/>
      <c r="E26" s="992"/>
      <c r="F26" s="990">
        <v>5429</v>
      </c>
      <c r="G26" s="991"/>
      <c r="H26" s="992"/>
      <c r="I26" s="990">
        <v>464</v>
      </c>
      <c r="J26" s="991"/>
      <c r="K26" s="992"/>
      <c r="L26" s="990">
        <v>3760</v>
      </c>
      <c r="M26" s="991"/>
      <c r="N26" s="992"/>
      <c r="O26" s="990">
        <v>1834</v>
      </c>
      <c r="P26" s="991"/>
      <c r="Q26" s="992"/>
      <c r="R26" s="990">
        <v>1955</v>
      </c>
      <c r="S26" s="991"/>
      <c r="T26" s="992"/>
      <c r="U26" s="990">
        <v>710</v>
      </c>
      <c r="V26" s="991"/>
      <c r="W26" s="992"/>
      <c r="X26" s="990">
        <v>2</v>
      </c>
      <c r="Y26" s="991"/>
      <c r="Z26" s="992"/>
      <c r="AA26" s="990">
        <v>485</v>
      </c>
      <c r="AB26" s="991"/>
      <c r="AC26" s="992"/>
      <c r="AD26" s="997">
        <v>137</v>
      </c>
      <c r="AE26" s="998"/>
      <c r="AF26" s="999"/>
      <c r="AG26" s="997">
        <v>1090</v>
      </c>
      <c r="AH26" s="998"/>
      <c r="AI26" s="999"/>
      <c r="AJ26" s="997">
        <v>2650</v>
      </c>
      <c r="AK26" s="998"/>
      <c r="AL26" s="999"/>
      <c r="AM26" s="997">
        <v>2620</v>
      </c>
      <c r="AN26" s="998"/>
      <c r="AO26" s="999"/>
      <c r="AP26" s="997">
        <v>502</v>
      </c>
      <c r="AQ26" s="998"/>
      <c r="AR26" s="999"/>
      <c r="AS26" s="997">
        <v>95</v>
      </c>
      <c r="AT26" s="998"/>
      <c r="AU26" s="1018"/>
    </row>
    <row r="27" spans="1:59" ht="15.9" customHeight="1">
      <c r="A27" s="1024"/>
      <c r="B27" s="254">
        <v>29</v>
      </c>
      <c r="C27" s="990"/>
      <c r="D27" s="991"/>
      <c r="E27" s="992"/>
      <c r="F27" s="990"/>
      <c r="G27" s="991"/>
      <c r="H27" s="992"/>
      <c r="I27" s="997" t="s">
        <v>64</v>
      </c>
      <c r="J27" s="998"/>
      <c r="K27" s="999"/>
      <c r="L27" s="990"/>
      <c r="M27" s="991"/>
      <c r="N27" s="992"/>
      <c r="O27" s="990"/>
      <c r="P27" s="991"/>
      <c r="Q27" s="992"/>
      <c r="R27" s="993">
        <v>1241</v>
      </c>
      <c r="S27" s="994"/>
      <c r="T27" s="995"/>
      <c r="U27" s="990">
        <v>701</v>
      </c>
      <c r="V27" s="991"/>
      <c r="W27" s="992"/>
      <c r="X27" s="997" t="s">
        <v>64</v>
      </c>
      <c r="Y27" s="998"/>
      <c r="Z27" s="999"/>
      <c r="AA27" s="990"/>
      <c r="AB27" s="991"/>
      <c r="AC27" s="992"/>
      <c r="AD27" s="997" t="s">
        <v>62</v>
      </c>
      <c r="AE27" s="998"/>
      <c r="AF27" s="999"/>
      <c r="AG27" s="997"/>
      <c r="AH27" s="998"/>
      <c r="AI27" s="999"/>
      <c r="AJ27" s="997"/>
      <c r="AK27" s="998"/>
      <c r="AL27" s="999"/>
      <c r="AM27" s="997"/>
      <c r="AN27" s="998"/>
      <c r="AO27" s="999"/>
      <c r="AP27" s="997"/>
      <c r="AQ27" s="998"/>
      <c r="AR27" s="999"/>
      <c r="AS27" s="997"/>
      <c r="AT27" s="998"/>
      <c r="AU27" s="1018"/>
    </row>
    <row r="28" spans="1:59" ht="15.9" customHeight="1" thickBot="1">
      <c r="A28" s="1025"/>
      <c r="B28" s="839">
        <v>30</v>
      </c>
      <c r="C28" s="1027"/>
      <c r="D28" s="1028"/>
      <c r="E28" s="1029"/>
      <c r="F28" s="1027"/>
      <c r="G28" s="1028"/>
      <c r="H28" s="1029"/>
      <c r="I28" s="997" t="s">
        <v>64</v>
      </c>
      <c r="J28" s="998"/>
      <c r="K28" s="999"/>
      <c r="L28" s="1027"/>
      <c r="M28" s="1028"/>
      <c r="N28" s="1029"/>
      <c r="O28" s="1027"/>
      <c r="P28" s="1028"/>
      <c r="Q28" s="1029"/>
      <c r="R28" s="1030">
        <v>1180</v>
      </c>
      <c r="S28" s="1031"/>
      <c r="T28" s="1032"/>
      <c r="U28" s="1027">
        <v>694</v>
      </c>
      <c r="V28" s="1028"/>
      <c r="W28" s="1029"/>
      <c r="X28" s="997" t="s">
        <v>64</v>
      </c>
      <c r="Y28" s="998"/>
      <c r="Z28" s="999"/>
      <c r="AA28" s="1027"/>
      <c r="AB28" s="1028"/>
      <c r="AC28" s="1029"/>
      <c r="AD28" s="997" t="s">
        <v>62</v>
      </c>
      <c r="AE28" s="998"/>
      <c r="AF28" s="999"/>
      <c r="AG28" s="1019"/>
      <c r="AH28" s="1020"/>
      <c r="AI28" s="1021"/>
      <c r="AJ28" s="1019"/>
      <c r="AK28" s="1020"/>
      <c r="AL28" s="1021"/>
      <c r="AM28" s="1019"/>
      <c r="AN28" s="1020"/>
      <c r="AO28" s="1021"/>
      <c r="AP28" s="1019"/>
      <c r="AQ28" s="1020"/>
      <c r="AR28" s="1021"/>
      <c r="AS28" s="1019"/>
      <c r="AT28" s="1020"/>
      <c r="AU28" s="1022"/>
    </row>
    <row r="29" spans="1:59" ht="15.9" customHeight="1">
      <c r="A29" s="1023" t="s">
        <v>129</v>
      </c>
      <c r="B29" s="557">
        <v>40</v>
      </c>
      <c r="C29" s="1026">
        <v>208000</v>
      </c>
      <c r="D29" s="1026"/>
      <c r="E29" s="1026"/>
      <c r="F29" s="1026">
        <v>1266</v>
      </c>
      <c r="G29" s="1026"/>
      <c r="H29" s="1026"/>
      <c r="I29" s="1026">
        <v>23900</v>
      </c>
      <c r="J29" s="1026"/>
      <c r="K29" s="1026"/>
      <c r="L29" s="1026">
        <v>173</v>
      </c>
      <c r="M29" s="1026"/>
      <c r="N29" s="1026"/>
      <c r="O29" s="1026">
        <v>2870</v>
      </c>
      <c r="P29" s="1026"/>
      <c r="Q29" s="1026"/>
      <c r="R29" s="1026">
        <v>78400</v>
      </c>
      <c r="S29" s="1026"/>
      <c r="T29" s="1026"/>
      <c r="U29" s="1026">
        <v>4631</v>
      </c>
      <c r="V29" s="1026"/>
      <c r="W29" s="1026"/>
      <c r="X29" s="1026">
        <v>4287</v>
      </c>
      <c r="Y29" s="1026"/>
      <c r="Z29" s="1026"/>
      <c r="AA29" s="1026">
        <v>15000</v>
      </c>
      <c r="AB29" s="1026"/>
      <c r="AC29" s="1026"/>
      <c r="AD29" s="1038" t="s">
        <v>130</v>
      </c>
      <c r="AE29" s="1039"/>
      <c r="AF29" s="1040"/>
      <c r="AG29" s="1026">
        <v>12976</v>
      </c>
      <c r="AH29" s="1026"/>
      <c r="AI29" s="1026"/>
      <c r="AJ29" s="1026">
        <v>613</v>
      </c>
      <c r="AK29" s="1026"/>
      <c r="AL29" s="1026"/>
      <c r="AM29" s="1033" t="s">
        <v>131</v>
      </c>
      <c r="AN29" s="1034"/>
      <c r="AO29" s="1035"/>
      <c r="AP29" s="1033" t="s">
        <v>132</v>
      </c>
      <c r="AQ29" s="1034"/>
      <c r="AR29" s="1035"/>
      <c r="AS29" s="1026">
        <v>545</v>
      </c>
      <c r="AT29" s="1026"/>
      <c r="AU29" s="1037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</row>
    <row r="30" spans="1:59" ht="15.9" customHeight="1">
      <c r="A30" s="1024"/>
      <c r="B30" s="254">
        <v>45</v>
      </c>
      <c r="C30" s="955">
        <v>201800</v>
      </c>
      <c r="D30" s="955"/>
      <c r="E30" s="955"/>
      <c r="F30" s="955">
        <v>321</v>
      </c>
      <c r="G30" s="955"/>
      <c r="H30" s="955"/>
      <c r="I30" s="955">
        <v>17610</v>
      </c>
      <c r="J30" s="955"/>
      <c r="K30" s="955"/>
      <c r="L30" s="955">
        <v>150</v>
      </c>
      <c r="M30" s="955"/>
      <c r="N30" s="955"/>
      <c r="O30" s="955">
        <v>1927</v>
      </c>
      <c r="P30" s="955"/>
      <c r="Q30" s="955"/>
      <c r="R30" s="955">
        <v>74900</v>
      </c>
      <c r="S30" s="955"/>
      <c r="T30" s="955"/>
      <c r="U30" s="955">
        <v>5306</v>
      </c>
      <c r="V30" s="955"/>
      <c r="W30" s="955"/>
      <c r="X30" s="955">
        <v>3128</v>
      </c>
      <c r="Y30" s="955"/>
      <c r="Z30" s="955"/>
      <c r="AA30" s="955">
        <v>15980</v>
      </c>
      <c r="AB30" s="955"/>
      <c r="AC30" s="955"/>
      <c r="AD30" s="955">
        <v>10885</v>
      </c>
      <c r="AE30" s="955"/>
      <c r="AF30" s="955"/>
      <c r="AG30" s="955">
        <v>11250</v>
      </c>
      <c r="AH30" s="955"/>
      <c r="AI30" s="955"/>
      <c r="AJ30" s="955">
        <v>877</v>
      </c>
      <c r="AK30" s="955"/>
      <c r="AL30" s="955"/>
      <c r="AM30" s="955">
        <v>740</v>
      </c>
      <c r="AN30" s="955"/>
      <c r="AO30" s="955"/>
      <c r="AP30" s="955">
        <v>8564</v>
      </c>
      <c r="AQ30" s="955"/>
      <c r="AR30" s="955"/>
      <c r="AS30" s="955">
        <v>1240</v>
      </c>
      <c r="AT30" s="955"/>
      <c r="AU30" s="987"/>
    </row>
    <row r="31" spans="1:59" ht="15.9" customHeight="1">
      <c r="A31" s="1024"/>
      <c r="B31" s="254">
        <v>50</v>
      </c>
      <c r="C31" s="955">
        <v>205300</v>
      </c>
      <c r="D31" s="955"/>
      <c r="E31" s="955"/>
      <c r="F31" s="955">
        <v>30.2363</v>
      </c>
      <c r="G31" s="955"/>
      <c r="H31" s="955"/>
      <c r="I31" s="955">
        <v>11040</v>
      </c>
      <c r="J31" s="955"/>
      <c r="K31" s="955"/>
      <c r="L31" s="955">
        <v>45</v>
      </c>
      <c r="M31" s="955"/>
      <c r="N31" s="955"/>
      <c r="O31" s="955">
        <v>852</v>
      </c>
      <c r="P31" s="955"/>
      <c r="Q31" s="955"/>
      <c r="R31" s="955">
        <v>68880</v>
      </c>
      <c r="S31" s="955"/>
      <c r="T31" s="955"/>
      <c r="U31" s="955">
        <v>3168</v>
      </c>
      <c r="V31" s="955"/>
      <c r="W31" s="955"/>
      <c r="X31" s="955">
        <v>1397</v>
      </c>
      <c r="Y31" s="955"/>
      <c r="Z31" s="955"/>
      <c r="AA31" s="955">
        <v>19100</v>
      </c>
      <c r="AB31" s="955"/>
      <c r="AC31" s="955"/>
      <c r="AD31" s="955">
        <v>19519</v>
      </c>
      <c r="AE31" s="955"/>
      <c r="AF31" s="955"/>
      <c r="AG31" s="955">
        <v>11985</v>
      </c>
      <c r="AH31" s="955"/>
      <c r="AI31" s="955"/>
      <c r="AJ31" s="955">
        <v>857</v>
      </c>
      <c r="AK31" s="955"/>
      <c r="AL31" s="955"/>
      <c r="AM31" s="955">
        <v>1171</v>
      </c>
      <c r="AN31" s="955"/>
      <c r="AO31" s="955"/>
      <c r="AP31" s="955">
        <v>10459</v>
      </c>
      <c r="AQ31" s="955"/>
      <c r="AR31" s="955"/>
      <c r="AS31" s="955">
        <v>1020</v>
      </c>
      <c r="AT31" s="955"/>
      <c r="AU31" s="987"/>
    </row>
    <row r="32" spans="1:59" ht="15.9" customHeight="1">
      <c r="A32" s="1024"/>
      <c r="B32" s="254">
        <v>55</v>
      </c>
      <c r="C32" s="955">
        <v>172200</v>
      </c>
      <c r="D32" s="955"/>
      <c r="E32" s="955"/>
      <c r="F32" s="955">
        <v>2363</v>
      </c>
      <c r="G32" s="955"/>
      <c r="H32" s="955"/>
      <c r="I32" s="955">
        <v>10810</v>
      </c>
      <c r="J32" s="955"/>
      <c r="K32" s="955"/>
      <c r="L32" s="955">
        <v>243</v>
      </c>
      <c r="M32" s="955"/>
      <c r="N32" s="955"/>
      <c r="O32" s="955">
        <v>1053</v>
      </c>
      <c r="P32" s="955"/>
      <c r="Q32" s="955"/>
      <c r="R32" s="955">
        <v>78800</v>
      </c>
      <c r="S32" s="955"/>
      <c r="T32" s="955"/>
      <c r="U32" s="955">
        <v>3021</v>
      </c>
      <c r="V32" s="955"/>
      <c r="W32" s="955"/>
      <c r="X32" s="955">
        <v>911</v>
      </c>
      <c r="Y32" s="955"/>
      <c r="Z32" s="955"/>
      <c r="AA32" s="955">
        <v>27250</v>
      </c>
      <c r="AB32" s="955"/>
      <c r="AC32" s="955"/>
      <c r="AD32" s="955">
        <v>12182</v>
      </c>
      <c r="AE32" s="955"/>
      <c r="AF32" s="955"/>
      <c r="AG32" s="955">
        <v>15776</v>
      </c>
      <c r="AH32" s="955"/>
      <c r="AI32" s="955"/>
      <c r="AJ32" s="955">
        <v>1351</v>
      </c>
      <c r="AK32" s="955"/>
      <c r="AL32" s="955"/>
      <c r="AM32" s="955">
        <v>1273</v>
      </c>
      <c r="AN32" s="955"/>
      <c r="AO32" s="955"/>
      <c r="AP32" s="955">
        <v>10785</v>
      </c>
      <c r="AQ32" s="955"/>
      <c r="AR32" s="955"/>
      <c r="AS32" s="955">
        <v>2132</v>
      </c>
      <c r="AT32" s="955"/>
      <c r="AU32" s="987"/>
    </row>
    <row r="33" spans="1:47" ht="15.9" customHeight="1">
      <c r="A33" s="1024"/>
      <c r="B33" s="254">
        <v>60</v>
      </c>
      <c r="C33" s="955">
        <v>184300</v>
      </c>
      <c r="D33" s="955"/>
      <c r="E33" s="955"/>
      <c r="F33" s="955">
        <v>7470</v>
      </c>
      <c r="G33" s="955"/>
      <c r="H33" s="955"/>
      <c r="I33" s="955">
        <v>10510</v>
      </c>
      <c r="J33" s="955"/>
      <c r="K33" s="955"/>
      <c r="L33" s="955">
        <v>207</v>
      </c>
      <c r="M33" s="955"/>
      <c r="N33" s="955"/>
      <c r="O33" s="955">
        <v>3059</v>
      </c>
      <c r="P33" s="955"/>
      <c r="Q33" s="955"/>
      <c r="R33" s="955">
        <v>70202</v>
      </c>
      <c r="S33" s="955"/>
      <c r="T33" s="955"/>
      <c r="U33" s="955">
        <v>3989</v>
      </c>
      <c r="V33" s="955"/>
      <c r="W33" s="955"/>
      <c r="X33" s="955">
        <v>411</v>
      </c>
      <c r="Y33" s="955"/>
      <c r="Z33" s="955"/>
      <c r="AA33" s="955">
        <v>19330</v>
      </c>
      <c r="AB33" s="955"/>
      <c r="AC33" s="955"/>
      <c r="AD33" s="955">
        <v>11301</v>
      </c>
      <c r="AE33" s="955"/>
      <c r="AF33" s="955"/>
      <c r="AG33" s="955">
        <v>14844</v>
      </c>
      <c r="AH33" s="955"/>
      <c r="AI33" s="955"/>
      <c r="AJ33" s="955">
        <v>1551</v>
      </c>
      <c r="AK33" s="955"/>
      <c r="AL33" s="955"/>
      <c r="AM33" s="955">
        <v>1435</v>
      </c>
      <c r="AN33" s="955"/>
      <c r="AO33" s="955"/>
      <c r="AP33" s="955">
        <v>12266</v>
      </c>
      <c r="AQ33" s="955"/>
      <c r="AR33" s="955"/>
      <c r="AS33" s="955">
        <v>3026</v>
      </c>
      <c r="AT33" s="955"/>
      <c r="AU33" s="987"/>
    </row>
    <row r="34" spans="1:47" ht="15.9" customHeight="1">
      <c r="A34" s="1024"/>
      <c r="B34" s="255">
        <v>2</v>
      </c>
      <c r="C34" s="988">
        <v>169700</v>
      </c>
      <c r="D34" s="988"/>
      <c r="E34" s="988"/>
      <c r="F34" s="988">
        <v>10680</v>
      </c>
      <c r="G34" s="988"/>
      <c r="H34" s="988"/>
      <c r="I34" s="988">
        <v>11830</v>
      </c>
      <c r="J34" s="988"/>
      <c r="K34" s="988"/>
      <c r="L34" s="988">
        <v>112</v>
      </c>
      <c r="M34" s="988"/>
      <c r="N34" s="988"/>
      <c r="O34" s="988">
        <v>602</v>
      </c>
      <c r="P34" s="988"/>
      <c r="Q34" s="988"/>
      <c r="R34" s="988">
        <v>68802</v>
      </c>
      <c r="S34" s="988"/>
      <c r="T34" s="988"/>
      <c r="U34" s="988">
        <v>4068</v>
      </c>
      <c r="V34" s="988"/>
      <c r="W34" s="988"/>
      <c r="X34" s="988">
        <v>146</v>
      </c>
      <c r="Y34" s="988"/>
      <c r="Z34" s="988"/>
      <c r="AA34" s="988">
        <v>19560.1296</v>
      </c>
      <c r="AB34" s="988"/>
      <c r="AC34" s="988"/>
      <c r="AD34" s="988">
        <v>19814</v>
      </c>
      <c r="AE34" s="988"/>
      <c r="AF34" s="988"/>
      <c r="AG34" s="988">
        <v>15662</v>
      </c>
      <c r="AH34" s="988"/>
      <c r="AI34" s="988"/>
      <c r="AJ34" s="988">
        <v>1151</v>
      </c>
      <c r="AK34" s="988"/>
      <c r="AL34" s="988"/>
      <c r="AM34" s="988">
        <v>775</v>
      </c>
      <c r="AN34" s="988"/>
      <c r="AO34" s="988"/>
      <c r="AP34" s="988">
        <v>12270</v>
      </c>
      <c r="AQ34" s="988"/>
      <c r="AR34" s="988"/>
      <c r="AS34" s="988">
        <v>1240</v>
      </c>
      <c r="AT34" s="988"/>
      <c r="AU34" s="989"/>
    </row>
    <row r="35" spans="1:47" ht="15.9" customHeight="1">
      <c r="A35" s="1024"/>
      <c r="B35" s="254">
        <v>7</v>
      </c>
      <c r="C35" s="955">
        <v>176100</v>
      </c>
      <c r="D35" s="955"/>
      <c r="E35" s="955"/>
      <c r="F35" s="955">
        <v>272</v>
      </c>
      <c r="G35" s="955"/>
      <c r="H35" s="955"/>
      <c r="I35" s="955">
        <v>8480</v>
      </c>
      <c r="J35" s="955"/>
      <c r="K35" s="955"/>
      <c r="L35" s="955">
        <v>250</v>
      </c>
      <c r="M35" s="955"/>
      <c r="N35" s="955"/>
      <c r="O35" s="955">
        <v>1047</v>
      </c>
      <c r="P35" s="955"/>
      <c r="Q35" s="955"/>
      <c r="R35" s="955">
        <v>55620</v>
      </c>
      <c r="S35" s="955"/>
      <c r="T35" s="955"/>
      <c r="U35" s="955">
        <v>4392</v>
      </c>
      <c r="V35" s="955"/>
      <c r="W35" s="955"/>
      <c r="X35" s="955">
        <v>112</v>
      </c>
      <c r="Y35" s="955"/>
      <c r="Z35" s="955"/>
      <c r="AA35" s="955">
        <v>12960</v>
      </c>
      <c r="AB35" s="955"/>
      <c r="AC35" s="955"/>
      <c r="AD35" s="955">
        <v>17573</v>
      </c>
      <c r="AE35" s="955"/>
      <c r="AF35" s="955"/>
      <c r="AG35" s="955">
        <v>13575</v>
      </c>
      <c r="AH35" s="955"/>
      <c r="AI35" s="955"/>
      <c r="AJ35" s="955">
        <v>933</v>
      </c>
      <c r="AK35" s="955"/>
      <c r="AL35" s="955"/>
      <c r="AM35" s="955">
        <v>630</v>
      </c>
      <c r="AN35" s="955"/>
      <c r="AO35" s="955"/>
      <c r="AP35" s="955">
        <v>12404</v>
      </c>
      <c r="AQ35" s="955"/>
      <c r="AR35" s="955"/>
      <c r="AS35" s="955">
        <v>907</v>
      </c>
      <c r="AT35" s="955"/>
      <c r="AU35" s="987"/>
    </row>
    <row r="36" spans="1:47" ht="15.9" customHeight="1">
      <c r="A36" s="1024"/>
      <c r="B36" s="254">
        <v>12</v>
      </c>
      <c r="C36" s="955">
        <v>152200</v>
      </c>
      <c r="D36" s="955"/>
      <c r="E36" s="955"/>
      <c r="F36" s="955">
        <v>10900</v>
      </c>
      <c r="G36" s="955"/>
      <c r="H36" s="955"/>
      <c r="I36" s="955">
        <v>9020</v>
      </c>
      <c r="J36" s="955"/>
      <c r="K36" s="955"/>
      <c r="L36" s="955">
        <v>955</v>
      </c>
      <c r="M36" s="955"/>
      <c r="N36" s="955"/>
      <c r="O36" s="955">
        <v>1880</v>
      </c>
      <c r="P36" s="955"/>
      <c r="Q36" s="955"/>
      <c r="R36" s="955">
        <v>49699</v>
      </c>
      <c r="S36" s="955"/>
      <c r="T36" s="955"/>
      <c r="U36" s="955">
        <v>5246</v>
      </c>
      <c r="V36" s="955"/>
      <c r="W36" s="955"/>
      <c r="X36" s="955">
        <v>29</v>
      </c>
      <c r="Y36" s="955"/>
      <c r="Z36" s="955"/>
      <c r="AA36" s="955">
        <v>14430</v>
      </c>
      <c r="AB36" s="955"/>
      <c r="AC36" s="955"/>
      <c r="AD36" s="955">
        <v>17502</v>
      </c>
      <c r="AE36" s="955"/>
      <c r="AF36" s="955"/>
      <c r="AG36" s="955">
        <v>13117</v>
      </c>
      <c r="AH36" s="955"/>
      <c r="AI36" s="955"/>
      <c r="AJ36" s="955">
        <v>816</v>
      </c>
      <c r="AK36" s="955"/>
      <c r="AL36" s="955"/>
      <c r="AM36" s="955">
        <v>565</v>
      </c>
      <c r="AN36" s="955"/>
      <c r="AO36" s="955"/>
      <c r="AP36" s="955">
        <v>8843</v>
      </c>
      <c r="AQ36" s="955"/>
      <c r="AR36" s="955"/>
      <c r="AS36" s="955">
        <v>1121</v>
      </c>
      <c r="AT36" s="955"/>
      <c r="AU36" s="987"/>
    </row>
    <row r="37" spans="1:47" ht="15.9" customHeight="1">
      <c r="A37" s="1024"/>
      <c r="B37" s="254">
        <v>17</v>
      </c>
      <c r="C37" s="955">
        <v>147700</v>
      </c>
      <c r="D37" s="955"/>
      <c r="E37" s="955"/>
      <c r="F37" s="955">
        <v>9640</v>
      </c>
      <c r="G37" s="955"/>
      <c r="H37" s="955"/>
      <c r="I37" s="955">
        <v>5410</v>
      </c>
      <c r="J37" s="955"/>
      <c r="K37" s="955"/>
      <c r="L37" s="955">
        <v>1060</v>
      </c>
      <c r="M37" s="955"/>
      <c r="N37" s="955"/>
      <c r="O37" s="955">
        <v>1350</v>
      </c>
      <c r="P37" s="955"/>
      <c r="Q37" s="955"/>
      <c r="R37" s="996">
        <v>33267</v>
      </c>
      <c r="S37" s="996"/>
      <c r="T37" s="996"/>
      <c r="U37" s="955">
        <v>4481</v>
      </c>
      <c r="V37" s="955"/>
      <c r="W37" s="955"/>
      <c r="X37" s="1041" t="s">
        <v>62</v>
      </c>
      <c r="Y37" s="1041"/>
      <c r="Z37" s="1041"/>
      <c r="AA37" s="1041" t="s">
        <v>62</v>
      </c>
      <c r="AB37" s="1041"/>
      <c r="AC37" s="1041"/>
      <c r="AD37" s="955">
        <v>11248</v>
      </c>
      <c r="AE37" s="955"/>
      <c r="AF37" s="955"/>
      <c r="AG37" s="955">
        <v>11211</v>
      </c>
      <c r="AH37" s="955"/>
      <c r="AI37" s="955"/>
      <c r="AJ37" s="955">
        <v>810</v>
      </c>
      <c r="AK37" s="955"/>
      <c r="AL37" s="955"/>
      <c r="AM37" s="955">
        <v>503</v>
      </c>
      <c r="AN37" s="955"/>
      <c r="AO37" s="955"/>
      <c r="AP37" s="955">
        <v>8831</v>
      </c>
      <c r="AQ37" s="955"/>
      <c r="AR37" s="955"/>
      <c r="AS37" s="955">
        <v>598</v>
      </c>
      <c r="AT37" s="955"/>
      <c r="AU37" s="987"/>
    </row>
    <row r="38" spans="1:47" ht="15.9" hidden="1" customHeight="1">
      <c r="A38" s="1024"/>
      <c r="B38" s="254">
        <v>19</v>
      </c>
      <c r="C38" s="955">
        <v>140800</v>
      </c>
      <c r="D38" s="955"/>
      <c r="E38" s="955"/>
      <c r="F38" s="955">
        <v>17100</v>
      </c>
      <c r="G38" s="955"/>
      <c r="H38" s="955"/>
      <c r="I38" s="955">
        <v>4880</v>
      </c>
      <c r="J38" s="955"/>
      <c r="K38" s="955"/>
      <c r="L38" s="955">
        <v>1610</v>
      </c>
      <c r="M38" s="955"/>
      <c r="N38" s="955"/>
      <c r="O38" s="955">
        <v>1410</v>
      </c>
      <c r="P38" s="955"/>
      <c r="Q38" s="955"/>
      <c r="R38" s="996">
        <v>32205</v>
      </c>
      <c r="S38" s="996"/>
      <c r="T38" s="996"/>
      <c r="U38" s="955">
        <v>4460</v>
      </c>
      <c r="V38" s="955"/>
      <c r="W38" s="955"/>
      <c r="X38" s="1041" t="s">
        <v>62</v>
      </c>
      <c r="Y38" s="1041"/>
      <c r="Z38" s="1041"/>
      <c r="AA38" s="1041" t="s">
        <v>62</v>
      </c>
      <c r="AB38" s="1041"/>
      <c r="AC38" s="1041"/>
      <c r="AD38" s="1041" t="s">
        <v>62</v>
      </c>
      <c r="AE38" s="1041"/>
      <c r="AF38" s="1041"/>
      <c r="AG38" s="955">
        <v>10281</v>
      </c>
      <c r="AH38" s="955"/>
      <c r="AI38" s="955"/>
      <c r="AJ38" s="955">
        <v>746</v>
      </c>
      <c r="AK38" s="955"/>
      <c r="AL38" s="955"/>
      <c r="AM38" s="955">
        <v>523</v>
      </c>
      <c r="AN38" s="955"/>
      <c r="AO38" s="955"/>
      <c r="AP38" s="955">
        <v>8625</v>
      </c>
      <c r="AQ38" s="955"/>
      <c r="AR38" s="955"/>
      <c r="AS38" s="955">
        <v>579</v>
      </c>
      <c r="AT38" s="955"/>
      <c r="AU38" s="987"/>
    </row>
    <row r="39" spans="1:47" ht="15.9" hidden="1" customHeight="1">
      <c r="A39" s="1024"/>
      <c r="B39" s="254">
        <v>20</v>
      </c>
      <c r="C39" s="955">
        <v>141800</v>
      </c>
      <c r="D39" s="955"/>
      <c r="E39" s="955"/>
      <c r="F39" s="955">
        <v>16300</v>
      </c>
      <c r="G39" s="955"/>
      <c r="H39" s="955"/>
      <c r="I39" s="955">
        <v>6790</v>
      </c>
      <c r="J39" s="955"/>
      <c r="K39" s="955"/>
      <c r="L39" s="955">
        <v>1420</v>
      </c>
      <c r="M39" s="955"/>
      <c r="N39" s="955"/>
      <c r="O39" s="955">
        <v>2070</v>
      </c>
      <c r="P39" s="955"/>
      <c r="Q39" s="955"/>
      <c r="R39" s="996">
        <v>29971</v>
      </c>
      <c r="S39" s="996"/>
      <c r="T39" s="996"/>
      <c r="U39" s="955">
        <v>3784</v>
      </c>
      <c r="V39" s="955"/>
      <c r="W39" s="955"/>
      <c r="X39" s="1041" t="s">
        <v>62</v>
      </c>
      <c r="Y39" s="1041"/>
      <c r="Z39" s="1041"/>
      <c r="AA39" s="955">
        <v>13498</v>
      </c>
      <c r="AB39" s="955"/>
      <c r="AC39" s="955"/>
      <c r="AD39" s="1041" t="s">
        <v>62</v>
      </c>
      <c r="AE39" s="1041"/>
      <c r="AF39" s="1041"/>
      <c r="AG39" s="955">
        <v>9601</v>
      </c>
      <c r="AH39" s="955"/>
      <c r="AI39" s="955"/>
      <c r="AJ39" s="955">
        <v>739</v>
      </c>
      <c r="AK39" s="955"/>
      <c r="AL39" s="955"/>
      <c r="AM39" s="955">
        <v>574</v>
      </c>
      <c r="AN39" s="955"/>
      <c r="AO39" s="955"/>
      <c r="AP39" s="955">
        <v>7677</v>
      </c>
      <c r="AQ39" s="955"/>
      <c r="AR39" s="955"/>
      <c r="AS39" s="955">
        <v>457</v>
      </c>
      <c r="AT39" s="955"/>
      <c r="AU39" s="987"/>
    </row>
    <row r="40" spans="1:47" ht="15.9" customHeight="1">
      <c r="A40" s="1024"/>
      <c r="B40" s="254">
        <v>21</v>
      </c>
      <c r="C40" s="955">
        <v>134000</v>
      </c>
      <c r="D40" s="955"/>
      <c r="E40" s="955"/>
      <c r="F40" s="955">
        <v>15539</v>
      </c>
      <c r="G40" s="955"/>
      <c r="H40" s="955"/>
      <c r="I40" s="955">
        <v>4550</v>
      </c>
      <c r="J40" s="955"/>
      <c r="K40" s="955"/>
      <c r="L40" s="955">
        <v>1060</v>
      </c>
      <c r="M40" s="955"/>
      <c r="N40" s="955"/>
      <c r="O40" s="955">
        <v>2106</v>
      </c>
      <c r="P40" s="955"/>
      <c r="Q40" s="955"/>
      <c r="R40" s="996">
        <v>29607</v>
      </c>
      <c r="S40" s="996"/>
      <c r="T40" s="996"/>
      <c r="U40" s="955">
        <v>4345</v>
      </c>
      <c r="V40" s="955"/>
      <c r="W40" s="955"/>
      <c r="X40" s="1041" t="s">
        <v>62</v>
      </c>
      <c r="Y40" s="1041"/>
      <c r="Z40" s="1041"/>
      <c r="AA40" s="955">
        <v>12681</v>
      </c>
      <c r="AB40" s="955"/>
      <c r="AC40" s="955"/>
      <c r="AD40" s="1041" t="s">
        <v>62</v>
      </c>
      <c r="AE40" s="1041"/>
      <c r="AF40" s="1041"/>
      <c r="AG40" s="955">
        <v>8917</v>
      </c>
      <c r="AH40" s="955"/>
      <c r="AI40" s="955"/>
      <c r="AJ40" s="955">
        <v>695</v>
      </c>
      <c r="AK40" s="955"/>
      <c r="AL40" s="955"/>
      <c r="AM40" s="955">
        <v>450</v>
      </c>
      <c r="AN40" s="955"/>
      <c r="AO40" s="955"/>
      <c r="AP40" s="955">
        <v>8348</v>
      </c>
      <c r="AQ40" s="955"/>
      <c r="AR40" s="955"/>
      <c r="AS40" s="955">
        <v>421</v>
      </c>
      <c r="AT40" s="955"/>
      <c r="AU40" s="987"/>
    </row>
    <row r="41" spans="1:47" ht="15.9" customHeight="1">
      <c r="A41" s="1024"/>
      <c r="B41" s="253">
        <v>22</v>
      </c>
      <c r="C41" s="1042">
        <v>138800</v>
      </c>
      <c r="D41" s="1042"/>
      <c r="E41" s="1042"/>
      <c r="F41" s="1042">
        <v>13730</v>
      </c>
      <c r="G41" s="1042"/>
      <c r="H41" s="1042"/>
      <c r="I41" s="1042">
        <v>4260</v>
      </c>
      <c r="J41" s="1042"/>
      <c r="K41" s="1042"/>
      <c r="L41" s="1042">
        <v>1730</v>
      </c>
      <c r="M41" s="1042"/>
      <c r="N41" s="1042"/>
      <c r="O41" s="1042">
        <v>1520</v>
      </c>
      <c r="P41" s="1042"/>
      <c r="Q41" s="1042"/>
      <c r="R41" s="1042">
        <v>29096</v>
      </c>
      <c r="S41" s="1042"/>
      <c r="T41" s="1042"/>
      <c r="U41" s="1042">
        <v>2790</v>
      </c>
      <c r="V41" s="1042"/>
      <c r="W41" s="1042"/>
      <c r="X41" s="1044" t="s">
        <v>62</v>
      </c>
      <c r="Y41" s="1044"/>
      <c r="Z41" s="1044"/>
      <c r="AA41" s="1042">
        <v>9627</v>
      </c>
      <c r="AB41" s="1042"/>
      <c r="AC41" s="1042"/>
      <c r="AD41" s="1044" t="s">
        <v>62</v>
      </c>
      <c r="AE41" s="1044"/>
      <c r="AF41" s="1044"/>
      <c r="AG41" s="1042">
        <v>8211</v>
      </c>
      <c r="AH41" s="1042"/>
      <c r="AI41" s="1042"/>
      <c r="AJ41" s="1044" t="s">
        <v>62</v>
      </c>
      <c r="AK41" s="1044"/>
      <c r="AL41" s="1044"/>
      <c r="AM41" s="1044" t="s">
        <v>62</v>
      </c>
      <c r="AN41" s="1044"/>
      <c r="AO41" s="1044"/>
      <c r="AP41" s="1042">
        <v>8828</v>
      </c>
      <c r="AQ41" s="1042"/>
      <c r="AR41" s="1042"/>
      <c r="AS41" s="1042">
        <v>494</v>
      </c>
      <c r="AT41" s="1042"/>
      <c r="AU41" s="1043"/>
    </row>
    <row r="42" spans="1:47" ht="15.9" customHeight="1">
      <c r="A42" s="1024"/>
      <c r="B42" s="254">
        <v>23</v>
      </c>
      <c r="C42" s="955">
        <v>138600</v>
      </c>
      <c r="D42" s="955"/>
      <c r="E42" s="955"/>
      <c r="F42" s="955">
        <v>9248</v>
      </c>
      <c r="G42" s="955"/>
      <c r="H42" s="955"/>
      <c r="I42" s="955">
        <v>5990</v>
      </c>
      <c r="J42" s="955"/>
      <c r="K42" s="955"/>
      <c r="L42" s="955">
        <v>1940</v>
      </c>
      <c r="M42" s="955"/>
      <c r="N42" s="955"/>
      <c r="O42" s="955">
        <v>1540</v>
      </c>
      <c r="P42" s="955"/>
      <c r="Q42" s="955"/>
      <c r="R42" s="996">
        <v>27056</v>
      </c>
      <c r="S42" s="996"/>
      <c r="T42" s="996"/>
      <c r="U42" s="955">
        <v>3630</v>
      </c>
      <c r="V42" s="955"/>
      <c r="W42" s="955"/>
      <c r="X42" s="1041" t="s">
        <v>62</v>
      </c>
      <c r="Y42" s="1041"/>
      <c r="Z42" s="1041"/>
      <c r="AA42" s="955">
        <v>11030</v>
      </c>
      <c r="AB42" s="955"/>
      <c r="AC42" s="955"/>
      <c r="AD42" s="1041" t="s">
        <v>62</v>
      </c>
      <c r="AE42" s="1041"/>
      <c r="AF42" s="1041"/>
      <c r="AG42" s="955">
        <v>7347</v>
      </c>
      <c r="AH42" s="955"/>
      <c r="AI42" s="955"/>
      <c r="AJ42" s="1041" t="s">
        <v>62</v>
      </c>
      <c r="AK42" s="1041"/>
      <c r="AL42" s="1041"/>
      <c r="AM42" s="1041" t="s">
        <v>62</v>
      </c>
      <c r="AN42" s="1041"/>
      <c r="AO42" s="1041"/>
      <c r="AP42" s="955">
        <v>11013</v>
      </c>
      <c r="AQ42" s="955"/>
      <c r="AR42" s="955"/>
      <c r="AS42" s="955">
        <v>514</v>
      </c>
      <c r="AT42" s="955"/>
      <c r="AU42" s="987"/>
    </row>
    <row r="43" spans="1:47" ht="15.9" customHeight="1">
      <c r="A43" s="1024"/>
      <c r="B43" s="254">
        <v>24</v>
      </c>
      <c r="C43" s="955">
        <v>137000</v>
      </c>
      <c r="D43" s="955"/>
      <c r="E43" s="955"/>
      <c r="F43" s="955">
        <v>14904</v>
      </c>
      <c r="G43" s="955"/>
      <c r="H43" s="955"/>
      <c r="I43" s="955">
        <v>4460</v>
      </c>
      <c r="J43" s="955"/>
      <c r="K43" s="955"/>
      <c r="L43" s="955">
        <v>2150</v>
      </c>
      <c r="M43" s="955"/>
      <c r="N43" s="955"/>
      <c r="O43" s="955">
        <v>2020</v>
      </c>
      <c r="P43" s="955"/>
      <c r="Q43" s="955"/>
      <c r="R43" s="996">
        <v>27550</v>
      </c>
      <c r="S43" s="996"/>
      <c r="T43" s="996"/>
      <c r="U43" s="955">
        <v>4120</v>
      </c>
      <c r="V43" s="955"/>
      <c r="W43" s="955"/>
      <c r="X43" s="1041" t="s">
        <v>62</v>
      </c>
      <c r="Y43" s="1041"/>
      <c r="Z43" s="1041"/>
      <c r="AA43" s="1041" t="s">
        <v>62</v>
      </c>
      <c r="AB43" s="1041"/>
      <c r="AC43" s="1041"/>
      <c r="AD43" s="1041" t="s">
        <v>62</v>
      </c>
      <c r="AE43" s="1041"/>
      <c r="AF43" s="1041"/>
      <c r="AG43" s="955">
        <v>7340</v>
      </c>
      <c r="AH43" s="955"/>
      <c r="AI43" s="955"/>
      <c r="AJ43" s="1041" t="s">
        <v>62</v>
      </c>
      <c r="AK43" s="1041"/>
      <c r="AL43" s="1041"/>
      <c r="AM43" s="1041" t="s">
        <v>62</v>
      </c>
      <c r="AN43" s="1041"/>
      <c r="AO43" s="1041"/>
      <c r="AP43" s="955">
        <v>10455</v>
      </c>
      <c r="AQ43" s="955"/>
      <c r="AR43" s="955"/>
      <c r="AS43" s="955">
        <v>516</v>
      </c>
      <c r="AT43" s="955"/>
      <c r="AU43" s="987"/>
    </row>
    <row r="44" spans="1:47" ht="15.9" customHeight="1">
      <c r="A44" s="1024"/>
      <c r="B44" s="254">
        <v>25</v>
      </c>
      <c r="C44" s="955">
        <v>139400</v>
      </c>
      <c r="D44" s="955"/>
      <c r="E44" s="955"/>
      <c r="F44" s="955">
        <v>15636</v>
      </c>
      <c r="G44" s="955"/>
      <c r="H44" s="955"/>
      <c r="I44" s="955">
        <v>4270</v>
      </c>
      <c r="J44" s="955"/>
      <c r="K44" s="955"/>
      <c r="L44" s="955">
        <v>1120</v>
      </c>
      <c r="M44" s="955"/>
      <c r="N44" s="955"/>
      <c r="O44" s="955">
        <v>1870</v>
      </c>
      <c r="P44" s="955"/>
      <c r="Q44" s="955"/>
      <c r="R44" s="996">
        <v>29138</v>
      </c>
      <c r="S44" s="996"/>
      <c r="T44" s="996"/>
      <c r="U44" s="955">
        <v>3920</v>
      </c>
      <c r="V44" s="955"/>
      <c r="W44" s="955"/>
      <c r="X44" s="1041" t="s">
        <v>62</v>
      </c>
      <c r="Y44" s="1041"/>
      <c r="Z44" s="1041"/>
      <c r="AA44" s="1041" t="s">
        <v>62</v>
      </c>
      <c r="AB44" s="1041"/>
      <c r="AC44" s="1041"/>
      <c r="AD44" s="1041" t="s">
        <v>62</v>
      </c>
      <c r="AE44" s="1041"/>
      <c r="AF44" s="1041"/>
      <c r="AG44" s="955">
        <v>7038</v>
      </c>
      <c r="AH44" s="955"/>
      <c r="AI44" s="955"/>
      <c r="AJ44" s="1041" t="s">
        <v>62</v>
      </c>
      <c r="AK44" s="1041"/>
      <c r="AL44" s="1041"/>
      <c r="AM44" s="1041" t="s">
        <v>62</v>
      </c>
      <c r="AN44" s="1041"/>
      <c r="AO44" s="1041"/>
      <c r="AP44" s="955">
        <v>10463</v>
      </c>
      <c r="AQ44" s="955"/>
      <c r="AR44" s="955"/>
      <c r="AS44" s="955">
        <v>405</v>
      </c>
      <c r="AT44" s="955"/>
      <c r="AU44" s="987"/>
    </row>
    <row r="45" spans="1:47" ht="15.9" customHeight="1">
      <c r="A45" s="1024"/>
      <c r="B45" s="254">
        <v>26</v>
      </c>
      <c r="C45" s="955">
        <v>133600</v>
      </c>
      <c r="D45" s="955"/>
      <c r="E45" s="955"/>
      <c r="F45" s="955">
        <v>16330</v>
      </c>
      <c r="G45" s="955"/>
      <c r="H45" s="955"/>
      <c r="I45" s="955">
        <v>6070</v>
      </c>
      <c r="J45" s="955"/>
      <c r="K45" s="955"/>
      <c r="L45" s="955">
        <v>911</v>
      </c>
      <c r="M45" s="955"/>
      <c r="N45" s="955"/>
      <c r="O45" s="955">
        <v>2430</v>
      </c>
      <c r="P45" s="955"/>
      <c r="Q45" s="955"/>
      <c r="R45" s="996">
        <v>23939</v>
      </c>
      <c r="S45" s="996"/>
      <c r="T45" s="996"/>
      <c r="U45" s="955">
        <v>3649</v>
      </c>
      <c r="V45" s="955"/>
      <c r="W45" s="955"/>
      <c r="X45" s="1041" t="s">
        <v>62</v>
      </c>
      <c r="Y45" s="1041"/>
      <c r="Z45" s="1041"/>
      <c r="AA45" s="1041">
        <v>10758</v>
      </c>
      <c r="AB45" s="1041"/>
      <c r="AC45" s="1041"/>
      <c r="AD45" s="1041" t="s">
        <v>62</v>
      </c>
      <c r="AE45" s="1041"/>
      <c r="AF45" s="1041"/>
      <c r="AG45" s="1041">
        <v>6733</v>
      </c>
      <c r="AH45" s="1041"/>
      <c r="AI45" s="1041"/>
      <c r="AJ45" s="1041" t="s">
        <v>62</v>
      </c>
      <c r="AK45" s="1041"/>
      <c r="AL45" s="1041"/>
      <c r="AM45" s="1041" t="s">
        <v>62</v>
      </c>
      <c r="AN45" s="1041"/>
      <c r="AO45" s="1041"/>
      <c r="AP45" s="955">
        <v>9978</v>
      </c>
      <c r="AQ45" s="955"/>
      <c r="AR45" s="955"/>
      <c r="AS45" s="955">
        <v>292</v>
      </c>
      <c r="AT45" s="955"/>
      <c r="AU45" s="987"/>
    </row>
    <row r="46" spans="1:47" ht="15.9" customHeight="1">
      <c r="A46" s="1024"/>
      <c r="B46" s="254">
        <v>27</v>
      </c>
      <c r="C46" s="955">
        <v>132600</v>
      </c>
      <c r="D46" s="955"/>
      <c r="E46" s="955"/>
      <c r="F46" s="955">
        <v>14893</v>
      </c>
      <c r="G46" s="955"/>
      <c r="H46" s="955"/>
      <c r="I46" s="955">
        <v>4838</v>
      </c>
      <c r="J46" s="955"/>
      <c r="K46" s="955"/>
      <c r="L46" s="955">
        <v>911</v>
      </c>
      <c r="M46" s="955"/>
      <c r="N46" s="955"/>
      <c r="O46" s="955">
        <v>3614</v>
      </c>
      <c r="P46" s="955"/>
      <c r="Q46" s="955"/>
      <c r="R46" s="996">
        <v>25194</v>
      </c>
      <c r="S46" s="996"/>
      <c r="T46" s="996"/>
      <c r="U46" s="955">
        <v>3260</v>
      </c>
      <c r="V46" s="955"/>
      <c r="W46" s="955"/>
      <c r="X46" s="1041" t="s">
        <v>62</v>
      </c>
      <c r="Y46" s="1041"/>
      <c r="Z46" s="1041"/>
      <c r="AA46" s="1041" t="s">
        <v>62</v>
      </c>
      <c r="AB46" s="1041"/>
      <c r="AC46" s="1041"/>
      <c r="AD46" s="1041" t="s">
        <v>62</v>
      </c>
      <c r="AE46" s="1041"/>
      <c r="AF46" s="1041"/>
      <c r="AG46" s="955">
        <v>6800</v>
      </c>
      <c r="AH46" s="955"/>
      <c r="AI46" s="955"/>
      <c r="AJ46" s="1041" t="s">
        <v>62</v>
      </c>
      <c r="AK46" s="1041"/>
      <c r="AL46" s="1041"/>
      <c r="AM46" s="1041" t="s">
        <v>62</v>
      </c>
      <c r="AN46" s="1041"/>
      <c r="AO46" s="1041"/>
      <c r="AP46" s="1041" t="s">
        <v>62</v>
      </c>
      <c r="AQ46" s="1041"/>
      <c r="AR46" s="1041"/>
      <c r="AS46" s="1041" t="s">
        <v>62</v>
      </c>
      <c r="AT46" s="1041"/>
      <c r="AU46" s="1045"/>
    </row>
    <row r="47" spans="1:47" ht="15.9" customHeight="1">
      <c r="A47" s="1024"/>
      <c r="B47" s="254">
        <v>28</v>
      </c>
      <c r="C47" s="955">
        <v>134300</v>
      </c>
      <c r="D47" s="955"/>
      <c r="E47" s="955"/>
      <c r="F47" s="955">
        <v>15836</v>
      </c>
      <c r="G47" s="955"/>
      <c r="H47" s="955"/>
      <c r="I47" s="955">
        <v>3980</v>
      </c>
      <c r="J47" s="955"/>
      <c r="K47" s="955"/>
      <c r="L47" s="955">
        <v>1500</v>
      </c>
      <c r="M47" s="955"/>
      <c r="N47" s="955"/>
      <c r="O47" s="955">
        <v>3740</v>
      </c>
      <c r="P47" s="955"/>
      <c r="Q47" s="955"/>
      <c r="R47" s="955">
        <v>33267</v>
      </c>
      <c r="S47" s="955"/>
      <c r="T47" s="955"/>
      <c r="U47" s="955">
        <v>3342</v>
      </c>
      <c r="V47" s="955"/>
      <c r="W47" s="955"/>
      <c r="X47" s="1041" t="s">
        <v>62</v>
      </c>
      <c r="Y47" s="1041"/>
      <c r="Z47" s="1041"/>
      <c r="AA47" s="1041" t="s">
        <v>62</v>
      </c>
      <c r="AB47" s="1041"/>
      <c r="AC47" s="1041"/>
      <c r="AD47" s="1041">
        <v>12000</v>
      </c>
      <c r="AE47" s="1041"/>
      <c r="AF47" s="1041"/>
      <c r="AG47" s="997">
        <v>5824</v>
      </c>
      <c r="AH47" s="998"/>
      <c r="AI47" s="999"/>
      <c r="AJ47" s="997" t="s">
        <v>62</v>
      </c>
      <c r="AK47" s="998"/>
      <c r="AL47" s="998"/>
      <c r="AM47" s="997" t="s">
        <v>62</v>
      </c>
      <c r="AN47" s="998"/>
      <c r="AO47" s="998"/>
      <c r="AP47" s="997">
        <v>14104</v>
      </c>
      <c r="AQ47" s="998"/>
      <c r="AR47" s="999"/>
      <c r="AS47" s="997" t="s">
        <v>62</v>
      </c>
      <c r="AT47" s="998"/>
      <c r="AU47" s="1018"/>
    </row>
    <row r="48" spans="1:47" ht="15.9" customHeight="1">
      <c r="A48" s="1024"/>
      <c r="B48" s="254">
        <v>29</v>
      </c>
      <c r="C48" s="955"/>
      <c r="D48" s="955"/>
      <c r="E48" s="955"/>
      <c r="F48" s="955"/>
      <c r="G48" s="955"/>
      <c r="H48" s="955"/>
      <c r="I48" s="1041" t="s">
        <v>62</v>
      </c>
      <c r="J48" s="1041"/>
      <c r="K48" s="1041"/>
      <c r="L48" s="955"/>
      <c r="M48" s="955"/>
      <c r="N48" s="955"/>
      <c r="O48" s="955"/>
      <c r="P48" s="955"/>
      <c r="Q48" s="955"/>
      <c r="R48" s="996">
        <v>23007</v>
      </c>
      <c r="S48" s="996"/>
      <c r="T48" s="996"/>
      <c r="U48" s="955">
        <v>3171</v>
      </c>
      <c r="V48" s="955"/>
      <c r="W48" s="955"/>
      <c r="X48" s="1041" t="s">
        <v>62</v>
      </c>
      <c r="Y48" s="1041"/>
      <c r="Z48" s="1041"/>
      <c r="AA48" s="1041"/>
      <c r="AB48" s="1041"/>
      <c r="AC48" s="1041"/>
      <c r="AD48" s="1041" t="s">
        <v>62</v>
      </c>
      <c r="AE48" s="1041"/>
      <c r="AF48" s="1041"/>
      <c r="AG48" s="997"/>
      <c r="AH48" s="998"/>
      <c r="AI48" s="999"/>
      <c r="AJ48" s="997"/>
      <c r="AK48" s="998"/>
      <c r="AL48" s="998"/>
      <c r="AM48" s="997"/>
      <c r="AN48" s="998"/>
      <c r="AO48" s="998"/>
      <c r="AP48" s="997"/>
      <c r="AQ48" s="998"/>
      <c r="AR48" s="999"/>
      <c r="AS48" s="997"/>
      <c r="AT48" s="998"/>
      <c r="AU48" s="1018"/>
    </row>
    <row r="49" spans="1:54" ht="15.9" customHeight="1" thickBot="1">
      <c r="A49" s="1025"/>
      <c r="B49" s="839">
        <v>30</v>
      </c>
      <c r="C49" s="1046"/>
      <c r="D49" s="1046"/>
      <c r="E49" s="1046"/>
      <c r="F49" s="1046"/>
      <c r="G49" s="1046"/>
      <c r="H49" s="1046"/>
      <c r="I49" s="1048" t="s">
        <v>62</v>
      </c>
      <c r="J49" s="1048"/>
      <c r="K49" s="1048"/>
      <c r="L49" s="1046"/>
      <c r="M49" s="1046"/>
      <c r="N49" s="1046"/>
      <c r="O49" s="1046"/>
      <c r="P49" s="1046"/>
      <c r="Q49" s="1046"/>
      <c r="R49" s="1047">
        <v>22872</v>
      </c>
      <c r="S49" s="1047"/>
      <c r="T49" s="1047"/>
      <c r="U49" s="1046">
        <v>3526</v>
      </c>
      <c r="V49" s="1046"/>
      <c r="W49" s="1046"/>
      <c r="X49" s="1048" t="s">
        <v>62</v>
      </c>
      <c r="Y49" s="1048"/>
      <c r="Z49" s="1048"/>
      <c r="AA49" s="1048"/>
      <c r="AB49" s="1048"/>
      <c r="AC49" s="1048"/>
      <c r="AD49" s="1048" t="s">
        <v>62</v>
      </c>
      <c r="AE49" s="1048"/>
      <c r="AF49" s="1048"/>
      <c r="AG49" s="1019"/>
      <c r="AH49" s="1020"/>
      <c r="AI49" s="1021"/>
      <c r="AJ49" s="1019"/>
      <c r="AK49" s="1020"/>
      <c r="AL49" s="1020"/>
      <c r="AM49" s="1019"/>
      <c r="AN49" s="1020"/>
      <c r="AO49" s="1020"/>
      <c r="AP49" s="1019"/>
      <c r="AQ49" s="1020"/>
      <c r="AR49" s="1021"/>
      <c r="AS49" s="1019"/>
      <c r="AT49" s="1020"/>
      <c r="AU49" s="1022"/>
    </row>
    <row r="50" spans="1:54" ht="5.0999999999999996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54" ht="12" customHeight="1">
      <c r="A51" s="1049" t="s">
        <v>133</v>
      </c>
      <c r="B51" s="1049"/>
      <c r="C51" s="1049"/>
      <c r="D51" s="7"/>
      <c r="E51" s="7" t="s">
        <v>134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 t="s">
        <v>135</v>
      </c>
      <c r="X51" s="1053"/>
      <c r="Y51" s="1053"/>
      <c r="Z51" s="1053"/>
      <c r="AA51" s="7" t="s">
        <v>136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54" ht="12" customHeight="1">
      <c r="A52" s="1049" t="s">
        <v>116</v>
      </c>
      <c r="B52" s="1049"/>
      <c r="C52" s="1049"/>
      <c r="D52" s="7"/>
      <c r="E52" s="7" t="s">
        <v>137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 t="s">
        <v>138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54" ht="12" customHeight="1">
      <c r="A53" s="1049" t="s">
        <v>112</v>
      </c>
      <c r="B53" s="1049"/>
      <c r="C53" s="1049"/>
      <c r="D53" s="7"/>
      <c r="E53" s="7" t="s">
        <v>139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 t="s">
        <v>140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54" ht="12" customHeight="1">
      <c r="A54" s="1052" t="s">
        <v>141</v>
      </c>
      <c r="B54" s="1052"/>
      <c r="C54" s="1052"/>
      <c r="D54" s="41"/>
      <c r="E54" s="41" t="s">
        <v>142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</row>
    <row r="55" spans="1:54" ht="12" customHeight="1">
      <c r="A55" s="1049" t="s">
        <v>113</v>
      </c>
      <c r="B55" s="1049"/>
      <c r="C55" s="1049"/>
      <c r="D55" s="41"/>
      <c r="E55" s="41" t="s">
        <v>143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54" ht="12" customHeight="1">
      <c r="A56" s="1049" t="s">
        <v>144</v>
      </c>
      <c r="B56" s="1049"/>
      <c r="C56" s="1049"/>
      <c r="D56" s="41"/>
      <c r="E56" s="41" t="s">
        <v>145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1:54" ht="12" customHeight="1">
      <c r="A57" s="1049" t="s">
        <v>114</v>
      </c>
      <c r="B57" s="1049"/>
      <c r="C57" s="1049"/>
      <c r="D57" s="58"/>
      <c r="E57" s="58" t="s">
        <v>146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</row>
    <row r="58" spans="1:54" ht="12" customHeight="1">
      <c r="A58" s="1049" t="s">
        <v>115</v>
      </c>
      <c r="B58" s="1049"/>
      <c r="C58" s="1049"/>
      <c r="D58" s="41"/>
      <c r="E58" s="41" t="s">
        <v>147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</row>
    <row r="59" spans="1:54" ht="12" customHeight="1">
      <c r="A59" s="260"/>
      <c r="B59" s="760"/>
      <c r="C59" s="41"/>
      <c r="D59" s="41"/>
      <c r="E59" s="41" t="s">
        <v>148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1:54" ht="12" customHeight="1">
      <c r="A60" s="260"/>
      <c r="B60" s="760"/>
      <c r="C60" s="58"/>
      <c r="D60" s="58"/>
      <c r="E60" s="58" t="s">
        <v>149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</row>
    <row r="61" spans="1:54" ht="12" customHeight="1">
      <c r="A61" s="1049" t="s">
        <v>119</v>
      </c>
      <c r="B61" s="1049"/>
      <c r="C61" s="1049"/>
      <c r="D61" s="58"/>
      <c r="E61" s="58" t="s">
        <v>150</v>
      </c>
    </row>
    <row r="62" spans="1:54" ht="5.0999999999999996" customHeight="1">
      <c r="A62" s="760"/>
      <c r="B62" s="760"/>
      <c r="C62" s="760"/>
      <c r="D62" s="58"/>
      <c r="E62" s="58"/>
      <c r="AT62" s="79"/>
    </row>
    <row r="63" spans="1:54" ht="14.1" customHeight="1">
      <c r="Y63" s="1050" t="s">
        <v>151</v>
      </c>
      <c r="Z63" s="1051"/>
      <c r="AA63" s="1051"/>
      <c r="AB63" s="1051"/>
      <c r="AC63" s="1051"/>
      <c r="AD63" s="1051"/>
      <c r="AE63" s="1051"/>
      <c r="AF63" s="1051"/>
      <c r="AG63" s="1051"/>
      <c r="AH63" s="1051"/>
      <c r="AI63" s="1051"/>
      <c r="AJ63" s="1051"/>
      <c r="AK63" s="1051"/>
      <c r="AL63" s="1051"/>
      <c r="AM63" s="1051"/>
      <c r="AN63" s="1051"/>
      <c r="AO63" s="1051"/>
      <c r="AP63" s="1051"/>
      <c r="AQ63" s="1051"/>
      <c r="AR63" s="1051"/>
      <c r="AS63" s="1051"/>
      <c r="AT63" s="1051"/>
      <c r="AU63" s="1051"/>
      <c r="AV63" s="238"/>
      <c r="AW63" s="238"/>
      <c r="AX63" s="238"/>
      <c r="AY63" s="238"/>
      <c r="AZ63" s="238"/>
      <c r="BA63" s="238"/>
      <c r="BB63" s="238"/>
    </row>
  </sheetData>
  <mergeCells count="662">
    <mergeCell ref="I28:K28"/>
    <mergeCell ref="X27:Z27"/>
    <mergeCell ref="X28:Z28"/>
    <mergeCell ref="I48:K48"/>
    <mergeCell ref="I49:K49"/>
    <mergeCell ref="A61:C61"/>
    <mergeCell ref="Y63:AU63"/>
    <mergeCell ref="A53:C53"/>
    <mergeCell ref="A54:C54"/>
    <mergeCell ref="A55:C55"/>
    <mergeCell ref="A56:C56"/>
    <mergeCell ref="A57:C57"/>
    <mergeCell ref="A58:C58"/>
    <mergeCell ref="AM49:AO49"/>
    <mergeCell ref="AP49:AR49"/>
    <mergeCell ref="AS49:AU49"/>
    <mergeCell ref="A51:C51"/>
    <mergeCell ref="X51:Z51"/>
    <mergeCell ref="A52:C52"/>
    <mergeCell ref="U49:W49"/>
    <mergeCell ref="X49:Z49"/>
    <mergeCell ref="AA49:AC49"/>
    <mergeCell ref="AD49:AF49"/>
    <mergeCell ref="AG49:AI49"/>
    <mergeCell ref="AJ49:AL49"/>
    <mergeCell ref="C49:E49"/>
    <mergeCell ref="F49:H49"/>
    <mergeCell ref="L49:N49"/>
    <mergeCell ref="O49:Q49"/>
    <mergeCell ref="R49:T49"/>
    <mergeCell ref="AD48:AF48"/>
    <mergeCell ref="AG48:AI48"/>
    <mergeCell ref="AJ48:AL48"/>
    <mergeCell ref="C48:E48"/>
    <mergeCell ref="F48:H48"/>
    <mergeCell ref="L48:N48"/>
    <mergeCell ref="O48:Q48"/>
    <mergeCell ref="R48:T48"/>
    <mergeCell ref="U48:W48"/>
    <mergeCell ref="X48:Z48"/>
    <mergeCell ref="AM48:AO48"/>
    <mergeCell ref="AP48:AR48"/>
    <mergeCell ref="AS48:AU48"/>
    <mergeCell ref="AS47:AU47"/>
    <mergeCell ref="AA47:AC47"/>
    <mergeCell ref="AD47:AF47"/>
    <mergeCell ref="AG47:AI47"/>
    <mergeCell ref="AJ47:AL47"/>
    <mergeCell ref="AM47:AO47"/>
    <mergeCell ref="AP47:AR47"/>
    <mergeCell ref="AA48:AC48"/>
    <mergeCell ref="C47:E47"/>
    <mergeCell ref="F47:H47"/>
    <mergeCell ref="I47:K47"/>
    <mergeCell ref="L47:N47"/>
    <mergeCell ref="O47:Q47"/>
    <mergeCell ref="R47:T47"/>
    <mergeCell ref="U47:W47"/>
    <mergeCell ref="X47:Z47"/>
    <mergeCell ref="O45:Q45"/>
    <mergeCell ref="R45:T45"/>
    <mergeCell ref="C46:E46"/>
    <mergeCell ref="F46:H46"/>
    <mergeCell ref="AP46:AR46"/>
    <mergeCell ref="AS46:AU46"/>
    <mergeCell ref="AA46:AC46"/>
    <mergeCell ref="AD46:AF46"/>
    <mergeCell ref="AG46:AI46"/>
    <mergeCell ref="AJ46:AL46"/>
    <mergeCell ref="AM46:AO46"/>
    <mergeCell ref="X46:Z46"/>
    <mergeCell ref="I43:K43"/>
    <mergeCell ref="L43:N43"/>
    <mergeCell ref="O43:Q43"/>
    <mergeCell ref="R43:T43"/>
    <mergeCell ref="AM45:AO45"/>
    <mergeCell ref="AP45:AR45"/>
    <mergeCell ref="AS45:AU45"/>
    <mergeCell ref="I46:K46"/>
    <mergeCell ref="L46:N46"/>
    <mergeCell ref="O46:Q46"/>
    <mergeCell ref="R46:T46"/>
    <mergeCell ref="U46:W46"/>
    <mergeCell ref="U45:W45"/>
    <mergeCell ref="X45:Z45"/>
    <mergeCell ref="AA45:AC45"/>
    <mergeCell ref="AD45:AF45"/>
    <mergeCell ref="AG45:AI45"/>
    <mergeCell ref="AJ45:AL45"/>
    <mergeCell ref="C45:E45"/>
    <mergeCell ref="F45:H45"/>
    <mergeCell ref="I45:K45"/>
    <mergeCell ref="L45:N45"/>
    <mergeCell ref="AD44:AF44"/>
    <mergeCell ref="AG44:AI44"/>
    <mergeCell ref="AJ44:AL44"/>
    <mergeCell ref="AM44:AO44"/>
    <mergeCell ref="AP44:AR44"/>
    <mergeCell ref="AS44:AU44"/>
    <mergeCell ref="AS43:AU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A43:AC43"/>
    <mergeCell ref="AD43:AF43"/>
    <mergeCell ref="AG43:AI43"/>
    <mergeCell ref="AJ43:AL43"/>
    <mergeCell ref="AM43:AO43"/>
    <mergeCell ref="AP43:AR43"/>
    <mergeCell ref="C43:E43"/>
    <mergeCell ref="F43:H43"/>
    <mergeCell ref="C41:E41"/>
    <mergeCell ref="F41:H41"/>
    <mergeCell ref="I41:K41"/>
    <mergeCell ref="L41:N41"/>
    <mergeCell ref="O41:Q41"/>
    <mergeCell ref="AA42:AC42"/>
    <mergeCell ref="AD42:AF42"/>
    <mergeCell ref="AG42:AI42"/>
    <mergeCell ref="AJ42:AL42"/>
    <mergeCell ref="AJ39:AL39"/>
    <mergeCell ref="AM39:AO39"/>
    <mergeCell ref="AP39:AR39"/>
    <mergeCell ref="C39:E39"/>
    <mergeCell ref="F39:H39"/>
    <mergeCell ref="I39:K39"/>
    <mergeCell ref="U43:W43"/>
    <mergeCell ref="X43:Z43"/>
    <mergeCell ref="X42:Z42"/>
    <mergeCell ref="AM41:AO41"/>
    <mergeCell ref="AP41:AR41"/>
    <mergeCell ref="C42:E42"/>
    <mergeCell ref="F42:H42"/>
    <mergeCell ref="I42:K42"/>
    <mergeCell ref="L42:N42"/>
    <mergeCell ref="O42:Q42"/>
    <mergeCell ref="R42:T42"/>
    <mergeCell ref="U42:W42"/>
    <mergeCell ref="U41:W41"/>
    <mergeCell ref="X41:Z41"/>
    <mergeCell ref="AA41:AC41"/>
    <mergeCell ref="AD41:AF41"/>
    <mergeCell ref="AG41:AI41"/>
    <mergeCell ref="AJ41:AL41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R41:T41"/>
    <mergeCell ref="AP42:AR42"/>
    <mergeCell ref="AS42:AU42"/>
    <mergeCell ref="AP40:AR40"/>
    <mergeCell ref="AS40:AU40"/>
    <mergeCell ref="AS41:AU41"/>
    <mergeCell ref="AM42:AO42"/>
    <mergeCell ref="L39:N39"/>
    <mergeCell ref="O39:Q39"/>
    <mergeCell ref="R39:T39"/>
    <mergeCell ref="U39:W39"/>
    <mergeCell ref="X39:Z39"/>
    <mergeCell ref="X38:Z38"/>
    <mergeCell ref="AM37:AO37"/>
    <mergeCell ref="AP37:AR37"/>
    <mergeCell ref="AS37:AU37"/>
    <mergeCell ref="AA37:AC37"/>
    <mergeCell ref="AD37:AF37"/>
    <mergeCell ref="AG37:AI37"/>
    <mergeCell ref="AJ37:AL37"/>
    <mergeCell ref="AP38:AR38"/>
    <mergeCell ref="AS38:AU38"/>
    <mergeCell ref="AA38:AC38"/>
    <mergeCell ref="AD38:AF38"/>
    <mergeCell ref="AG38:AI38"/>
    <mergeCell ref="AJ38:AL38"/>
    <mergeCell ref="AM38:AO38"/>
    <mergeCell ref="AS39:AU39"/>
    <mergeCell ref="AA39:AC39"/>
    <mergeCell ref="AD39:AF39"/>
    <mergeCell ref="AG39:AI39"/>
    <mergeCell ref="U38:W38"/>
    <mergeCell ref="U37:W37"/>
    <mergeCell ref="X37:Z37"/>
    <mergeCell ref="C37:E37"/>
    <mergeCell ref="F37:H37"/>
    <mergeCell ref="I37:K37"/>
    <mergeCell ref="L37:N37"/>
    <mergeCell ref="O37:Q37"/>
    <mergeCell ref="R37:T37"/>
    <mergeCell ref="I35:K35"/>
    <mergeCell ref="L35:N35"/>
    <mergeCell ref="O35:Q35"/>
    <mergeCell ref="R35:T35"/>
    <mergeCell ref="C38:E38"/>
    <mergeCell ref="F38:H38"/>
    <mergeCell ref="I38:K38"/>
    <mergeCell ref="L38:N38"/>
    <mergeCell ref="O38:Q38"/>
    <mergeCell ref="R38:T38"/>
    <mergeCell ref="AD36:AF36"/>
    <mergeCell ref="AG36:AI36"/>
    <mergeCell ref="AJ36:AL36"/>
    <mergeCell ref="AM36:AO36"/>
    <mergeCell ref="AP36:AR36"/>
    <mergeCell ref="AS36:AU36"/>
    <mergeCell ref="AS35:AU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A35:AC35"/>
    <mergeCell ref="AD35:AF35"/>
    <mergeCell ref="AG35:AI35"/>
    <mergeCell ref="AJ35:AL35"/>
    <mergeCell ref="AM35:AO35"/>
    <mergeCell ref="AP35:AR35"/>
    <mergeCell ref="C35:E35"/>
    <mergeCell ref="F35:H35"/>
    <mergeCell ref="U35:W35"/>
    <mergeCell ref="X35:Z35"/>
    <mergeCell ref="X34:Z34"/>
    <mergeCell ref="AM33:AO33"/>
    <mergeCell ref="AP33:AR33"/>
    <mergeCell ref="AS33:AU33"/>
    <mergeCell ref="C34:E34"/>
    <mergeCell ref="F34:H34"/>
    <mergeCell ref="I34:K34"/>
    <mergeCell ref="L34:N34"/>
    <mergeCell ref="O34:Q34"/>
    <mergeCell ref="R34:T34"/>
    <mergeCell ref="U34:W34"/>
    <mergeCell ref="U33:W33"/>
    <mergeCell ref="X33:Z33"/>
    <mergeCell ref="AA33:AC33"/>
    <mergeCell ref="AD33:AF33"/>
    <mergeCell ref="AG33:AI33"/>
    <mergeCell ref="AJ33:AL33"/>
    <mergeCell ref="C33:E33"/>
    <mergeCell ref="F33:H33"/>
    <mergeCell ref="I33:K33"/>
    <mergeCell ref="L33:N33"/>
    <mergeCell ref="O33:Q33"/>
    <mergeCell ref="R33:T33"/>
    <mergeCell ref="AP34:AR34"/>
    <mergeCell ref="AS34:AU34"/>
    <mergeCell ref="AD32:AF32"/>
    <mergeCell ref="AG32:AI32"/>
    <mergeCell ref="AJ32:AL32"/>
    <mergeCell ref="AM32:AO32"/>
    <mergeCell ref="AP32:AR32"/>
    <mergeCell ref="AS32:AU32"/>
    <mergeCell ref="AA34:AC34"/>
    <mergeCell ref="AD34:AF34"/>
    <mergeCell ref="AG34:AI34"/>
    <mergeCell ref="AJ34:AL34"/>
    <mergeCell ref="AM34:AO34"/>
    <mergeCell ref="AS31:AU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A31:AC31"/>
    <mergeCell ref="AD31:AF31"/>
    <mergeCell ref="AG31:AI31"/>
    <mergeCell ref="AJ31:AL31"/>
    <mergeCell ref="AM31:AO31"/>
    <mergeCell ref="AP31:AR31"/>
    <mergeCell ref="C31:E31"/>
    <mergeCell ref="F31:H31"/>
    <mergeCell ref="I31:K31"/>
    <mergeCell ref="L31:N31"/>
    <mergeCell ref="O31:Q31"/>
    <mergeCell ref="R31:T31"/>
    <mergeCell ref="U31:W31"/>
    <mergeCell ref="X31:Z31"/>
    <mergeCell ref="X30:Z30"/>
    <mergeCell ref="AS29:AU29"/>
    <mergeCell ref="C30:E30"/>
    <mergeCell ref="F30:H30"/>
    <mergeCell ref="I30:K30"/>
    <mergeCell ref="L30:N30"/>
    <mergeCell ref="O30:Q30"/>
    <mergeCell ref="R30:T30"/>
    <mergeCell ref="U30:W30"/>
    <mergeCell ref="U29:W29"/>
    <mergeCell ref="X29:Z29"/>
    <mergeCell ref="AA29:AC29"/>
    <mergeCell ref="AD29:AF29"/>
    <mergeCell ref="AG29:AI29"/>
    <mergeCell ref="AJ29:AL29"/>
    <mergeCell ref="AP30:AR30"/>
    <mergeCell ref="AS30:AU30"/>
    <mergeCell ref="AA30:AC30"/>
    <mergeCell ref="AD30:AF30"/>
    <mergeCell ref="AG30:AI30"/>
    <mergeCell ref="AJ30:AL30"/>
    <mergeCell ref="AM30:AO30"/>
    <mergeCell ref="AM28:AO28"/>
    <mergeCell ref="AP28:AR28"/>
    <mergeCell ref="AS28:AU28"/>
    <mergeCell ref="A29:A49"/>
    <mergeCell ref="C29:E29"/>
    <mergeCell ref="F29:H29"/>
    <mergeCell ref="I29:K29"/>
    <mergeCell ref="L29:N29"/>
    <mergeCell ref="O29:Q29"/>
    <mergeCell ref="R29:T29"/>
    <mergeCell ref="U28:W28"/>
    <mergeCell ref="AA28:AC28"/>
    <mergeCell ref="AD28:AF28"/>
    <mergeCell ref="AG28:AI28"/>
    <mergeCell ref="AJ28:AL28"/>
    <mergeCell ref="C28:E28"/>
    <mergeCell ref="F28:H28"/>
    <mergeCell ref="L28:N28"/>
    <mergeCell ref="O28:Q28"/>
    <mergeCell ref="R28:T28"/>
    <mergeCell ref="AM29:AO29"/>
    <mergeCell ref="AP29:AR29"/>
    <mergeCell ref="A8:A28"/>
    <mergeCell ref="C8:E8"/>
    <mergeCell ref="AM25:AO25"/>
    <mergeCell ref="AD27:AF27"/>
    <mergeCell ref="AG27:AI27"/>
    <mergeCell ref="AJ27:AL27"/>
    <mergeCell ref="AM27:AO27"/>
    <mergeCell ref="AP27:AR27"/>
    <mergeCell ref="AS27:AU27"/>
    <mergeCell ref="AS26:AU26"/>
    <mergeCell ref="C27:E27"/>
    <mergeCell ref="F27:H27"/>
    <mergeCell ref="L27:N27"/>
    <mergeCell ref="O27:Q27"/>
    <mergeCell ref="R27:T27"/>
    <mergeCell ref="U27:W27"/>
    <mergeCell ref="AA27:AC27"/>
    <mergeCell ref="AA26:AC26"/>
    <mergeCell ref="AD26:AF26"/>
    <mergeCell ref="AG26:AI26"/>
    <mergeCell ref="AJ26:AL26"/>
    <mergeCell ref="AM26:AO26"/>
    <mergeCell ref="AP26:AR26"/>
    <mergeCell ref="I27:K27"/>
    <mergeCell ref="C26:E26"/>
    <mergeCell ref="F26:H26"/>
    <mergeCell ref="AJ24:AL24"/>
    <mergeCell ref="C24:E24"/>
    <mergeCell ref="F24:H24"/>
    <mergeCell ref="I24:K24"/>
    <mergeCell ref="L24:N24"/>
    <mergeCell ref="O24:Q24"/>
    <mergeCell ref="R24:T24"/>
    <mergeCell ref="AA25:AC25"/>
    <mergeCell ref="AD25:AF25"/>
    <mergeCell ref="AG25:AI25"/>
    <mergeCell ref="AJ25:AL25"/>
    <mergeCell ref="C22:E22"/>
    <mergeCell ref="F22:H22"/>
    <mergeCell ref="I22:K22"/>
    <mergeCell ref="L22:N22"/>
    <mergeCell ref="O22:Q22"/>
    <mergeCell ref="R22:T22"/>
    <mergeCell ref="U22:W22"/>
    <mergeCell ref="X22:Z22"/>
    <mergeCell ref="X26:Z26"/>
    <mergeCell ref="X25:Z25"/>
    <mergeCell ref="C25:E25"/>
    <mergeCell ref="F25:H25"/>
    <mergeCell ref="I25:K25"/>
    <mergeCell ref="L25:N25"/>
    <mergeCell ref="O25:Q25"/>
    <mergeCell ref="R25:T25"/>
    <mergeCell ref="U25:W25"/>
    <mergeCell ref="U24:W24"/>
    <mergeCell ref="X24:Z24"/>
    <mergeCell ref="I26:K26"/>
    <mergeCell ref="L26:N26"/>
    <mergeCell ref="O26:Q26"/>
    <mergeCell ref="R26:T26"/>
    <mergeCell ref="U26:W26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O20:Q20"/>
    <mergeCell ref="R20:T20"/>
    <mergeCell ref="AP21:AR21"/>
    <mergeCell ref="AD23:AF23"/>
    <mergeCell ref="AG23:AI23"/>
    <mergeCell ref="AJ23:AL23"/>
    <mergeCell ref="AM23:AO23"/>
    <mergeCell ref="AP25:AR25"/>
    <mergeCell ref="AS25:AU25"/>
    <mergeCell ref="AP23:AR23"/>
    <mergeCell ref="AS23:AU23"/>
    <mergeCell ref="AS22:AU22"/>
    <mergeCell ref="AA22:AC22"/>
    <mergeCell ref="AD22:AF22"/>
    <mergeCell ref="AG22:AI22"/>
    <mergeCell ref="AJ22:AL22"/>
    <mergeCell ref="AM22:AO22"/>
    <mergeCell ref="AP22:AR22"/>
    <mergeCell ref="AM24:AO24"/>
    <mergeCell ref="AP24:AR24"/>
    <mergeCell ref="AS24:AU24"/>
    <mergeCell ref="AA24:AC24"/>
    <mergeCell ref="AD24:AF24"/>
    <mergeCell ref="AG24:AI24"/>
    <mergeCell ref="C18:E18"/>
    <mergeCell ref="AD19:AF19"/>
    <mergeCell ref="AG19:AI19"/>
    <mergeCell ref="AJ19:AL19"/>
    <mergeCell ref="AM19:AO19"/>
    <mergeCell ref="X21:Z21"/>
    <mergeCell ref="AM20:AO20"/>
    <mergeCell ref="AP20:AR20"/>
    <mergeCell ref="AS20:AU20"/>
    <mergeCell ref="C21:E21"/>
    <mergeCell ref="F21:H21"/>
    <mergeCell ref="I21:K21"/>
    <mergeCell ref="L21:N21"/>
    <mergeCell ref="O21:Q21"/>
    <mergeCell ref="R21:T21"/>
    <mergeCell ref="U21:W21"/>
    <mergeCell ref="U20:W20"/>
    <mergeCell ref="X20:Z20"/>
    <mergeCell ref="AA20:AC20"/>
    <mergeCell ref="AD20:AF20"/>
    <mergeCell ref="AG20:AI20"/>
    <mergeCell ref="AJ20:AL20"/>
    <mergeCell ref="C20:E20"/>
    <mergeCell ref="F20:H20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S21:AU21"/>
    <mergeCell ref="AP19:AR19"/>
    <mergeCell ref="AS19:AU19"/>
    <mergeCell ref="AA21:AC21"/>
    <mergeCell ref="AD21:AF21"/>
    <mergeCell ref="AG21:AI21"/>
    <mergeCell ref="AJ21:AL21"/>
    <mergeCell ref="AM21:AO21"/>
    <mergeCell ref="F18:H18"/>
    <mergeCell ref="I18:K18"/>
    <mergeCell ref="L18:N18"/>
    <mergeCell ref="O18:Q18"/>
    <mergeCell ref="R18:T18"/>
    <mergeCell ref="U18:W18"/>
    <mergeCell ref="X18:Z18"/>
    <mergeCell ref="AS18:AU18"/>
    <mergeCell ref="AA18:AC18"/>
    <mergeCell ref="AD18:AF18"/>
    <mergeCell ref="AG18:AI18"/>
    <mergeCell ref="AJ18:AL18"/>
    <mergeCell ref="AM18:AO18"/>
    <mergeCell ref="AP18:AR18"/>
    <mergeCell ref="I20:K20"/>
    <mergeCell ref="L20:N20"/>
    <mergeCell ref="AM16:AO16"/>
    <mergeCell ref="AA17:AC17"/>
    <mergeCell ref="AD17:AF17"/>
    <mergeCell ref="AG17:AI17"/>
    <mergeCell ref="AJ17:AL17"/>
    <mergeCell ref="AM17:AO17"/>
    <mergeCell ref="AP16:AR16"/>
    <mergeCell ref="AS16:AU16"/>
    <mergeCell ref="AA16:AC16"/>
    <mergeCell ref="AD16:AF16"/>
    <mergeCell ref="AG16:AI16"/>
    <mergeCell ref="AJ16:AL16"/>
    <mergeCell ref="AP17:AR17"/>
    <mergeCell ref="AS17:AU17"/>
    <mergeCell ref="C17:E17"/>
    <mergeCell ref="F17:H17"/>
    <mergeCell ref="I17:K17"/>
    <mergeCell ref="L17:N17"/>
    <mergeCell ref="O17:Q17"/>
    <mergeCell ref="R17:T17"/>
    <mergeCell ref="U17:W17"/>
    <mergeCell ref="U16:W16"/>
    <mergeCell ref="X16:Z16"/>
    <mergeCell ref="C16:E16"/>
    <mergeCell ref="F16:H16"/>
    <mergeCell ref="I16:K16"/>
    <mergeCell ref="L16:N16"/>
    <mergeCell ref="O16:Q16"/>
    <mergeCell ref="R16:T16"/>
    <mergeCell ref="X17:Z17"/>
    <mergeCell ref="AP15:AR15"/>
    <mergeCell ref="AS15:AU15"/>
    <mergeCell ref="AS14:AU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A14:AC14"/>
    <mergeCell ref="AD14:AF14"/>
    <mergeCell ref="AG14:AI14"/>
    <mergeCell ref="AJ14:AL14"/>
    <mergeCell ref="AM14:AO14"/>
    <mergeCell ref="AP14:AR14"/>
    <mergeCell ref="U14:W14"/>
    <mergeCell ref="X14:Z14"/>
    <mergeCell ref="C14:E14"/>
    <mergeCell ref="F14:H14"/>
    <mergeCell ref="I14:K14"/>
    <mergeCell ref="L14:N14"/>
    <mergeCell ref="X13:Z13"/>
    <mergeCell ref="AA13:AC13"/>
    <mergeCell ref="AD13:AF13"/>
    <mergeCell ref="AG13:AI13"/>
    <mergeCell ref="AJ13:AL13"/>
    <mergeCell ref="AM13:AO13"/>
    <mergeCell ref="AD15:AF15"/>
    <mergeCell ref="AG15:AI15"/>
    <mergeCell ref="AJ15:AL15"/>
    <mergeCell ref="AM15:AO15"/>
    <mergeCell ref="AM12:AO12"/>
    <mergeCell ref="AP12:AR12"/>
    <mergeCell ref="AS12:AU12"/>
    <mergeCell ref="C13:E13"/>
    <mergeCell ref="F13:H13"/>
    <mergeCell ref="I13:K13"/>
    <mergeCell ref="L13:N13"/>
    <mergeCell ref="O13:Q13"/>
    <mergeCell ref="R13:T13"/>
    <mergeCell ref="U13:W13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P13:AR13"/>
    <mergeCell ref="AS13:AU13"/>
    <mergeCell ref="AG11:AI11"/>
    <mergeCell ref="AJ11:AL11"/>
    <mergeCell ref="AM11:AO11"/>
    <mergeCell ref="AP11:AR11"/>
    <mergeCell ref="AS11:AU11"/>
    <mergeCell ref="AS10:AU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A10:AC10"/>
    <mergeCell ref="AD10:AF10"/>
    <mergeCell ref="AG10:AI10"/>
    <mergeCell ref="AJ10:AL10"/>
    <mergeCell ref="AM10:AO10"/>
    <mergeCell ref="AP10:AR10"/>
    <mergeCell ref="AD11:AF11"/>
    <mergeCell ref="AM8:AO8"/>
    <mergeCell ref="AP8:AR8"/>
    <mergeCell ref="AS8:AU8"/>
    <mergeCell ref="C9:E9"/>
    <mergeCell ref="F9:H9"/>
    <mergeCell ref="I9:K9"/>
    <mergeCell ref="L9:N9"/>
    <mergeCell ref="O9:Q9"/>
    <mergeCell ref="R9:T9"/>
    <mergeCell ref="U9:W9"/>
    <mergeCell ref="U8:W8"/>
    <mergeCell ref="X8:Z8"/>
    <mergeCell ref="AA8:AC8"/>
    <mergeCell ref="AD8:AF8"/>
    <mergeCell ref="AG8:AI8"/>
    <mergeCell ref="AJ8:AL8"/>
    <mergeCell ref="AP9:AR9"/>
    <mergeCell ref="AS9:AU9"/>
    <mergeCell ref="X9:Z9"/>
    <mergeCell ref="AA9:AC9"/>
    <mergeCell ref="AD9:AF9"/>
    <mergeCell ref="AG9:AI9"/>
    <mergeCell ref="AJ9:AL9"/>
    <mergeCell ref="AM9:AO9"/>
    <mergeCell ref="AA4:AC7"/>
    <mergeCell ref="AD4:AF7"/>
    <mergeCell ref="C10:E10"/>
    <mergeCell ref="F10:H10"/>
    <mergeCell ref="I10:K10"/>
    <mergeCell ref="L10:N10"/>
    <mergeCell ref="O10:Q10"/>
    <mergeCell ref="R10:T10"/>
    <mergeCell ref="U10:W10"/>
    <mergeCell ref="X10:Z10"/>
    <mergeCell ref="O14:Q14"/>
    <mergeCell ref="R14:T14"/>
    <mergeCell ref="AN3:AU3"/>
    <mergeCell ref="A4:B4"/>
    <mergeCell ref="C4:E7"/>
    <mergeCell ref="F4:H7"/>
    <mergeCell ref="I4:K7"/>
    <mergeCell ref="L4:N7"/>
    <mergeCell ref="O4:Q7"/>
    <mergeCell ref="R4:T7"/>
    <mergeCell ref="U4:W7"/>
    <mergeCell ref="X4:Z7"/>
    <mergeCell ref="AS4:AU7"/>
    <mergeCell ref="A6:A7"/>
    <mergeCell ref="B6:B7"/>
    <mergeCell ref="AG4:AI7"/>
    <mergeCell ref="AJ4:AL7"/>
    <mergeCell ref="AM4:AO7"/>
    <mergeCell ref="AP4:AR7"/>
    <mergeCell ref="F8:H8"/>
    <mergeCell ref="I8:K8"/>
    <mergeCell ref="L8:N8"/>
    <mergeCell ref="O8:Q8"/>
    <mergeCell ref="R8:T8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2" firstPageNumber="2" orientation="portrait" useFirstPageNumber="1" r:id="rId1"/>
  <headerFooter>
    <oddFooter>&amp;C－　&amp;A　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3BBD-AB42-4DC3-B651-6A025C31E1D1}">
  <sheetPr>
    <tabColor rgb="FFFFC000"/>
  </sheetPr>
  <dimension ref="A1:AL42"/>
  <sheetViews>
    <sheetView view="pageBreakPreview" zoomScaleNormal="85" zoomScaleSheetLayoutView="100" workbookViewId="0">
      <selection activeCell="AK5" sqref="AK5"/>
    </sheetView>
  </sheetViews>
  <sheetFormatPr defaultColWidth="9" defaultRowHeight="13.2"/>
  <cols>
    <col min="1" max="1" width="0.6640625" style="1" customWidth="1"/>
    <col min="2" max="2" width="4.6640625" style="1" customWidth="1"/>
    <col min="3" max="3" width="3.44140625" style="1" customWidth="1"/>
    <col min="4" max="4" width="0.6640625" style="1" customWidth="1"/>
    <col min="5" max="10" width="5.33203125" style="1" customWidth="1"/>
    <col min="11" max="11" width="5.33203125" style="1" hidden="1" customWidth="1"/>
    <col min="12" max="19" width="5.33203125" style="1" customWidth="1"/>
    <col min="20" max="34" width="5.88671875" style="1" customWidth="1"/>
    <col min="35" max="35" width="4.6640625" style="559" customWidth="1"/>
    <col min="36" max="36" width="3.44140625" style="1" customWidth="1"/>
    <col min="37" max="65" width="5.33203125" style="1" customWidth="1"/>
    <col min="66" max="16384" width="9" style="1"/>
  </cols>
  <sheetData>
    <row r="1" spans="1:38" ht="24.75" customHeight="1">
      <c r="A1" s="428" t="s">
        <v>152</v>
      </c>
      <c r="B1" s="558"/>
    </row>
    <row r="2" spans="1:38" ht="9.75" customHeight="1" thickBot="1">
      <c r="L2" s="461"/>
      <c r="T2" s="461"/>
      <c r="U2" s="461"/>
      <c r="V2" s="461"/>
      <c r="W2" s="461"/>
      <c r="X2" s="461"/>
      <c r="Y2" s="461"/>
      <c r="Z2" s="461"/>
      <c r="AA2" s="461"/>
      <c r="AB2" s="461"/>
    </row>
    <row r="3" spans="1:38" ht="26.25" customHeight="1">
      <c r="A3" s="1058" t="s">
        <v>153</v>
      </c>
      <c r="B3" s="1059"/>
      <c r="C3" s="1059"/>
      <c r="D3" s="1059"/>
      <c r="E3" s="1060" t="s">
        <v>154</v>
      </c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816"/>
      <c r="R3" s="1055" t="s">
        <v>155</v>
      </c>
      <c r="S3" s="1061"/>
      <c r="T3" s="1054" t="s">
        <v>156</v>
      </c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816"/>
      <c r="AG3" s="1055" t="s">
        <v>156</v>
      </c>
      <c r="AH3" s="1055"/>
      <c r="AI3" s="560"/>
      <c r="AJ3" s="78"/>
    </row>
    <row r="4" spans="1:38" ht="36" customHeight="1">
      <c r="A4" s="1062" t="s">
        <v>157</v>
      </c>
      <c r="B4" s="1063"/>
      <c r="C4" s="1064" t="s">
        <v>45</v>
      </c>
      <c r="D4" s="1064"/>
      <c r="E4" s="561">
        <v>60</v>
      </c>
      <c r="F4" s="561">
        <v>2</v>
      </c>
      <c r="G4" s="561">
        <v>7</v>
      </c>
      <c r="H4" s="561">
        <v>12</v>
      </c>
      <c r="I4" s="561">
        <v>17</v>
      </c>
      <c r="J4" s="561">
        <v>22</v>
      </c>
      <c r="K4" s="561">
        <v>25</v>
      </c>
      <c r="L4" s="480">
        <v>27</v>
      </c>
      <c r="M4" s="115">
        <v>28</v>
      </c>
      <c r="N4" s="562">
        <v>29</v>
      </c>
      <c r="O4" s="480">
        <v>30</v>
      </c>
      <c r="P4" s="480">
        <v>31</v>
      </c>
      <c r="Q4" s="840" t="s">
        <v>1648</v>
      </c>
      <c r="R4" s="841" t="s">
        <v>1649</v>
      </c>
      <c r="S4" s="121" t="s">
        <v>1650</v>
      </c>
      <c r="T4" s="774">
        <v>60</v>
      </c>
      <c r="U4" s="821">
        <v>2</v>
      </c>
      <c r="V4" s="821">
        <v>7</v>
      </c>
      <c r="W4" s="821">
        <v>12</v>
      </c>
      <c r="X4" s="821">
        <v>17</v>
      </c>
      <c r="Y4" s="821">
        <v>22</v>
      </c>
      <c r="Z4" s="820">
        <v>25</v>
      </c>
      <c r="AA4" s="463">
        <v>27</v>
      </c>
      <c r="AB4" s="115">
        <v>28</v>
      </c>
      <c r="AC4" s="563">
        <v>29</v>
      </c>
      <c r="AD4" s="463">
        <v>30</v>
      </c>
      <c r="AE4" s="463">
        <v>31</v>
      </c>
      <c r="AF4" s="840" t="s">
        <v>1648</v>
      </c>
      <c r="AG4" s="841" t="s">
        <v>1649</v>
      </c>
      <c r="AH4" s="122" t="s">
        <v>1650</v>
      </c>
      <c r="AI4" s="564" t="s">
        <v>158</v>
      </c>
      <c r="AJ4" s="565"/>
    </row>
    <row r="5" spans="1:38" s="558" customFormat="1" ht="27.75" customHeight="1">
      <c r="A5" s="566"/>
      <c r="B5" s="1057" t="s">
        <v>159</v>
      </c>
      <c r="C5" s="1057"/>
      <c r="D5" s="567"/>
      <c r="E5" s="568">
        <v>613</v>
      </c>
      <c r="F5" s="569">
        <v>477</v>
      </c>
      <c r="G5" s="569">
        <v>436</v>
      </c>
      <c r="H5" s="569">
        <v>408</v>
      </c>
      <c r="I5" s="569">
        <v>322</v>
      </c>
      <c r="J5" s="569">
        <v>295</v>
      </c>
      <c r="K5" s="569">
        <v>270</v>
      </c>
      <c r="L5" s="570">
        <v>265</v>
      </c>
      <c r="M5" s="571">
        <v>259</v>
      </c>
      <c r="N5" s="570">
        <v>248</v>
      </c>
      <c r="O5" s="585">
        <v>236</v>
      </c>
      <c r="P5" s="585">
        <v>245</v>
      </c>
      <c r="Q5" s="842">
        <v>240</v>
      </c>
      <c r="R5" s="843">
        <v>160</v>
      </c>
      <c r="S5" s="844">
        <v>235</v>
      </c>
      <c r="T5" s="572">
        <v>19100</v>
      </c>
      <c r="U5" s="573">
        <v>15700</v>
      </c>
      <c r="V5" s="573">
        <v>15200</v>
      </c>
      <c r="W5" s="573">
        <v>12200</v>
      </c>
      <c r="X5" s="573">
        <v>8760</v>
      </c>
      <c r="Y5" s="573">
        <v>6730</v>
      </c>
      <c r="Z5" s="574">
        <v>6150</v>
      </c>
      <c r="AA5" s="575">
        <v>6600</v>
      </c>
      <c r="AB5" s="576">
        <v>6290</v>
      </c>
      <c r="AC5" s="577">
        <v>5580</v>
      </c>
      <c r="AD5" s="575">
        <v>5880</v>
      </c>
      <c r="AE5" s="575">
        <v>6130</v>
      </c>
      <c r="AF5" s="845">
        <v>5240</v>
      </c>
      <c r="AG5" s="582">
        <v>3430</v>
      </c>
      <c r="AH5" s="580">
        <v>8910</v>
      </c>
      <c r="AI5" s="578" t="s">
        <v>160</v>
      </c>
      <c r="AJ5" s="817"/>
    </row>
    <row r="6" spans="1:38">
      <c r="A6" s="579"/>
      <c r="B6" s="817"/>
      <c r="C6" s="817"/>
      <c r="D6" s="558"/>
      <c r="E6" s="580"/>
      <c r="F6" s="576"/>
      <c r="G6" s="576"/>
      <c r="H6" s="576"/>
      <c r="I6" s="581" t="s">
        <v>161</v>
      </c>
      <c r="J6" s="576"/>
      <c r="K6" s="576"/>
      <c r="L6" s="582"/>
      <c r="M6" s="576"/>
      <c r="N6" s="582"/>
      <c r="O6" s="580"/>
      <c r="P6" s="580"/>
      <c r="Q6" s="845"/>
      <c r="R6" s="582"/>
      <c r="S6" s="846"/>
      <c r="T6" s="583"/>
      <c r="U6" s="573"/>
      <c r="V6" s="573"/>
      <c r="W6" s="573"/>
      <c r="X6" s="573"/>
      <c r="Y6" s="573"/>
      <c r="Z6" s="574"/>
      <c r="AA6" s="580"/>
      <c r="AB6" s="576"/>
      <c r="AC6" s="582"/>
      <c r="AD6" s="580"/>
      <c r="AE6" s="580"/>
      <c r="AF6" s="845"/>
      <c r="AG6" s="582"/>
      <c r="AH6" s="580"/>
      <c r="AI6" s="584"/>
      <c r="AJ6" s="817"/>
      <c r="AK6" s="558"/>
    </row>
    <row r="7" spans="1:38" s="558" customFormat="1" ht="27" customHeight="1">
      <c r="A7" s="579"/>
      <c r="B7" s="1056" t="s">
        <v>162</v>
      </c>
      <c r="C7" s="1056"/>
      <c r="E7" s="585">
        <v>47</v>
      </c>
      <c r="F7" s="571">
        <v>47</v>
      </c>
      <c r="G7" s="571">
        <v>43</v>
      </c>
      <c r="H7" s="571">
        <v>36</v>
      </c>
      <c r="I7" s="571">
        <v>21</v>
      </c>
      <c r="J7" s="571" t="s">
        <v>61</v>
      </c>
      <c r="K7" s="571">
        <v>48</v>
      </c>
      <c r="L7" s="570" t="s">
        <v>64</v>
      </c>
      <c r="M7" s="571">
        <v>52</v>
      </c>
      <c r="N7" s="570" t="s">
        <v>64</v>
      </c>
      <c r="O7" s="585" t="s">
        <v>64</v>
      </c>
      <c r="P7" s="585">
        <v>40</v>
      </c>
      <c r="Q7" s="842">
        <v>40</v>
      </c>
      <c r="R7" s="570" t="s">
        <v>1647</v>
      </c>
      <c r="S7" s="847">
        <v>35</v>
      </c>
      <c r="T7" s="583">
        <v>664</v>
      </c>
      <c r="U7" s="573">
        <v>668</v>
      </c>
      <c r="V7" s="573">
        <v>721</v>
      </c>
      <c r="W7" s="573">
        <v>616</v>
      </c>
      <c r="X7" s="573">
        <v>329</v>
      </c>
      <c r="Y7" s="573" t="s">
        <v>61</v>
      </c>
      <c r="Z7" s="574">
        <v>633</v>
      </c>
      <c r="AA7" s="585" t="s">
        <v>64</v>
      </c>
      <c r="AB7" s="571">
        <v>757</v>
      </c>
      <c r="AC7" s="570" t="s">
        <v>64</v>
      </c>
      <c r="AD7" s="585" t="s">
        <v>64</v>
      </c>
      <c r="AE7" s="585" t="s">
        <v>64</v>
      </c>
      <c r="AF7" s="842">
        <v>557</v>
      </c>
      <c r="AG7" s="570" t="s">
        <v>64</v>
      </c>
      <c r="AH7" s="580">
        <v>436</v>
      </c>
      <c r="AI7" s="586" t="s">
        <v>163</v>
      </c>
      <c r="AJ7" s="587"/>
      <c r="AK7" s="1"/>
    </row>
    <row r="8" spans="1:38">
      <c r="A8" s="579"/>
      <c r="B8" s="817"/>
      <c r="C8" s="817"/>
      <c r="D8" s="558"/>
      <c r="E8" s="580"/>
      <c r="F8" s="576"/>
      <c r="G8" s="576"/>
      <c r="H8" s="576"/>
      <c r="I8" s="588" t="s">
        <v>164</v>
      </c>
      <c r="J8" s="576"/>
      <c r="K8" s="576"/>
      <c r="L8" s="582"/>
      <c r="M8" s="576"/>
      <c r="N8" s="582"/>
      <c r="O8" s="580"/>
      <c r="P8" s="580"/>
      <c r="Q8" s="845"/>
      <c r="R8" s="582"/>
      <c r="S8" s="846"/>
      <c r="T8" s="583"/>
      <c r="U8" s="573"/>
      <c r="V8" s="573"/>
      <c r="W8" s="573"/>
      <c r="X8" s="573"/>
      <c r="Y8" s="573"/>
      <c r="Z8" s="574"/>
      <c r="AA8" s="585"/>
      <c r="AB8" s="571"/>
      <c r="AC8" s="570"/>
      <c r="AD8" s="585"/>
      <c r="AE8" s="585"/>
      <c r="AF8" s="842"/>
      <c r="AG8" s="570"/>
      <c r="AH8" s="580"/>
      <c r="AI8" s="584"/>
      <c r="AJ8" s="587"/>
      <c r="AL8" s="558"/>
    </row>
    <row r="9" spans="1:38" s="558" customFormat="1" ht="27" customHeight="1">
      <c r="A9" s="579"/>
      <c r="B9" s="1056" t="s">
        <v>165</v>
      </c>
      <c r="C9" s="1056"/>
      <c r="E9" s="585">
        <v>188</v>
      </c>
      <c r="F9" s="571">
        <v>143</v>
      </c>
      <c r="G9" s="571">
        <v>132</v>
      </c>
      <c r="H9" s="571">
        <v>110</v>
      </c>
      <c r="I9" s="571">
        <v>81</v>
      </c>
      <c r="J9" s="571">
        <v>76</v>
      </c>
      <c r="K9" s="571">
        <v>72</v>
      </c>
      <c r="L9" s="570" t="s">
        <v>64</v>
      </c>
      <c r="M9" s="571">
        <v>70</v>
      </c>
      <c r="N9" s="570" t="s">
        <v>64</v>
      </c>
      <c r="O9" s="585" t="s">
        <v>64</v>
      </c>
      <c r="P9" s="585">
        <v>65</v>
      </c>
      <c r="Q9" s="842" t="s">
        <v>1647</v>
      </c>
      <c r="R9" s="570">
        <v>85</v>
      </c>
      <c r="S9" s="847" t="s">
        <v>1647</v>
      </c>
      <c r="T9" s="583">
        <v>4080</v>
      </c>
      <c r="U9" s="573">
        <v>2760</v>
      </c>
      <c r="V9" s="573">
        <v>3170</v>
      </c>
      <c r="W9" s="573">
        <v>2480</v>
      </c>
      <c r="X9" s="573">
        <v>1530</v>
      </c>
      <c r="Y9" s="573">
        <v>1420</v>
      </c>
      <c r="Z9" s="574">
        <v>1350</v>
      </c>
      <c r="AA9" s="585" t="s">
        <v>64</v>
      </c>
      <c r="AB9" s="571">
        <v>1250</v>
      </c>
      <c r="AC9" s="570" t="s">
        <v>64</v>
      </c>
      <c r="AD9" s="585" t="s">
        <v>64</v>
      </c>
      <c r="AE9" s="585" t="s">
        <v>64</v>
      </c>
      <c r="AF9" s="842" t="s">
        <v>62</v>
      </c>
      <c r="AG9" s="582">
        <v>1610</v>
      </c>
      <c r="AH9" s="585" t="s">
        <v>64</v>
      </c>
      <c r="AI9" s="586" t="s">
        <v>166</v>
      </c>
      <c r="AJ9" s="817"/>
      <c r="AL9" s="1"/>
    </row>
    <row r="10" spans="1:38">
      <c r="A10" s="579"/>
      <c r="B10" s="817"/>
      <c r="C10" s="817"/>
      <c r="D10" s="558"/>
      <c r="E10" s="580"/>
      <c r="F10" s="576"/>
      <c r="G10" s="576"/>
      <c r="H10" s="576"/>
      <c r="I10" s="581" t="s">
        <v>167</v>
      </c>
      <c r="J10" s="576"/>
      <c r="K10" s="576"/>
      <c r="L10" s="582"/>
      <c r="M10" s="576"/>
      <c r="N10" s="582"/>
      <c r="O10" s="580"/>
      <c r="P10" s="580"/>
      <c r="Q10" s="845"/>
      <c r="R10" s="582"/>
      <c r="S10" s="846"/>
      <c r="T10" s="583"/>
      <c r="U10" s="573"/>
      <c r="V10" s="573"/>
      <c r="W10" s="573"/>
      <c r="X10" s="573"/>
      <c r="Y10" s="573"/>
      <c r="Z10" s="574"/>
      <c r="AA10" s="585"/>
      <c r="AB10" s="571"/>
      <c r="AC10" s="570"/>
      <c r="AD10" s="585"/>
      <c r="AE10" s="585"/>
      <c r="AF10" s="842"/>
      <c r="AG10" s="582"/>
      <c r="AH10" s="585"/>
      <c r="AI10" s="584"/>
      <c r="AJ10" s="817"/>
      <c r="AK10" s="558"/>
    </row>
    <row r="11" spans="1:38" s="558" customFormat="1" ht="27" customHeight="1">
      <c r="A11" s="579"/>
      <c r="B11" s="1056" t="s">
        <v>168</v>
      </c>
      <c r="C11" s="1056"/>
      <c r="E11" s="585">
        <v>18</v>
      </c>
      <c r="F11" s="571">
        <v>119</v>
      </c>
      <c r="G11" s="571">
        <v>125</v>
      </c>
      <c r="H11" s="571">
        <v>128</v>
      </c>
      <c r="I11" s="571">
        <v>93</v>
      </c>
      <c r="J11" s="571">
        <v>80</v>
      </c>
      <c r="K11" s="571">
        <v>86</v>
      </c>
      <c r="L11" s="570">
        <v>112</v>
      </c>
      <c r="M11" s="571">
        <v>117</v>
      </c>
      <c r="N11" s="570">
        <v>124</v>
      </c>
      <c r="O11" s="585">
        <v>121</v>
      </c>
      <c r="P11" s="585">
        <v>120</v>
      </c>
      <c r="Q11" s="842">
        <v>127</v>
      </c>
      <c r="R11" s="570">
        <v>131</v>
      </c>
      <c r="S11" s="847" t="s">
        <v>1647</v>
      </c>
      <c r="T11" s="583">
        <v>600</v>
      </c>
      <c r="U11" s="573">
        <v>3270</v>
      </c>
      <c r="V11" s="573">
        <v>3320</v>
      </c>
      <c r="W11" s="573">
        <v>3270</v>
      </c>
      <c r="X11" s="573">
        <v>2176</v>
      </c>
      <c r="Y11" s="573">
        <v>1740</v>
      </c>
      <c r="Z11" s="574">
        <v>1980</v>
      </c>
      <c r="AA11" s="580">
        <v>3120</v>
      </c>
      <c r="AB11" s="576">
        <v>3170</v>
      </c>
      <c r="AC11" s="582">
        <v>3020</v>
      </c>
      <c r="AD11" s="580">
        <v>2880</v>
      </c>
      <c r="AE11" s="580">
        <v>3170</v>
      </c>
      <c r="AF11" s="845">
        <v>3310</v>
      </c>
      <c r="AG11" s="582">
        <v>2440</v>
      </c>
      <c r="AH11" s="585" t="s">
        <v>64</v>
      </c>
      <c r="AI11" s="586" t="s">
        <v>169</v>
      </c>
      <c r="AJ11" s="587"/>
      <c r="AK11" s="1"/>
    </row>
    <row r="12" spans="1:38">
      <c r="A12" s="579"/>
      <c r="B12" s="817"/>
      <c r="C12" s="817"/>
      <c r="D12" s="558"/>
      <c r="E12" s="580"/>
      <c r="F12" s="576"/>
      <c r="G12" s="576"/>
      <c r="H12" s="576"/>
      <c r="I12" s="581" t="s">
        <v>170</v>
      </c>
      <c r="J12" s="576"/>
      <c r="K12" s="576"/>
      <c r="L12" s="582"/>
      <c r="M12" s="576"/>
      <c r="N12" s="582"/>
      <c r="O12" s="580"/>
      <c r="P12" s="580"/>
      <c r="Q12" s="845"/>
      <c r="R12" s="582"/>
      <c r="S12" s="846"/>
      <c r="T12" s="583"/>
      <c r="U12" s="573"/>
      <c r="V12" s="573"/>
      <c r="W12" s="573"/>
      <c r="X12" s="573"/>
      <c r="Y12" s="573"/>
      <c r="Z12" s="574"/>
      <c r="AA12" s="580"/>
      <c r="AB12" s="576"/>
      <c r="AC12" s="582"/>
      <c r="AD12" s="580"/>
      <c r="AE12" s="580"/>
      <c r="AF12" s="845"/>
      <c r="AG12" s="582"/>
      <c r="AH12" s="580"/>
      <c r="AI12" s="584"/>
      <c r="AJ12" s="587"/>
      <c r="AL12" s="558"/>
    </row>
    <row r="13" spans="1:38" s="558" customFormat="1" ht="27" customHeight="1">
      <c r="A13" s="579"/>
      <c r="B13" s="1056" t="s">
        <v>171</v>
      </c>
      <c r="C13" s="1056"/>
      <c r="E13" s="585">
        <v>100</v>
      </c>
      <c r="F13" s="571">
        <v>89</v>
      </c>
      <c r="G13" s="571">
        <v>86</v>
      </c>
      <c r="H13" s="571">
        <v>108</v>
      </c>
      <c r="I13" s="571">
        <v>94</v>
      </c>
      <c r="J13" s="571">
        <v>94</v>
      </c>
      <c r="K13" s="571">
        <v>86</v>
      </c>
      <c r="L13" s="570">
        <v>87</v>
      </c>
      <c r="M13" s="571">
        <v>87</v>
      </c>
      <c r="N13" s="570">
        <v>82</v>
      </c>
      <c r="O13" s="585">
        <v>77</v>
      </c>
      <c r="P13" s="585">
        <v>75</v>
      </c>
      <c r="Q13" s="842">
        <v>73</v>
      </c>
      <c r="R13" s="570">
        <v>52</v>
      </c>
      <c r="S13" s="847"/>
      <c r="T13" s="583">
        <v>1260</v>
      </c>
      <c r="U13" s="573">
        <v>1150</v>
      </c>
      <c r="V13" s="573">
        <v>1060</v>
      </c>
      <c r="W13" s="573">
        <v>1220</v>
      </c>
      <c r="X13" s="573">
        <v>880</v>
      </c>
      <c r="Y13" s="573">
        <v>889</v>
      </c>
      <c r="Z13" s="574">
        <v>830</v>
      </c>
      <c r="AA13" s="580">
        <v>821</v>
      </c>
      <c r="AB13" s="576">
        <v>816</v>
      </c>
      <c r="AC13" s="582">
        <v>733</v>
      </c>
      <c r="AD13" s="580">
        <v>665</v>
      </c>
      <c r="AE13" s="580">
        <v>810</v>
      </c>
      <c r="AF13" s="845">
        <v>722</v>
      </c>
      <c r="AG13" s="582">
        <v>468</v>
      </c>
      <c r="AH13" s="585"/>
      <c r="AI13" s="589" t="s">
        <v>172</v>
      </c>
      <c r="AJ13" s="817"/>
      <c r="AL13" s="1"/>
    </row>
    <row r="14" spans="1:38" ht="13.5" customHeight="1">
      <c r="A14" s="590"/>
      <c r="B14" s="591"/>
      <c r="C14" s="591"/>
      <c r="D14" s="592"/>
      <c r="E14" s="593"/>
      <c r="F14" s="594"/>
      <c r="G14" s="594"/>
      <c r="H14" s="594"/>
      <c r="I14" s="595"/>
      <c r="J14" s="594"/>
      <c r="K14" s="594"/>
      <c r="L14" s="596"/>
      <c r="M14" s="594"/>
      <c r="N14" s="596"/>
      <c r="O14" s="593"/>
      <c r="P14" s="593"/>
      <c r="Q14" s="848"/>
      <c r="R14" s="596"/>
      <c r="S14" s="849"/>
      <c r="T14" s="597"/>
      <c r="U14" s="598"/>
      <c r="V14" s="598"/>
      <c r="W14" s="598"/>
      <c r="X14" s="598"/>
      <c r="Y14" s="598"/>
      <c r="Z14" s="599"/>
      <c r="AA14" s="593"/>
      <c r="AB14" s="594"/>
      <c r="AC14" s="596"/>
      <c r="AD14" s="593"/>
      <c r="AE14" s="593"/>
      <c r="AF14" s="848"/>
      <c r="AG14" s="596"/>
      <c r="AH14" s="593"/>
      <c r="AI14" s="600"/>
      <c r="AJ14" s="817"/>
      <c r="AK14" s="558"/>
    </row>
    <row r="15" spans="1:38" s="558" customFormat="1" ht="27" customHeight="1">
      <c r="A15" s="579"/>
      <c r="B15" s="1056" t="s">
        <v>173</v>
      </c>
      <c r="C15" s="1056"/>
      <c r="E15" s="585">
        <v>110</v>
      </c>
      <c r="F15" s="571">
        <v>99</v>
      </c>
      <c r="G15" s="571">
        <v>88</v>
      </c>
      <c r="H15" s="571">
        <v>87</v>
      </c>
      <c r="I15" s="571">
        <v>56</v>
      </c>
      <c r="J15" s="571">
        <v>108</v>
      </c>
      <c r="K15" s="571">
        <v>132</v>
      </c>
      <c r="L15" s="570">
        <v>136</v>
      </c>
      <c r="M15" s="571">
        <v>144</v>
      </c>
      <c r="N15" s="570">
        <v>144</v>
      </c>
      <c r="O15" s="585">
        <v>138</v>
      </c>
      <c r="P15" s="585">
        <v>136</v>
      </c>
      <c r="Q15" s="842">
        <v>134</v>
      </c>
      <c r="R15" s="570">
        <v>189</v>
      </c>
      <c r="S15" s="847">
        <v>96</v>
      </c>
      <c r="T15" s="583">
        <v>17400</v>
      </c>
      <c r="U15" s="573">
        <v>1910</v>
      </c>
      <c r="V15" s="573">
        <v>1550</v>
      </c>
      <c r="W15" s="573">
        <v>1440</v>
      </c>
      <c r="X15" s="573">
        <v>885</v>
      </c>
      <c r="Y15" s="573">
        <v>2010</v>
      </c>
      <c r="Z15" s="574">
        <v>2170</v>
      </c>
      <c r="AA15" s="580">
        <v>2450</v>
      </c>
      <c r="AB15" s="576">
        <v>2540</v>
      </c>
      <c r="AC15" s="582">
        <v>2410</v>
      </c>
      <c r="AD15" s="580">
        <v>1940</v>
      </c>
      <c r="AE15" s="580">
        <v>2170</v>
      </c>
      <c r="AF15" s="845">
        <v>1910</v>
      </c>
      <c r="AG15" s="582">
        <v>2420</v>
      </c>
      <c r="AH15" s="580">
        <v>870</v>
      </c>
      <c r="AI15" s="584" t="s">
        <v>173</v>
      </c>
      <c r="AJ15" s="587"/>
      <c r="AK15" s="1"/>
    </row>
    <row r="16" spans="1:38">
      <c r="A16" s="579"/>
      <c r="B16" s="817"/>
      <c r="C16" s="817"/>
      <c r="D16" s="558"/>
      <c r="E16" s="580"/>
      <c r="F16" s="576"/>
      <c r="G16" s="576"/>
      <c r="H16" s="576"/>
      <c r="I16" s="581" t="s">
        <v>167</v>
      </c>
      <c r="J16" s="576"/>
      <c r="K16" s="576"/>
      <c r="L16" s="582"/>
      <c r="M16" s="576"/>
      <c r="N16" s="582"/>
      <c r="O16" s="580"/>
      <c r="P16" s="580"/>
      <c r="Q16" s="845"/>
      <c r="R16" s="582"/>
      <c r="S16" s="846"/>
      <c r="T16" s="583"/>
      <c r="U16" s="573"/>
      <c r="V16" s="573"/>
      <c r="W16" s="573"/>
      <c r="X16" s="573"/>
      <c r="Y16" s="573"/>
      <c r="Z16" s="574"/>
      <c r="AA16" s="580"/>
      <c r="AB16" s="576"/>
      <c r="AC16" s="582"/>
      <c r="AD16" s="580"/>
      <c r="AE16" s="580"/>
      <c r="AF16" s="845"/>
      <c r="AG16" s="582"/>
      <c r="AH16" s="580"/>
      <c r="AI16" s="584"/>
      <c r="AJ16" s="587"/>
      <c r="AL16" s="558"/>
    </row>
    <row r="17" spans="1:38" s="558" customFormat="1" ht="28.5" customHeight="1">
      <c r="A17" s="579"/>
      <c r="B17" s="1056" t="s">
        <v>174</v>
      </c>
      <c r="C17" s="1056"/>
      <c r="E17" s="585">
        <v>166</v>
      </c>
      <c r="F17" s="571">
        <v>168</v>
      </c>
      <c r="G17" s="571">
        <v>144</v>
      </c>
      <c r="H17" s="571">
        <v>167</v>
      </c>
      <c r="I17" s="571">
        <v>130</v>
      </c>
      <c r="J17" s="571">
        <v>119</v>
      </c>
      <c r="K17" s="571">
        <v>117</v>
      </c>
      <c r="L17" s="570">
        <v>116</v>
      </c>
      <c r="M17" s="571">
        <v>115</v>
      </c>
      <c r="N17" s="570">
        <v>110</v>
      </c>
      <c r="O17" s="585">
        <v>100</v>
      </c>
      <c r="P17" s="585">
        <v>100</v>
      </c>
      <c r="Q17" s="842">
        <v>95</v>
      </c>
      <c r="R17" s="570">
        <v>175</v>
      </c>
      <c r="S17" s="847" t="s">
        <v>1647</v>
      </c>
      <c r="T17" s="583">
        <v>3800</v>
      </c>
      <c r="U17" s="573">
        <v>2770</v>
      </c>
      <c r="V17" s="573">
        <v>2180</v>
      </c>
      <c r="W17" s="573">
        <v>2880</v>
      </c>
      <c r="X17" s="573">
        <v>1590</v>
      </c>
      <c r="Y17" s="573">
        <v>1390</v>
      </c>
      <c r="Z17" s="574">
        <v>1460</v>
      </c>
      <c r="AA17" s="580">
        <v>1330</v>
      </c>
      <c r="AB17" s="576">
        <v>1320</v>
      </c>
      <c r="AC17" s="582">
        <v>1180</v>
      </c>
      <c r="AD17" s="580">
        <v>1680</v>
      </c>
      <c r="AE17" s="580">
        <v>1400</v>
      </c>
      <c r="AF17" s="845">
        <v>1200</v>
      </c>
      <c r="AG17" s="582">
        <v>2190</v>
      </c>
      <c r="AH17" s="580" t="s">
        <v>64</v>
      </c>
      <c r="AI17" s="584" t="s">
        <v>174</v>
      </c>
      <c r="AJ17" s="817"/>
      <c r="AL17" s="1"/>
    </row>
    <row r="18" spans="1:38" s="558" customFormat="1" ht="28.5" customHeight="1">
      <c r="A18" s="579"/>
      <c r="B18" s="1056" t="s">
        <v>175</v>
      </c>
      <c r="C18" s="1056"/>
      <c r="E18" s="585">
        <v>65</v>
      </c>
      <c r="F18" s="571">
        <v>79</v>
      </c>
      <c r="G18" s="571">
        <v>92</v>
      </c>
      <c r="H18" s="571">
        <v>104</v>
      </c>
      <c r="I18" s="571">
        <v>94</v>
      </c>
      <c r="J18" s="571">
        <v>84</v>
      </c>
      <c r="K18" s="571">
        <v>85</v>
      </c>
      <c r="L18" s="570">
        <v>84</v>
      </c>
      <c r="M18" s="571">
        <v>86</v>
      </c>
      <c r="N18" s="570">
        <v>79</v>
      </c>
      <c r="O18" s="585">
        <v>79</v>
      </c>
      <c r="P18" s="585">
        <v>79</v>
      </c>
      <c r="Q18" s="842">
        <v>75</v>
      </c>
      <c r="R18" s="570">
        <v>68</v>
      </c>
      <c r="S18" s="847">
        <v>101</v>
      </c>
      <c r="T18" s="583">
        <v>2550</v>
      </c>
      <c r="U18" s="573">
        <v>3070</v>
      </c>
      <c r="V18" s="573">
        <v>2840</v>
      </c>
      <c r="W18" s="573">
        <v>2630</v>
      </c>
      <c r="X18" s="573">
        <v>2200</v>
      </c>
      <c r="Y18" s="573">
        <v>1700</v>
      </c>
      <c r="Z18" s="574">
        <v>1770</v>
      </c>
      <c r="AA18" s="580">
        <v>1920</v>
      </c>
      <c r="AB18" s="576">
        <v>2280</v>
      </c>
      <c r="AC18" s="582">
        <v>1850</v>
      </c>
      <c r="AD18" s="580">
        <v>2410</v>
      </c>
      <c r="AE18" s="580">
        <v>2280</v>
      </c>
      <c r="AF18" s="845">
        <v>2170</v>
      </c>
      <c r="AG18" s="582">
        <v>1500</v>
      </c>
      <c r="AH18" s="580">
        <v>3290</v>
      </c>
      <c r="AI18" s="584" t="s">
        <v>175</v>
      </c>
      <c r="AJ18" s="587"/>
      <c r="AK18" s="1"/>
    </row>
    <row r="19" spans="1:38" s="558" customFormat="1" ht="28.5" customHeight="1">
      <c r="A19" s="579"/>
      <c r="B19" s="1056" t="s">
        <v>176</v>
      </c>
      <c r="C19" s="1056"/>
      <c r="E19" s="585">
        <v>125</v>
      </c>
      <c r="F19" s="571">
        <v>104</v>
      </c>
      <c r="G19" s="571">
        <v>93</v>
      </c>
      <c r="H19" s="571">
        <v>86</v>
      </c>
      <c r="I19" s="571">
        <v>71</v>
      </c>
      <c r="J19" s="571">
        <v>68</v>
      </c>
      <c r="K19" s="571">
        <v>68</v>
      </c>
      <c r="L19" s="570">
        <v>68</v>
      </c>
      <c r="M19" s="571">
        <v>67</v>
      </c>
      <c r="N19" s="570" t="s">
        <v>64</v>
      </c>
      <c r="O19" s="585" t="s">
        <v>64</v>
      </c>
      <c r="P19" s="585">
        <v>63</v>
      </c>
      <c r="Q19" s="842" t="s">
        <v>1647</v>
      </c>
      <c r="R19" s="570">
        <v>61</v>
      </c>
      <c r="S19" s="847">
        <v>62</v>
      </c>
      <c r="T19" s="583">
        <v>2910</v>
      </c>
      <c r="U19" s="573">
        <v>2550</v>
      </c>
      <c r="V19" s="573">
        <v>2010</v>
      </c>
      <c r="W19" s="573">
        <v>1730</v>
      </c>
      <c r="X19" s="573">
        <v>1370</v>
      </c>
      <c r="Y19" s="573">
        <v>1220</v>
      </c>
      <c r="Z19" s="574">
        <v>1090</v>
      </c>
      <c r="AA19" s="580">
        <v>1160</v>
      </c>
      <c r="AB19" s="576">
        <v>1280</v>
      </c>
      <c r="AC19" s="582" t="s">
        <v>64</v>
      </c>
      <c r="AD19" s="580" t="s">
        <v>64</v>
      </c>
      <c r="AE19" s="580" t="s">
        <v>64</v>
      </c>
      <c r="AF19" s="845" t="s">
        <v>62</v>
      </c>
      <c r="AG19" s="582">
        <v>1180</v>
      </c>
      <c r="AH19" s="580">
        <v>1870</v>
      </c>
      <c r="AI19" s="586" t="s">
        <v>177</v>
      </c>
      <c r="AJ19" s="817"/>
      <c r="AL19" s="1"/>
    </row>
    <row r="20" spans="1:38" s="558" customFormat="1" ht="27" customHeight="1">
      <c r="A20" s="579"/>
      <c r="B20" s="1056" t="s">
        <v>178</v>
      </c>
      <c r="C20" s="1056"/>
      <c r="E20" s="585">
        <v>85</v>
      </c>
      <c r="F20" s="571">
        <v>85</v>
      </c>
      <c r="G20" s="571">
        <v>89</v>
      </c>
      <c r="H20" s="571">
        <v>90</v>
      </c>
      <c r="I20" s="571">
        <v>72</v>
      </c>
      <c r="J20" s="571">
        <v>66</v>
      </c>
      <c r="K20" s="571">
        <v>71</v>
      </c>
      <c r="L20" s="570" t="s">
        <v>64</v>
      </c>
      <c r="M20" s="571">
        <v>71</v>
      </c>
      <c r="N20" s="570" t="s">
        <v>64</v>
      </c>
      <c r="O20" s="585" t="s">
        <v>64</v>
      </c>
      <c r="P20" s="585">
        <v>69</v>
      </c>
      <c r="Q20" s="842" t="s">
        <v>1647</v>
      </c>
      <c r="R20" s="570" t="s">
        <v>1647</v>
      </c>
      <c r="S20" s="847">
        <v>208</v>
      </c>
      <c r="T20" s="583">
        <v>1120</v>
      </c>
      <c r="U20" s="573">
        <v>1270</v>
      </c>
      <c r="V20" s="573">
        <v>842</v>
      </c>
      <c r="W20" s="573">
        <v>907</v>
      </c>
      <c r="X20" s="573">
        <v>606</v>
      </c>
      <c r="Y20" s="573">
        <v>529</v>
      </c>
      <c r="Z20" s="574">
        <v>609</v>
      </c>
      <c r="AA20" s="585" t="s">
        <v>64</v>
      </c>
      <c r="AB20" s="571">
        <v>605</v>
      </c>
      <c r="AC20" s="570" t="s">
        <v>64</v>
      </c>
      <c r="AD20" s="585" t="s">
        <v>64</v>
      </c>
      <c r="AE20" s="585" t="s">
        <v>64</v>
      </c>
      <c r="AF20" s="842" t="s">
        <v>62</v>
      </c>
      <c r="AG20" s="570" t="s">
        <v>1647</v>
      </c>
      <c r="AH20" s="580">
        <v>2140</v>
      </c>
      <c r="AI20" s="586" t="s">
        <v>179</v>
      </c>
      <c r="AJ20" s="587"/>
      <c r="AK20" s="1"/>
    </row>
    <row r="21" spans="1:38" s="558" customFormat="1" ht="14.25" customHeight="1">
      <c r="A21" s="579"/>
      <c r="B21" s="817"/>
      <c r="C21" s="817"/>
      <c r="E21" s="580"/>
      <c r="F21" s="576"/>
      <c r="G21" s="576"/>
      <c r="H21" s="576"/>
      <c r="I21" s="571"/>
      <c r="J21" s="576"/>
      <c r="K21" s="576"/>
      <c r="L21" s="582"/>
      <c r="M21" s="576"/>
      <c r="N21" s="596"/>
      <c r="O21" s="593"/>
      <c r="P21" s="593"/>
      <c r="Q21" s="845"/>
      <c r="R21" s="582"/>
      <c r="S21" s="846"/>
      <c r="T21" s="597"/>
      <c r="U21" s="598"/>
      <c r="V21" s="598"/>
      <c r="W21" s="598"/>
      <c r="X21" s="598"/>
      <c r="Y21" s="598"/>
      <c r="Z21" s="599"/>
      <c r="AA21" s="601"/>
      <c r="AB21" s="595"/>
      <c r="AC21" s="602"/>
      <c r="AD21" s="601"/>
      <c r="AE21" s="601"/>
      <c r="AF21" s="850"/>
      <c r="AG21" s="602"/>
      <c r="AH21" s="593"/>
      <c r="AI21" s="584"/>
      <c r="AJ21" s="587"/>
      <c r="AK21" s="1"/>
    </row>
    <row r="22" spans="1:38" s="558" customFormat="1" ht="28.5" customHeight="1">
      <c r="A22" s="566"/>
      <c r="B22" s="1057" t="s">
        <v>180</v>
      </c>
      <c r="C22" s="1057"/>
      <c r="D22" s="567"/>
      <c r="E22" s="603">
        <v>254</v>
      </c>
      <c r="F22" s="604">
        <v>24</v>
      </c>
      <c r="G22" s="604">
        <v>22</v>
      </c>
      <c r="H22" s="604">
        <v>23</v>
      </c>
      <c r="I22" s="604">
        <v>20</v>
      </c>
      <c r="J22" s="604">
        <v>19</v>
      </c>
      <c r="K22" s="604">
        <v>18</v>
      </c>
      <c r="L22" s="605" t="s">
        <v>64</v>
      </c>
      <c r="M22" s="604">
        <v>19</v>
      </c>
      <c r="N22" s="606" t="s">
        <v>64</v>
      </c>
      <c r="O22" s="613" t="s">
        <v>64</v>
      </c>
      <c r="P22" s="613">
        <v>19</v>
      </c>
      <c r="Q22" s="851"/>
      <c r="R22" s="605"/>
      <c r="S22" s="852"/>
      <c r="T22" s="607">
        <v>318</v>
      </c>
      <c r="U22" s="608">
        <v>258</v>
      </c>
      <c r="V22" s="608">
        <v>198</v>
      </c>
      <c r="W22" s="608">
        <v>257</v>
      </c>
      <c r="X22" s="608">
        <v>181</v>
      </c>
      <c r="Y22" s="608">
        <v>130</v>
      </c>
      <c r="Z22" s="609">
        <v>134</v>
      </c>
      <c r="AA22" s="610" t="s">
        <v>64</v>
      </c>
      <c r="AB22" s="611">
        <v>137</v>
      </c>
      <c r="AC22" s="612" t="s">
        <v>64</v>
      </c>
      <c r="AD22" s="610" t="s">
        <v>64</v>
      </c>
      <c r="AE22" s="610" t="s">
        <v>64</v>
      </c>
      <c r="AF22" s="853" t="s">
        <v>62</v>
      </c>
      <c r="AG22" s="612" t="s">
        <v>64</v>
      </c>
      <c r="AH22" s="610" t="s">
        <v>64</v>
      </c>
      <c r="AI22" s="578" t="s">
        <v>181</v>
      </c>
      <c r="AJ22" s="817"/>
      <c r="AL22" s="1"/>
    </row>
    <row r="23" spans="1:38" s="558" customFormat="1" ht="28.5" customHeight="1">
      <c r="A23" s="579"/>
      <c r="B23" s="1056" t="s">
        <v>182</v>
      </c>
      <c r="C23" s="1056"/>
      <c r="E23" s="613">
        <v>35</v>
      </c>
      <c r="F23" s="614">
        <v>26</v>
      </c>
      <c r="G23" s="614">
        <v>18</v>
      </c>
      <c r="H23" s="614">
        <v>15</v>
      </c>
      <c r="I23" s="614" t="s">
        <v>61</v>
      </c>
      <c r="J23" s="614" t="s">
        <v>61</v>
      </c>
      <c r="K23" s="614">
        <v>12</v>
      </c>
      <c r="L23" s="606" t="s">
        <v>64</v>
      </c>
      <c r="M23" s="614">
        <v>22</v>
      </c>
      <c r="N23" s="606" t="s">
        <v>64</v>
      </c>
      <c r="O23" s="613" t="s">
        <v>64</v>
      </c>
      <c r="P23" s="613">
        <v>36</v>
      </c>
      <c r="Q23" s="854"/>
      <c r="R23" s="606"/>
      <c r="S23" s="855"/>
      <c r="T23" s="607">
        <v>373</v>
      </c>
      <c r="U23" s="608">
        <v>371</v>
      </c>
      <c r="V23" s="608">
        <v>214</v>
      </c>
      <c r="W23" s="608">
        <v>179</v>
      </c>
      <c r="X23" s="608" t="s">
        <v>61</v>
      </c>
      <c r="Y23" s="608" t="s">
        <v>61</v>
      </c>
      <c r="Z23" s="609">
        <v>296</v>
      </c>
      <c r="AA23" s="610" t="s">
        <v>64</v>
      </c>
      <c r="AB23" s="611">
        <v>494</v>
      </c>
      <c r="AC23" s="612" t="s">
        <v>64</v>
      </c>
      <c r="AD23" s="610" t="s">
        <v>64</v>
      </c>
      <c r="AE23" s="610" t="s">
        <v>64</v>
      </c>
      <c r="AF23" s="853" t="s">
        <v>62</v>
      </c>
      <c r="AG23" s="612" t="s">
        <v>64</v>
      </c>
      <c r="AH23" s="610" t="s">
        <v>64</v>
      </c>
      <c r="AI23" s="584" t="s">
        <v>182</v>
      </c>
      <c r="AJ23" s="587"/>
      <c r="AK23" s="1"/>
    </row>
    <row r="24" spans="1:38" s="558" customFormat="1" ht="28.5" customHeight="1">
      <c r="A24" s="579"/>
      <c r="B24" s="1056" t="s">
        <v>183</v>
      </c>
      <c r="C24" s="1056"/>
      <c r="E24" s="613">
        <v>536</v>
      </c>
      <c r="F24" s="614">
        <v>499</v>
      </c>
      <c r="G24" s="614">
        <v>415</v>
      </c>
      <c r="H24" s="614">
        <v>445</v>
      </c>
      <c r="I24" s="614">
        <v>406</v>
      </c>
      <c r="J24" s="614">
        <v>370</v>
      </c>
      <c r="K24" s="614">
        <v>353</v>
      </c>
      <c r="L24" s="606">
        <v>349</v>
      </c>
      <c r="M24" s="614">
        <v>341</v>
      </c>
      <c r="N24" s="606" t="s">
        <v>64</v>
      </c>
      <c r="O24" s="613" t="s">
        <v>64</v>
      </c>
      <c r="P24" s="613">
        <v>318</v>
      </c>
      <c r="Q24" s="854"/>
      <c r="R24" s="606"/>
      <c r="S24" s="855"/>
      <c r="T24" s="607">
        <v>9060</v>
      </c>
      <c r="U24" s="608">
        <v>9410</v>
      </c>
      <c r="V24" s="608">
        <v>6630</v>
      </c>
      <c r="W24" s="608">
        <v>6620</v>
      </c>
      <c r="X24" s="608">
        <v>5410</v>
      </c>
      <c r="Y24" s="608">
        <v>4260</v>
      </c>
      <c r="Z24" s="609">
        <v>4270</v>
      </c>
      <c r="AA24" s="615">
        <v>4250</v>
      </c>
      <c r="AB24" s="616">
        <v>3980</v>
      </c>
      <c r="AC24" s="612" t="s">
        <v>64</v>
      </c>
      <c r="AD24" s="610" t="s">
        <v>64</v>
      </c>
      <c r="AE24" s="610" t="s">
        <v>64</v>
      </c>
      <c r="AF24" s="853" t="s">
        <v>62</v>
      </c>
      <c r="AG24" s="612" t="s">
        <v>64</v>
      </c>
      <c r="AH24" s="610" t="s">
        <v>64</v>
      </c>
      <c r="AI24" s="586" t="s">
        <v>184</v>
      </c>
      <c r="AJ24" s="587"/>
    </row>
    <row r="25" spans="1:38" s="558" customFormat="1" ht="28.5" customHeight="1">
      <c r="A25" s="579"/>
      <c r="B25" s="1056" t="s">
        <v>185</v>
      </c>
      <c r="C25" s="1056"/>
      <c r="E25" s="613">
        <v>277</v>
      </c>
      <c r="F25" s="614">
        <v>336</v>
      </c>
      <c r="G25" s="614">
        <v>339</v>
      </c>
      <c r="H25" s="614">
        <v>447</v>
      </c>
      <c r="I25" s="614">
        <v>317</v>
      </c>
      <c r="J25" s="614">
        <v>248</v>
      </c>
      <c r="K25" s="614">
        <v>251</v>
      </c>
      <c r="L25" s="606">
        <v>264</v>
      </c>
      <c r="M25" s="614">
        <v>253</v>
      </c>
      <c r="N25" s="606">
        <v>241</v>
      </c>
      <c r="O25" s="613">
        <v>229</v>
      </c>
      <c r="P25" s="613">
        <v>217</v>
      </c>
      <c r="Q25" s="854">
        <v>212</v>
      </c>
      <c r="R25" s="606">
        <v>122</v>
      </c>
      <c r="S25" s="855"/>
      <c r="T25" s="607">
        <v>3430</v>
      </c>
      <c r="U25" s="608">
        <v>4410</v>
      </c>
      <c r="V25" s="608">
        <v>3820</v>
      </c>
      <c r="W25" s="608">
        <v>4160</v>
      </c>
      <c r="X25" s="608">
        <v>3320</v>
      </c>
      <c r="Y25" s="608">
        <v>2340</v>
      </c>
      <c r="Z25" s="609">
        <v>2990</v>
      </c>
      <c r="AA25" s="615">
        <v>3330</v>
      </c>
      <c r="AB25" s="616">
        <v>3540</v>
      </c>
      <c r="AC25" s="617">
        <v>3080</v>
      </c>
      <c r="AD25" s="615">
        <v>2700</v>
      </c>
      <c r="AE25" s="615">
        <v>2760</v>
      </c>
      <c r="AF25" s="856">
        <v>2670</v>
      </c>
      <c r="AG25" s="617">
        <v>1210</v>
      </c>
      <c r="AH25" s="610" t="s">
        <v>64</v>
      </c>
      <c r="AI25" s="586" t="s">
        <v>186</v>
      </c>
      <c r="AJ25" s="587"/>
    </row>
    <row r="26" spans="1:38" ht="27" customHeight="1">
      <c r="A26" s="579"/>
      <c r="B26" s="1056" t="s">
        <v>187</v>
      </c>
      <c r="C26" s="1056"/>
      <c r="D26" s="558"/>
      <c r="E26" s="613">
        <v>8</v>
      </c>
      <c r="F26" s="614">
        <v>68</v>
      </c>
      <c r="G26" s="614">
        <v>74</v>
      </c>
      <c r="H26" s="614">
        <v>92</v>
      </c>
      <c r="I26" s="614">
        <v>74</v>
      </c>
      <c r="J26" s="614">
        <v>69</v>
      </c>
      <c r="K26" s="614">
        <v>66</v>
      </c>
      <c r="L26" s="606" t="s">
        <v>64</v>
      </c>
      <c r="M26" s="614">
        <v>68</v>
      </c>
      <c r="N26" s="606" t="s">
        <v>64</v>
      </c>
      <c r="O26" s="613" t="s">
        <v>64</v>
      </c>
      <c r="P26" s="613">
        <v>68</v>
      </c>
      <c r="Q26" s="854"/>
      <c r="R26" s="606">
        <v>211</v>
      </c>
      <c r="S26" s="855"/>
      <c r="T26" s="607">
        <v>1990</v>
      </c>
      <c r="U26" s="608">
        <v>1390</v>
      </c>
      <c r="V26" s="608">
        <v>1510</v>
      </c>
      <c r="W26" s="608">
        <v>1720</v>
      </c>
      <c r="X26" s="608">
        <v>1440</v>
      </c>
      <c r="Y26" s="608">
        <v>1310</v>
      </c>
      <c r="Z26" s="609">
        <v>1240</v>
      </c>
      <c r="AA26" s="610" t="s">
        <v>64</v>
      </c>
      <c r="AB26" s="611">
        <v>1280</v>
      </c>
      <c r="AC26" s="612" t="s">
        <v>64</v>
      </c>
      <c r="AD26" s="610" t="s">
        <v>64</v>
      </c>
      <c r="AE26" s="610" t="s">
        <v>64</v>
      </c>
      <c r="AF26" s="853" t="s">
        <v>62</v>
      </c>
      <c r="AG26" s="617">
        <v>7850</v>
      </c>
      <c r="AH26" s="610" t="s">
        <v>64</v>
      </c>
      <c r="AI26" s="586" t="s">
        <v>188</v>
      </c>
      <c r="AJ26" s="587"/>
    </row>
    <row r="27" spans="1:38" ht="13.5" customHeight="1">
      <c r="A27" s="590"/>
      <c r="B27" s="591"/>
      <c r="C27" s="591"/>
      <c r="D27" s="592"/>
      <c r="E27" s="618"/>
      <c r="F27" s="619"/>
      <c r="G27" s="619"/>
      <c r="H27" s="619"/>
      <c r="I27" s="620"/>
      <c r="J27" s="619"/>
      <c r="K27" s="619"/>
      <c r="L27" s="621"/>
      <c r="M27" s="619"/>
      <c r="N27" s="621"/>
      <c r="O27" s="618"/>
      <c r="P27" s="618"/>
      <c r="Q27" s="857"/>
      <c r="R27" s="621"/>
      <c r="S27" s="858"/>
      <c r="T27" s="622"/>
      <c r="U27" s="623"/>
      <c r="V27" s="623"/>
      <c r="W27" s="623"/>
      <c r="X27" s="623"/>
      <c r="Y27" s="623"/>
      <c r="Z27" s="624"/>
      <c r="AA27" s="625"/>
      <c r="AB27" s="626"/>
      <c r="AC27" s="627"/>
      <c r="AD27" s="625"/>
      <c r="AE27" s="625"/>
      <c r="AF27" s="859"/>
      <c r="AG27" s="627"/>
      <c r="AH27" s="625"/>
      <c r="AI27" s="600"/>
      <c r="AJ27" s="817"/>
      <c r="AK27" s="558"/>
    </row>
    <row r="28" spans="1:38" s="558" customFormat="1" ht="28.5" customHeight="1">
      <c r="A28" s="579"/>
      <c r="B28" s="1056" t="s">
        <v>189</v>
      </c>
      <c r="C28" s="1056"/>
      <c r="E28" s="613">
        <v>373</v>
      </c>
      <c r="F28" s="614">
        <v>430</v>
      </c>
      <c r="G28" s="614">
        <v>373</v>
      </c>
      <c r="H28" s="614">
        <v>303</v>
      </c>
      <c r="I28" s="614">
        <v>227</v>
      </c>
      <c r="J28" s="614">
        <v>193</v>
      </c>
      <c r="K28" s="614">
        <v>176</v>
      </c>
      <c r="L28" s="606">
        <v>180</v>
      </c>
      <c r="M28" s="614">
        <v>176</v>
      </c>
      <c r="N28" s="606">
        <v>170</v>
      </c>
      <c r="O28" s="613">
        <v>164</v>
      </c>
      <c r="P28" s="613">
        <v>158</v>
      </c>
      <c r="Q28" s="854">
        <v>153</v>
      </c>
      <c r="R28" s="606"/>
      <c r="S28" s="855">
        <v>296</v>
      </c>
      <c r="T28" s="628">
        <v>14000</v>
      </c>
      <c r="U28" s="629">
        <v>19200</v>
      </c>
      <c r="V28" s="629">
        <v>10700</v>
      </c>
      <c r="W28" s="629">
        <v>9510</v>
      </c>
      <c r="X28" s="629">
        <v>5830</v>
      </c>
      <c r="Y28" s="629">
        <v>3820</v>
      </c>
      <c r="Z28" s="630">
        <v>3380</v>
      </c>
      <c r="AA28" s="631">
        <v>3600</v>
      </c>
      <c r="AB28" s="632">
        <v>4050</v>
      </c>
      <c r="AC28" s="633">
        <v>4320</v>
      </c>
      <c r="AD28" s="631">
        <v>3950</v>
      </c>
      <c r="AE28" s="631">
        <v>4990</v>
      </c>
      <c r="AF28" s="860">
        <v>4300</v>
      </c>
      <c r="AG28" s="636" t="s">
        <v>64</v>
      </c>
      <c r="AH28" s="631">
        <v>12800</v>
      </c>
      <c r="AI28" s="584" t="s">
        <v>189</v>
      </c>
      <c r="AJ28" s="817"/>
    </row>
    <row r="29" spans="1:38" s="558" customFormat="1" ht="28.5" customHeight="1">
      <c r="A29" s="579"/>
      <c r="B29" s="1056" t="s">
        <v>190</v>
      </c>
      <c r="C29" s="1056"/>
      <c r="E29" s="613">
        <v>46</v>
      </c>
      <c r="F29" s="614">
        <v>38</v>
      </c>
      <c r="G29" s="614">
        <v>28</v>
      </c>
      <c r="H29" s="614">
        <v>29</v>
      </c>
      <c r="I29" s="614" t="s">
        <v>61</v>
      </c>
      <c r="J29" s="614" t="s">
        <v>61</v>
      </c>
      <c r="K29" s="614">
        <v>18</v>
      </c>
      <c r="L29" s="606" t="s">
        <v>64</v>
      </c>
      <c r="M29" s="614">
        <v>18</v>
      </c>
      <c r="N29" s="606" t="s">
        <v>64</v>
      </c>
      <c r="O29" s="613" t="s">
        <v>64</v>
      </c>
      <c r="P29" s="613" t="s">
        <v>64</v>
      </c>
      <c r="Q29" s="854"/>
      <c r="R29" s="606" t="s">
        <v>64</v>
      </c>
      <c r="S29" s="855" t="s">
        <v>64</v>
      </c>
      <c r="T29" s="628">
        <v>512</v>
      </c>
      <c r="U29" s="629">
        <v>862</v>
      </c>
      <c r="V29" s="629">
        <v>182</v>
      </c>
      <c r="W29" s="629">
        <v>156</v>
      </c>
      <c r="X29" s="629" t="s">
        <v>61</v>
      </c>
      <c r="Y29" s="629" t="s">
        <v>61</v>
      </c>
      <c r="Z29" s="630">
        <v>96</v>
      </c>
      <c r="AA29" s="634" t="s">
        <v>64</v>
      </c>
      <c r="AB29" s="635">
        <v>108</v>
      </c>
      <c r="AC29" s="636" t="s">
        <v>64</v>
      </c>
      <c r="AD29" s="634" t="s">
        <v>64</v>
      </c>
      <c r="AE29" s="634" t="s">
        <v>64</v>
      </c>
      <c r="AF29" s="861" t="s">
        <v>62</v>
      </c>
      <c r="AG29" s="636" t="s">
        <v>64</v>
      </c>
      <c r="AH29" s="634" t="s">
        <v>64</v>
      </c>
      <c r="AI29" s="584" t="s">
        <v>190</v>
      </c>
      <c r="AJ29" s="587"/>
    </row>
    <row r="30" spans="1:38" s="558" customFormat="1" ht="28.5" customHeight="1">
      <c r="A30" s="579"/>
      <c r="B30" s="1056" t="s">
        <v>191</v>
      </c>
      <c r="C30" s="1056"/>
      <c r="E30" s="613">
        <v>86</v>
      </c>
      <c r="F30" s="614">
        <v>98</v>
      </c>
      <c r="G30" s="614">
        <v>74</v>
      </c>
      <c r="H30" s="614">
        <v>69</v>
      </c>
      <c r="I30" s="614">
        <v>65</v>
      </c>
      <c r="J30" s="614">
        <v>63</v>
      </c>
      <c r="K30" s="614">
        <v>47</v>
      </c>
      <c r="L30" s="606">
        <v>50</v>
      </c>
      <c r="M30" s="614">
        <v>50</v>
      </c>
      <c r="N30" s="606">
        <v>43</v>
      </c>
      <c r="O30" s="613">
        <v>36</v>
      </c>
      <c r="P30" s="613">
        <v>36</v>
      </c>
      <c r="Q30" s="854">
        <v>31</v>
      </c>
      <c r="R30" s="606"/>
      <c r="S30" s="855">
        <v>23</v>
      </c>
      <c r="T30" s="628">
        <v>2118</v>
      </c>
      <c r="U30" s="629">
        <v>2460</v>
      </c>
      <c r="V30" s="629">
        <v>1360</v>
      </c>
      <c r="W30" s="629">
        <v>1270</v>
      </c>
      <c r="X30" s="629">
        <v>1150</v>
      </c>
      <c r="Y30" s="629">
        <v>938</v>
      </c>
      <c r="Z30" s="630">
        <v>782</v>
      </c>
      <c r="AA30" s="631">
        <v>863</v>
      </c>
      <c r="AB30" s="632">
        <v>945</v>
      </c>
      <c r="AC30" s="633">
        <v>834</v>
      </c>
      <c r="AD30" s="631">
        <v>767</v>
      </c>
      <c r="AE30" s="631">
        <v>806</v>
      </c>
      <c r="AF30" s="860">
        <v>580</v>
      </c>
      <c r="AG30" s="636" t="s">
        <v>64</v>
      </c>
      <c r="AH30" s="631">
        <v>306</v>
      </c>
      <c r="AI30" s="584" t="s">
        <v>191</v>
      </c>
      <c r="AJ30" s="587"/>
    </row>
    <row r="31" spans="1:38" s="558" customFormat="1" ht="27" customHeight="1">
      <c r="A31" s="579"/>
      <c r="B31" s="1056" t="s">
        <v>192</v>
      </c>
      <c r="C31" s="1056"/>
      <c r="E31" s="613">
        <v>569</v>
      </c>
      <c r="F31" s="614">
        <v>595</v>
      </c>
      <c r="G31" s="614">
        <v>649</v>
      </c>
      <c r="H31" s="614">
        <v>532</v>
      </c>
      <c r="I31" s="614">
        <v>131</v>
      </c>
      <c r="J31" s="614" t="s">
        <v>61</v>
      </c>
      <c r="K31" s="614" t="s">
        <v>64</v>
      </c>
      <c r="L31" s="606" t="s">
        <v>64</v>
      </c>
      <c r="M31" s="614" t="s">
        <v>64</v>
      </c>
      <c r="N31" s="606" t="s">
        <v>64</v>
      </c>
      <c r="O31" s="613" t="s">
        <v>64</v>
      </c>
      <c r="P31" s="613" t="s">
        <v>64</v>
      </c>
      <c r="Q31" s="854"/>
      <c r="R31" s="862" t="s">
        <v>64</v>
      </c>
      <c r="S31" s="855" t="s">
        <v>64</v>
      </c>
      <c r="T31" s="628">
        <v>8329</v>
      </c>
      <c r="U31" s="629">
        <v>8081</v>
      </c>
      <c r="V31" s="629">
        <v>6593</v>
      </c>
      <c r="W31" s="629">
        <v>5474</v>
      </c>
      <c r="X31" s="629">
        <v>1020</v>
      </c>
      <c r="Y31" s="629" t="s">
        <v>61</v>
      </c>
      <c r="Z31" s="630" t="s">
        <v>64</v>
      </c>
      <c r="AA31" s="634" t="s">
        <v>64</v>
      </c>
      <c r="AB31" s="635" t="s">
        <v>64</v>
      </c>
      <c r="AC31" s="636" t="s">
        <v>64</v>
      </c>
      <c r="AD31" s="634" t="s">
        <v>64</v>
      </c>
      <c r="AE31" s="634" t="s">
        <v>64</v>
      </c>
      <c r="AF31" s="861" t="s">
        <v>62</v>
      </c>
      <c r="AG31" s="636" t="s">
        <v>64</v>
      </c>
      <c r="AH31" s="634" t="s">
        <v>64</v>
      </c>
      <c r="AI31" s="584" t="s">
        <v>192</v>
      </c>
      <c r="AJ31" s="587"/>
    </row>
    <row r="32" spans="1:38">
      <c r="A32" s="590"/>
      <c r="B32" s="591"/>
      <c r="C32" s="591"/>
      <c r="D32" s="592"/>
      <c r="E32" s="618"/>
      <c r="F32" s="619"/>
      <c r="G32" s="619"/>
      <c r="H32" s="619"/>
      <c r="I32" s="637" t="s">
        <v>193</v>
      </c>
      <c r="J32" s="619"/>
      <c r="K32" s="619"/>
      <c r="L32" s="621"/>
      <c r="M32" s="619"/>
      <c r="N32" s="621"/>
      <c r="O32" s="618"/>
      <c r="P32" s="618"/>
      <c r="Q32" s="857"/>
      <c r="R32" s="621"/>
      <c r="S32" s="858"/>
      <c r="T32" s="638"/>
      <c r="U32" s="639"/>
      <c r="V32" s="640"/>
      <c r="W32" s="639"/>
      <c r="X32" s="639"/>
      <c r="Y32" s="639"/>
      <c r="Z32" s="641"/>
      <c r="AA32" s="642"/>
      <c r="AB32" s="643"/>
      <c r="AC32" s="644"/>
      <c r="AD32" s="642"/>
      <c r="AE32" s="642"/>
      <c r="AF32" s="863"/>
      <c r="AG32" s="644"/>
      <c r="AH32" s="642"/>
      <c r="AI32" s="600"/>
      <c r="AJ32" s="587"/>
      <c r="AK32" s="558"/>
      <c r="AL32" s="558"/>
    </row>
    <row r="33" spans="1:38" ht="33.75" customHeight="1" thickBot="1">
      <c r="A33" s="1065" t="s">
        <v>48</v>
      </c>
      <c r="B33" s="1066"/>
      <c r="C33" s="1066"/>
      <c r="D33" s="1067"/>
      <c r="E33" s="645">
        <v>3720</v>
      </c>
      <c r="F33" s="646">
        <v>3520</v>
      </c>
      <c r="G33" s="646">
        <v>3320</v>
      </c>
      <c r="H33" s="646">
        <v>3279</v>
      </c>
      <c r="I33" s="646">
        <v>2284</v>
      </c>
      <c r="J33" s="646">
        <v>1952</v>
      </c>
      <c r="K33" s="646">
        <v>1976</v>
      </c>
      <c r="L33" s="647">
        <v>1711</v>
      </c>
      <c r="M33" s="646">
        <v>2015</v>
      </c>
      <c r="N33" s="648">
        <v>1241</v>
      </c>
      <c r="O33" s="831">
        <v>1180</v>
      </c>
      <c r="P33" s="831">
        <v>1180</v>
      </c>
      <c r="Q33" s="864">
        <f>SUM(Q5:Q32)</f>
        <v>1180</v>
      </c>
      <c r="R33" s="865">
        <f>SUM(R5:R31)</f>
        <v>1254</v>
      </c>
      <c r="S33" s="865">
        <f>SUM(S5:S31)</f>
        <v>1056</v>
      </c>
      <c r="T33" s="649">
        <v>81334</v>
      </c>
      <c r="U33" s="650">
        <v>80900</v>
      </c>
      <c r="V33" s="651">
        <v>64100</v>
      </c>
      <c r="W33" s="652">
        <v>58719</v>
      </c>
      <c r="X33" s="650">
        <v>38677</v>
      </c>
      <c r="Y33" s="652">
        <v>30426</v>
      </c>
      <c r="Z33" s="651">
        <v>31230</v>
      </c>
      <c r="AA33" s="653">
        <v>29444</v>
      </c>
      <c r="AB33" s="654">
        <v>34842</v>
      </c>
      <c r="AC33" s="655">
        <v>23007</v>
      </c>
      <c r="AD33" s="653">
        <v>22872</v>
      </c>
      <c r="AE33" s="653">
        <v>22872</v>
      </c>
      <c r="AF33" s="866">
        <f>SUM(AF5:AF32)</f>
        <v>22659</v>
      </c>
      <c r="AG33" s="865">
        <f>SUM(AG5:AG31)</f>
        <v>24298</v>
      </c>
      <c r="AH33" s="865">
        <f>SUM(AH5:AH31)</f>
        <v>30622</v>
      </c>
      <c r="AI33" s="656" t="s">
        <v>194</v>
      </c>
      <c r="AJ33" s="587"/>
      <c r="AK33" s="558"/>
      <c r="AL33" s="558"/>
    </row>
    <row r="34" spans="1:38" ht="21" customHeight="1">
      <c r="A34" s="26" t="s">
        <v>195</v>
      </c>
      <c r="B34" s="26"/>
      <c r="C34" s="26"/>
      <c r="AA34" s="1068" t="s">
        <v>196</v>
      </c>
      <c r="AB34" s="1068"/>
      <c r="AC34" s="1068"/>
      <c r="AD34" s="1068"/>
      <c r="AE34" s="1068"/>
      <c r="AF34" s="1068"/>
      <c r="AG34" s="1068"/>
      <c r="AH34" s="1068"/>
      <c r="AJ34" s="817"/>
      <c r="AK34" s="558"/>
      <c r="AL34" s="558"/>
    </row>
    <row r="35" spans="1:38">
      <c r="S35" s="75"/>
      <c r="AJ35" s="587"/>
      <c r="AK35" s="558"/>
      <c r="AL35" s="558"/>
    </row>
    <row r="36" spans="1:38">
      <c r="AJ36" s="587"/>
      <c r="AK36" s="558"/>
      <c r="AL36" s="558"/>
    </row>
    <row r="37" spans="1:38">
      <c r="AJ37" s="587"/>
      <c r="AK37" s="558"/>
      <c r="AL37" s="558"/>
    </row>
    <row r="38" spans="1:38">
      <c r="AJ38" s="587"/>
      <c r="AK38" s="558"/>
    </row>
    <row r="39" spans="1:38">
      <c r="AJ39" s="817"/>
      <c r="AK39" s="558"/>
    </row>
    <row r="40" spans="1:38">
      <c r="AJ40" s="587"/>
    </row>
    <row r="42" spans="1:38">
      <c r="AJ42" s="26"/>
    </row>
  </sheetData>
  <mergeCells count="28">
    <mergeCell ref="B23:C23"/>
    <mergeCell ref="B5:C5"/>
    <mergeCell ref="B7:C7"/>
    <mergeCell ref="B9:C9"/>
    <mergeCell ref="B11:C11"/>
    <mergeCell ref="B31:C31"/>
    <mergeCell ref="A33:D33"/>
    <mergeCell ref="AA34:AH34"/>
    <mergeCell ref="B24:C24"/>
    <mergeCell ref="B25:C25"/>
    <mergeCell ref="B26:C26"/>
    <mergeCell ref="B28:C28"/>
    <mergeCell ref="B29:C29"/>
    <mergeCell ref="B30:C30"/>
    <mergeCell ref="T3:AE3"/>
    <mergeCell ref="AG3:AH3"/>
    <mergeCell ref="B20:C20"/>
    <mergeCell ref="B22:C22"/>
    <mergeCell ref="A3:D3"/>
    <mergeCell ref="E3:P3"/>
    <mergeCell ref="R3:S3"/>
    <mergeCell ref="B13:C13"/>
    <mergeCell ref="B15:C15"/>
    <mergeCell ref="B17:C17"/>
    <mergeCell ref="B18:C18"/>
    <mergeCell ref="B19:C19"/>
    <mergeCell ref="A4:B4"/>
    <mergeCell ref="C4:D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7" firstPageNumber="2" orientation="portrait" useFirstPageNumber="1" r:id="rId1"/>
  <headerFooter>
    <oddFooter>&amp;C－　&amp;A　－</oddFooter>
  </headerFooter>
  <colBreaks count="1" manualBreakCount="1">
    <brk id="19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CC97-9A29-4480-9618-341F27F2A077}">
  <sheetPr>
    <tabColor rgb="FFFFC000"/>
  </sheetPr>
  <dimension ref="A1:I36"/>
  <sheetViews>
    <sheetView view="pageBreakPreview" zoomScaleNormal="100" zoomScaleSheetLayoutView="100" workbookViewId="0">
      <selection activeCell="H8" sqref="H8"/>
    </sheetView>
  </sheetViews>
  <sheetFormatPr defaultColWidth="9" defaultRowHeight="13.2"/>
  <cols>
    <col min="1" max="1" width="8.6640625" style="1" customWidth="1"/>
    <col min="2" max="2" width="5.109375" style="1" customWidth="1"/>
    <col min="3" max="3" width="6.88671875" style="1" bestFit="1" customWidth="1"/>
    <col min="4" max="5" width="17.109375" style="1" customWidth="1"/>
    <col min="6" max="7" width="17.44140625" style="1" customWidth="1"/>
    <col min="8" max="8" width="29.6640625" style="1" customWidth="1"/>
    <col min="9" max="9" width="26" style="1" customWidth="1"/>
    <col min="10" max="16384" width="9" style="1"/>
  </cols>
  <sheetData>
    <row r="1" spans="1:9" ht="18" customHeight="1">
      <c r="A1" s="914" t="s">
        <v>197</v>
      </c>
      <c r="B1" s="428" t="s">
        <v>198</v>
      </c>
    </row>
    <row r="2" spans="1:9" ht="13.5" customHeight="1" thickBot="1">
      <c r="A2" s="914"/>
    </row>
    <row r="3" spans="1:9" ht="18" customHeight="1">
      <c r="A3" s="914"/>
      <c r="B3" s="1074" t="s">
        <v>44</v>
      </c>
      <c r="C3" s="1075"/>
      <c r="D3" s="1075" t="s">
        <v>199</v>
      </c>
      <c r="E3" s="1075"/>
      <c r="F3" s="1076" t="s">
        <v>200</v>
      </c>
      <c r="G3" s="1077"/>
      <c r="H3" s="1075" t="s">
        <v>201</v>
      </c>
      <c r="I3" s="1069" t="s">
        <v>202</v>
      </c>
    </row>
    <row r="4" spans="1:9" ht="18" customHeight="1">
      <c r="A4" s="914"/>
      <c r="B4" s="1071"/>
      <c r="C4" s="1072"/>
      <c r="D4" s="1072"/>
      <c r="E4" s="1072"/>
      <c r="F4" s="765" t="s">
        <v>203</v>
      </c>
      <c r="G4" s="765" t="s">
        <v>204</v>
      </c>
      <c r="H4" s="1072"/>
      <c r="I4" s="1070"/>
    </row>
    <row r="5" spans="1:9" ht="18" customHeight="1">
      <c r="A5" s="914"/>
      <c r="B5" s="1071" t="s">
        <v>205</v>
      </c>
      <c r="C5" s="1072"/>
      <c r="D5" s="1072" t="s">
        <v>206</v>
      </c>
      <c r="E5" s="1072"/>
      <c r="F5" s="1072" t="s">
        <v>207</v>
      </c>
      <c r="G5" s="1072"/>
      <c r="H5" s="1072"/>
      <c r="I5" s="1070"/>
    </row>
    <row r="6" spans="1:9" ht="18" customHeight="1">
      <c r="A6" s="914"/>
      <c r="B6" s="1073" t="s">
        <v>208</v>
      </c>
      <c r="C6" s="765" t="s">
        <v>209</v>
      </c>
      <c r="D6" s="316" t="s">
        <v>210</v>
      </c>
      <c r="E6" s="316" t="s">
        <v>211</v>
      </c>
      <c r="F6" s="429" t="s">
        <v>212</v>
      </c>
      <c r="G6" s="430" t="s">
        <v>213</v>
      </c>
      <c r="H6" s="765" t="s">
        <v>61</v>
      </c>
      <c r="I6" s="769" t="s">
        <v>61</v>
      </c>
    </row>
    <row r="7" spans="1:9" ht="18" customHeight="1">
      <c r="A7" s="914"/>
      <c r="B7" s="1073"/>
      <c r="C7" s="765" t="s">
        <v>214</v>
      </c>
      <c r="D7" s="316" t="s">
        <v>215</v>
      </c>
      <c r="E7" s="316" t="s">
        <v>216</v>
      </c>
      <c r="F7" s="429" t="s">
        <v>212</v>
      </c>
      <c r="G7" s="430" t="s">
        <v>217</v>
      </c>
      <c r="H7" s="430" t="s">
        <v>218</v>
      </c>
      <c r="I7" s="431" t="s">
        <v>218</v>
      </c>
    </row>
    <row r="8" spans="1:9" ht="18" customHeight="1">
      <c r="A8" s="914"/>
      <c r="B8" s="1073"/>
      <c r="C8" s="765" t="s">
        <v>192</v>
      </c>
      <c r="D8" s="316" t="s">
        <v>215</v>
      </c>
      <c r="E8" s="316" t="s">
        <v>216</v>
      </c>
      <c r="F8" s="429" t="s">
        <v>212</v>
      </c>
      <c r="G8" s="430" t="s">
        <v>217</v>
      </c>
      <c r="H8" s="430" t="s">
        <v>218</v>
      </c>
      <c r="I8" s="431" t="s">
        <v>218</v>
      </c>
    </row>
    <row r="9" spans="1:9" ht="18" customHeight="1">
      <c r="A9" s="914"/>
      <c r="B9" s="1078" t="s">
        <v>219</v>
      </c>
      <c r="C9" s="1072" t="s">
        <v>220</v>
      </c>
      <c r="D9" s="1079" t="s">
        <v>221</v>
      </c>
      <c r="E9" s="1079"/>
      <c r="F9" s="766" t="s">
        <v>222</v>
      </c>
      <c r="G9" s="766" t="s">
        <v>223</v>
      </c>
      <c r="H9" s="766" t="s">
        <v>224</v>
      </c>
      <c r="I9" s="432" t="s">
        <v>224</v>
      </c>
    </row>
    <row r="10" spans="1:9" ht="18" customHeight="1">
      <c r="A10" s="914"/>
      <c r="B10" s="1078"/>
      <c r="C10" s="1072"/>
      <c r="D10" s="1080" t="s">
        <v>225</v>
      </c>
      <c r="E10" s="1080"/>
      <c r="F10" s="767" t="s">
        <v>226</v>
      </c>
      <c r="G10" s="767" t="s">
        <v>227</v>
      </c>
      <c r="H10" s="767" t="s">
        <v>228</v>
      </c>
      <c r="I10" s="433" t="s">
        <v>229</v>
      </c>
    </row>
    <row r="11" spans="1:9" ht="18" customHeight="1">
      <c r="A11" s="914"/>
      <c r="B11" s="1078"/>
      <c r="C11" s="1072"/>
      <c r="D11" s="1080" t="s">
        <v>230</v>
      </c>
      <c r="E11" s="1080"/>
      <c r="F11" s="767" t="s">
        <v>231</v>
      </c>
      <c r="G11" s="767" t="s">
        <v>222</v>
      </c>
      <c r="H11" s="767" t="s">
        <v>232</v>
      </c>
      <c r="I11" s="433" t="s">
        <v>233</v>
      </c>
    </row>
    <row r="12" spans="1:9" ht="18" customHeight="1">
      <c r="A12" s="914"/>
      <c r="B12" s="1078"/>
      <c r="C12" s="1072"/>
      <c r="D12" s="1081" t="s">
        <v>234</v>
      </c>
      <c r="E12" s="1081"/>
      <c r="F12" s="768"/>
      <c r="G12" s="768"/>
      <c r="H12" s="434" t="s">
        <v>235</v>
      </c>
      <c r="I12" s="435"/>
    </row>
    <row r="13" spans="1:9" ht="18" customHeight="1">
      <c r="A13" s="914"/>
      <c r="B13" s="1078"/>
      <c r="C13" s="1072" t="s">
        <v>236</v>
      </c>
      <c r="D13" s="1082" t="s">
        <v>237</v>
      </c>
      <c r="E13" s="1082"/>
      <c r="F13" s="1082"/>
      <c r="G13" s="1082"/>
      <c r="H13" s="436" t="s">
        <v>238</v>
      </c>
      <c r="I13" s="437" t="s">
        <v>239</v>
      </c>
    </row>
    <row r="14" spans="1:9" ht="18" customHeight="1">
      <c r="A14" s="914"/>
      <c r="B14" s="1078"/>
      <c r="C14" s="1072"/>
      <c r="D14" s="1083" t="s">
        <v>240</v>
      </c>
      <c r="E14" s="1083"/>
      <c r="F14" s="1083"/>
      <c r="G14" s="1083"/>
      <c r="H14" s="434" t="s">
        <v>241</v>
      </c>
      <c r="I14" s="435"/>
    </row>
    <row r="15" spans="1:9" ht="18" customHeight="1">
      <c r="A15" s="914"/>
      <c r="B15" s="1084" t="s">
        <v>242</v>
      </c>
      <c r="C15" s="1085"/>
      <c r="D15" s="1090" t="s">
        <v>243</v>
      </c>
      <c r="E15" s="1091"/>
      <c r="F15" s="766" t="s">
        <v>244</v>
      </c>
      <c r="G15" s="1092" t="s">
        <v>245</v>
      </c>
      <c r="H15" s="1095" t="s">
        <v>246</v>
      </c>
      <c r="I15" s="432" t="s">
        <v>247</v>
      </c>
    </row>
    <row r="16" spans="1:9" ht="18" customHeight="1">
      <c r="A16" s="914"/>
      <c r="B16" s="1086"/>
      <c r="C16" s="1087"/>
      <c r="D16" s="1098" t="s">
        <v>248</v>
      </c>
      <c r="E16" s="1098"/>
      <c r="F16" s="767" t="s">
        <v>249</v>
      </c>
      <c r="G16" s="1093"/>
      <c r="H16" s="1096"/>
      <c r="I16" s="433"/>
    </row>
    <row r="17" spans="1:9" ht="18" customHeight="1">
      <c r="A17" s="914"/>
      <c r="B17" s="1086"/>
      <c r="C17" s="1087"/>
      <c r="D17" s="1099"/>
      <c r="E17" s="1100"/>
      <c r="F17" s="767"/>
      <c r="G17" s="1093"/>
      <c r="H17" s="1096"/>
      <c r="I17" s="433"/>
    </row>
    <row r="18" spans="1:9" ht="18" customHeight="1">
      <c r="A18" s="914"/>
      <c r="B18" s="1086"/>
      <c r="C18" s="1087"/>
      <c r="D18" s="1099" t="s">
        <v>250</v>
      </c>
      <c r="E18" s="1100"/>
      <c r="F18" s="767"/>
      <c r="G18" s="1093"/>
      <c r="H18" s="1096"/>
      <c r="I18" s="433"/>
    </row>
    <row r="19" spans="1:9" ht="18" customHeight="1">
      <c r="A19" s="914"/>
      <c r="B19" s="1086"/>
      <c r="C19" s="1087"/>
      <c r="D19" s="1098" t="s">
        <v>251</v>
      </c>
      <c r="E19" s="1098"/>
      <c r="F19" s="767"/>
      <c r="G19" s="1093"/>
      <c r="H19" s="1096"/>
      <c r="I19" s="433"/>
    </row>
    <row r="20" spans="1:9" ht="18" customHeight="1">
      <c r="A20" s="914"/>
      <c r="B20" s="1088"/>
      <c r="C20" s="1089"/>
      <c r="D20" s="1083" t="s">
        <v>252</v>
      </c>
      <c r="E20" s="1083"/>
      <c r="F20" s="768"/>
      <c r="G20" s="1094"/>
      <c r="H20" s="1097"/>
      <c r="I20" s="438"/>
    </row>
    <row r="21" spans="1:9" ht="18" customHeight="1">
      <c r="A21" s="914"/>
      <c r="B21" s="1084" t="s">
        <v>253</v>
      </c>
      <c r="C21" s="1085"/>
      <c r="D21" s="1101"/>
      <c r="E21" s="1102"/>
      <c r="F21" s="1103" t="s">
        <v>254</v>
      </c>
      <c r="G21" s="1103"/>
      <c r="H21" s="1082" t="s">
        <v>255</v>
      </c>
      <c r="I21" s="1104"/>
    </row>
    <row r="22" spans="1:9" ht="18" customHeight="1">
      <c r="A22" s="914"/>
      <c r="B22" s="1086"/>
      <c r="C22" s="1087"/>
      <c r="D22" s="767" t="s">
        <v>256</v>
      </c>
      <c r="E22" s="767"/>
      <c r="F22" s="1103"/>
      <c r="G22" s="1103"/>
      <c r="H22" s="1098"/>
      <c r="I22" s="1105"/>
    </row>
    <row r="23" spans="1:9" ht="18" customHeight="1">
      <c r="A23" s="914"/>
      <c r="B23" s="1086"/>
      <c r="C23" s="1087"/>
      <c r="D23" s="1107" t="s">
        <v>257</v>
      </c>
      <c r="E23" s="1107"/>
      <c r="F23" s="1108" t="s">
        <v>258</v>
      </c>
      <c r="G23" s="1107" t="s">
        <v>259</v>
      </c>
      <c r="H23" s="1098"/>
      <c r="I23" s="1105"/>
    </row>
    <row r="24" spans="1:9" ht="18" customHeight="1">
      <c r="A24" s="914"/>
      <c r="B24" s="1086"/>
      <c r="C24" s="1087"/>
      <c r="D24" s="1107" t="s">
        <v>260</v>
      </c>
      <c r="E24" s="1107"/>
      <c r="F24" s="1107"/>
      <c r="G24" s="1107"/>
      <c r="H24" s="1098"/>
      <c r="I24" s="1105"/>
    </row>
    <row r="25" spans="1:9" ht="18" customHeight="1">
      <c r="A25" s="914"/>
      <c r="B25" s="1088"/>
      <c r="C25" s="1089"/>
      <c r="D25" s="1110"/>
      <c r="E25" s="1111"/>
      <c r="F25" s="1109"/>
      <c r="G25" s="1109"/>
      <c r="H25" s="1083"/>
      <c r="I25" s="1106"/>
    </row>
    <row r="26" spans="1:9" ht="18" customHeight="1">
      <c r="A26" s="914"/>
      <c r="B26" s="1112" t="s">
        <v>261</v>
      </c>
      <c r="C26" s="1103"/>
      <c r="D26" s="1103" t="s">
        <v>262</v>
      </c>
      <c r="E26" s="1103"/>
      <c r="F26" s="1103" t="s">
        <v>263</v>
      </c>
      <c r="G26" s="1103"/>
      <c r="H26" s="1115"/>
      <c r="I26" s="1117"/>
    </row>
    <row r="27" spans="1:9" ht="18" customHeight="1">
      <c r="A27" s="914"/>
      <c r="B27" s="1112"/>
      <c r="C27" s="1103"/>
      <c r="D27" s="1103"/>
      <c r="E27" s="1103"/>
      <c r="F27" s="1103"/>
      <c r="G27" s="1103"/>
      <c r="H27" s="1115"/>
      <c r="I27" s="1117"/>
    </row>
    <row r="28" spans="1:9" ht="18" customHeight="1">
      <c r="A28" s="914"/>
      <c r="B28" s="1112"/>
      <c r="C28" s="1103"/>
      <c r="D28" s="1103"/>
      <c r="E28" s="1103"/>
      <c r="F28" s="1103"/>
      <c r="G28" s="1103"/>
      <c r="H28" s="1115"/>
      <c r="I28" s="1117"/>
    </row>
    <row r="29" spans="1:9" ht="18" customHeight="1">
      <c r="A29" s="914"/>
      <c r="B29" s="1112"/>
      <c r="C29" s="1103"/>
      <c r="D29" s="1103"/>
      <c r="E29" s="1103"/>
      <c r="F29" s="1103"/>
      <c r="G29" s="1103"/>
      <c r="H29" s="1115"/>
      <c r="I29" s="1117"/>
    </row>
    <row r="30" spans="1:9" ht="18" customHeight="1" thickBot="1">
      <c r="A30" s="914"/>
      <c r="B30" s="1113"/>
      <c r="C30" s="1114"/>
      <c r="D30" s="1114"/>
      <c r="E30" s="1114"/>
      <c r="F30" s="1114"/>
      <c r="G30" s="1114"/>
      <c r="H30" s="1116"/>
      <c r="I30" s="1118"/>
    </row>
    <row r="31" spans="1:9" ht="6.75" customHeight="1">
      <c r="A31" s="914"/>
    </row>
    <row r="32" spans="1:9">
      <c r="A32" s="914"/>
      <c r="B32" s="1" t="s">
        <v>264</v>
      </c>
    </row>
    <row r="33" spans="1:7">
      <c r="A33" s="439"/>
      <c r="G33" s="440"/>
    </row>
    <row r="34" spans="1:7">
      <c r="A34" s="439"/>
    </row>
    <row r="35" spans="1:7">
      <c r="A35" s="439"/>
    </row>
    <row r="36" spans="1:7">
      <c r="A36" s="439"/>
    </row>
  </sheetData>
  <mergeCells count="42">
    <mergeCell ref="B26:C30"/>
    <mergeCell ref="D26:E30"/>
    <mergeCell ref="F26:G30"/>
    <mergeCell ref="H26:H30"/>
    <mergeCell ref="I26:I30"/>
    <mergeCell ref="B21:C25"/>
    <mergeCell ref="D21:E21"/>
    <mergeCell ref="F21:G22"/>
    <mergeCell ref="H21:I25"/>
    <mergeCell ref="D23:E23"/>
    <mergeCell ref="F23:F25"/>
    <mergeCell ref="G23:G25"/>
    <mergeCell ref="D24:E24"/>
    <mergeCell ref="D25:E25"/>
    <mergeCell ref="G15:G20"/>
    <mergeCell ref="H15:H20"/>
    <mergeCell ref="D16:E16"/>
    <mergeCell ref="D17:E17"/>
    <mergeCell ref="D18:E18"/>
    <mergeCell ref="D19:E19"/>
    <mergeCell ref="D20:E20"/>
    <mergeCell ref="A1:A32"/>
    <mergeCell ref="B3:C4"/>
    <mergeCell ref="D3:E4"/>
    <mergeCell ref="F3:G3"/>
    <mergeCell ref="H3:H4"/>
    <mergeCell ref="B9:B14"/>
    <mergeCell ref="C9:C12"/>
    <mergeCell ref="D9:E9"/>
    <mergeCell ref="D10:E10"/>
    <mergeCell ref="D11:E11"/>
    <mergeCell ref="D12:E12"/>
    <mergeCell ref="C13:C14"/>
    <mergeCell ref="D13:G13"/>
    <mergeCell ref="D14:G14"/>
    <mergeCell ref="B15:C20"/>
    <mergeCell ref="D15:E15"/>
    <mergeCell ref="I3:I4"/>
    <mergeCell ref="B5:C5"/>
    <mergeCell ref="D5:E5"/>
    <mergeCell ref="F5:I5"/>
    <mergeCell ref="B6:B8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7" firstPageNumber="2" orientation="landscape" useFirstPageNumber="1" r:id="rId1"/>
  <headerFooter>
    <oddFooter>&amp;C－　&amp;A　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42D4-AF64-422A-AF92-77CF647A932E}">
  <sheetPr>
    <tabColor rgb="FFFFC000"/>
  </sheetPr>
  <dimension ref="A1:T57"/>
  <sheetViews>
    <sheetView showGridLines="0" view="pageBreakPreview" zoomScale="85" zoomScaleNormal="100" zoomScaleSheetLayoutView="85" workbookViewId="0"/>
  </sheetViews>
  <sheetFormatPr defaultColWidth="9" defaultRowHeight="13.2"/>
  <cols>
    <col min="1" max="2" width="4.6640625" style="1" customWidth="1"/>
    <col min="3" max="7" width="12.6640625" style="1" customWidth="1"/>
    <col min="8" max="8" width="7.6640625" style="1" customWidth="1"/>
    <col min="9" max="9" width="1.6640625" style="1" customWidth="1"/>
    <col min="10" max="10" width="4.77734375" style="1" customWidth="1"/>
    <col min="11" max="11" width="7.6640625" style="1" customWidth="1"/>
    <col min="12" max="20" width="7.33203125" style="1" customWidth="1"/>
    <col min="21" max="16384" width="9" style="1"/>
  </cols>
  <sheetData>
    <row r="1" spans="1:8" ht="16.5" customHeight="1">
      <c r="A1" s="4" t="s">
        <v>265</v>
      </c>
    </row>
    <row r="2" spans="1:8" ht="17.25" customHeight="1" thickBot="1">
      <c r="G2" s="1119" t="s">
        <v>266</v>
      </c>
      <c r="H2" s="1119"/>
    </row>
    <row r="3" spans="1:8" ht="13.5" customHeight="1">
      <c r="A3" s="441"/>
      <c r="B3" s="442" t="s">
        <v>44</v>
      </c>
      <c r="C3" s="1120" t="s">
        <v>267</v>
      </c>
      <c r="D3" s="1120" t="s">
        <v>268</v>
      </c>
      <c r="E3" s="1120" t="s">
        <v>269</v>
      </c>
      <c r="F3" s="1122" t="s">
        <v>270</v>
      </c>
      <c r="G3" s="1124" t="s">
        <v>271</v>
      </c>
      <c r="H3" s="1126" t="s">
        <v>272</v>
      </c>
    </row>
    <row r="4" spans="1:8" ht="13.5" customHeight="1">
      <c r="A4" s="443" t="s">
        <v>273</v>
      </c>
      <c r="B4" s="444"/>
      <c r="C4" s="1121"/>
      <c r="D4" s="1121"/>
      <c r="E4" s="1121"/>
      <c r="F4" s="1123"/>
      <c r="G4" s="1125"/>
      <c r="H4" s="1127"/>
    </row>
    <row r="5" spans="1:8" ht="27.75" customHeight="1">
      <c r="A5" s="1132">
        <v>55</v>
      </c>
      <c r="B5" s="1133"/>
      <c r="C5" s="445">
        <v>32116</v>
      </c>
      <c r="D5" s="446">
        <v>23142</v>
      </c>
      <c r="E5" s="446">
        <v>7098</v>
      </c>
      <c r="F5" s="447">
        <v>93282</v>
      </c>
      <c r="G5" s="446">
        <v>74153</v>
      </c>
      <c r="H5" s="448"/>
    </row>
    <row r="6" spans="1:8" ht="27.75" customHeight="1">
      <c r="A6" s="1134">
        <v>60</v>
      </c>
      <c r="B6" s="1135"/>
      <c r="C6" s="449">
        <v>26949</v>
      </c>
      <c r="D6" s="450">
        <v>20195</v>
      </c>
      <c r="E6" s="450">
        <v>1494</v>
      </c>
      <c r="F6" s="451">
        <v>23396</v>
      </c>
      <c r="G6" s="450">
        <v>44741</v>
      </c>
      <c r="H6" s="452"/>
    </row>
    <row r="7" spans="1:8" ht="27.75" customHeight="1">
      <c r="A7" s="1134">
        <v>2</v>
      </c>
      <c r="B7" s="1135"/>
      <c r="C7" s="449">
        <v>28544</v>
      </c>
      <c r="D7" s="450">
        <v>19964</v>
      </c>
      <c r="E7" s="450">
        <v>629</v>
      </c>
      <c r="F7" s="451">
        <v>15064</v>
      </c>
      <c r="G7" s="450">
        <v>18847</v>
      </c>
      <c r="H7" s="452"/>
    </row>
    <row r="8" spans="1:8" ht="27.75" customHeight="1">
      <c r="A8" s="1134">
        <v>7</v>
      </c>
      <c r="B8" s="1135"/>
      <c r="C8" s="453" t="s">
        <v>274</v>
      </c>
      <c r="D8" s="454" t="s">
        <v>275</v>
      </c>
      <c r="E8" s="454" t="s">
        <v>276</v>
      </c>
      <c r="F8" s="451">
        <v>91247</v>
      </c>
      <c r="G8" s="450">
        <v>60767</v>
      </c>
      <c r="H8" s="452"/>
    </row>
    <row r="9" spans="1:8" ht="27.75" customHeight="1">
      <c r="A9" s="1134">
        <v>12</v>
      </c>
      <c r="B9" s="1135"/>
      <c r="C9" s="453" t="s">
        <v>277</v>
      </c>
      <c r="D9" s="454" t="s">
        <v>278</v>
      </c>
      <c r="E9" s="454" t="s">
        <v>279</v>
      </c>
      <c r="F9" s="451">
        <v>88470</v>
      </c>
      <c r="G9" s="450">
        <v>38286</v>
      </c>
      <c r="H9" s="452"/>
    </row>
    <row r="10" spans="1:8" ht="27.75" customHeight="1">
      <c r="A10" s="1134">
        <v>17</v>
      </c>
      <c r="B10" s="1135"/>
      <c r="C10" s="453" t="s">
        <v>280</v>
      </c>
      <c r="D10" s="454" t="s">
        <v>281</v>
      </c>
      <c r="E10" s="454" t="s">
        <v>282</v>
      </c>
      <c r="F10" s="451">
        <v>63628</v>
      </c>
      <c r="G10" s="450">
        <v>1132</v>
      </c>
      <c r="H10" s="452"/>
    </row>
    <row r="11" spans="1:8" ht="27.75" hidden="1" customHeight="1">
      <c r="A11" s="1134">
        <v>21</v>
      </c>
      <c r="B11" s="1135"/>
      <c r="C11" s="453" t="s">
        <v>283</v>
      </c>
      <c r="D11" s="454" t="s">
        <v>284</v>
      </c>
      <c r="E11" s="454" t="s">
        <v>285</v>
      </c>
      <c r="F11" s="451">
        <v>78175</v>
      </c>
      <c r="G11" s="450">
        <v>6830</v>
      </c>
      <c r="H11" s="452"/>
    </row>
    <row r="12" spans="1:8" ht="27.75" customHeight="1">
      <c r="A12" s="1134">
        <v>22</v>
      </c>
      <c r="B12" s="1135"/>
      <c r="C12" s="453" t="s">
        <v>286</v>
      </c>
      <c r="D12" s="454" t="s">
        <v>287</v>
      </c>
      <c r="E12" s="454" t="s">
        <v>288</v>
      </c>
      <c r="F12" s="451">
        <v>18827</v>
      </c>
      <c r="G12" s="450">
        <v>5892</v>
      </c>
      <c r="H12" s="452"/>
    </row>
    <row r="13" spans="1:8" ht="27.75" customHeight="1">
      <c r="A13" s="1130">
        <v>27</v>
      </c>
      <c r="B13" s="1131"/>
      <c r="C13" s="487" t="s">
        <v>289</v>
      </c>
      <c r="D13" s="488" t="s">
        <v>290</v>
      </c>
      <c r="E13" s="488" t="s">
        <v>291</v>
      </c>
      <c r="F13" s="489" t="s">
        <v>292</v>
      </c>
      <c r="G13" s="490">
        <v>29603</v>
      </c>
      <c r="H13" s="455"/>
    </row>
    <row r="14" spans="1:8" ht="27.75" customHeight="1">
      <c r="A14" s="1130">
        <v>28</v>
      </c>
      <c r="B14" s="1131"/>
      <c r="C14" s="491" t="s">
        <v>293</v>
      </c>
      <c r="D14" s="492" t="s">
        <v>294</v>
      </c>
      <c r="E14" s="493" t="s">
        <v>295</v>
      </c>
      <c r="F14" s="494" t="s">
        <v>296</v>
      </c>
      <c r="G14" s="495">
        <v>7743</v>
      </c>
      <c r="H14" s="455"/>
    </row>
    <row r="15" spans="1:8" ht="27.75" customHeight="1">
      <c r="A15" s="1130">
        <v>29</v>
      </c>
      <c r="B15" s="1131"/>
      <c r="C15" s="487" t="s">
        <v>297</v>
      </c>
      <c r="D15" s="496" t="s">
        <v>298</v>
      </c>
      <c r="E15" s="488" t="s">
        <v>299</v>
      </c>
      <c r="F15" s="489" t="s">
        <v>300</v>
      </c>
      <c r="G15" s="490">
        <v>4071</v>
      </c>
      <c r="H15" s="456"/>
    </row>
    <row r="16" spans="1:8" ht="27.75" customHeight="1">
      <c r="A16" s="1130">
        <v>30</v>
      </c>
      <c r="B16" s="1131"/>
      <c r="C16" s="487" t="s">
        <v>301</v>
      </c>
      <c r="D16" s="496" t="s">
        <v>302</v>
      </c>
      <c r="E16" s="488" t="s">
        <v>303</v>
      </c>
      <c r="F16" s="489" t="s">
        <v>304</v>
      </c>
      <c r="G16" s="490">
        <v>13709</v>
      </c>
      <c r="H16" s="456"/>
    </row>
    <row r="17" spans="1:20" ht="27.75" customHeight="1">
      <c r="A17" s="1140" t="s">
        <v>305</v>
      </c>
      <c r="B17" s="1141"/>
      <c r="C17" s="890" t="s">
        <v>306</v>
      </c>
      <c r="D17" s="891" t="s">
        <v>307</v>
      </c>
      <c r="E17" s="892" t="s">
        <v>308</v>
      </c>
      <c r="F17" s="893" t="s">
        <v>309</v>
      </c>
      <c r="G17" s="894">
        <v>0</v>
      </c>
      <c r="H17" s="895"/>
    </row>
    <row r="18" spans="1:20" ht="27.75" customHeight="1">
      <c r="A18" s="1140">
        <v>2</v>
      </c>
      <c r="B18" s="1141"/>
      <c r="C18" s="890" t="s">
        <v>310</v>
      </c>
      <c r="D18" s="891" t="s">
        <v>311</v>
      </c>
      <c r="E18" s="892" t="s">
        <v>312</v>
      </c>
      <c r="F18" s="893" t="s">
        <v>313</v>
      </c>
      <c r="G18" s="894">
        <v>0</v>
      </c>
      <c r="H18" s="895"/>
    </row>
    <row r="19" spans="1:20" ht="27.75" customHeight="1">
      <c r="A19" s="1140">
        <v>3</v>
      </c>
      <c r="B19" s="1141"/>
      <c r="C19" s="890" t="s">
        <v>314</v>
      </c>
      <c r="D19" s="891" t="s">
        <v>315</v>
      </c>
      <c r="E19" s="892" t="s">
        <v>316</v>
      </c>
      <c r="F19" s="893" t="s">
        <v>317</v>
      </c>
      <c r="G19" s="894">
        <v>6095</v>
      </c>
      <c r="H19" s="895"/>
    </row>
    <row r="20" spans="1:20" ht="27.75" customHeight="1">
      <c r="A20" s="1148" t="s">
        <v>318</v>
      </c>
      <c r="B20" s="1149"/>
      <c r="C20" s="896" t="s">
        <v>319</v>
      </c>
      <c r="D20" s="897" t="s">
        <v>320</v>
      </c>
      <c r="E20" s="898" t="s">
        <v>321</v>
      </c>
      <c r="F20" s="899" t="s">
        <v>322</v>
      </c>
      <c r="G20" s="900">
        <v>0</v>
      </c>
      <c r="H20" s="901"/>
    </row>
    <row r="21" spans="1:20" ht="18.75" customHeight="1">
      <c r="A21" s="26" t="s">
        <v>323</v>
      </c>
      <c r="H21" s="75" t="s">
        <v>324</v>
      </c>
      <c r="L21" s="457" t="s">
        <v>325</v>
      </c>
    </row>
    <row r="23" spans="1:20" ht="19.5" customHeight="1">
      <c r="A23" s="458" t="s">
        <v>326</v>
      </c>
      <c r="H23" s="50" t="s">
        <v>327</v>
      </c>
      <c r="J23" s="458" t="s">
        <v>328</v>
      </c>
      <c r="K23" s="459"/>
      <c r="L23" s="460"/>
      <c r="S23" s="1142" t="s">
        <v>329</v>
      </c>
      <c r="T23" s="1142"/>
    </row>
    <row r="24" spans="1:20" ht="10.5" customHeight="1" thickBot="1">
      <c r="J24" s="461"/>
      <c r="K24" s="461"/>
      <c r="L24" s="461"/>
      <c r="M24" s="461"/>
      <c r="N24" s="461"/>
      <c r="O24" s="461"/>
      <c r="P24" s="461"/>
      <c r="Q24" s="461"/>
      <c r="R24" s="461"/>
      <c r="S24" s="1143"/>
      <c r="T24" s="1143"/>
    </row>
    <row r="25" spans="1:20" ht="15" customHeight="1">
      <c r="I25" s="462"/>
      <c r="J25" s="1144" t="s">
        <v>157</v>
      </c>
      <c r="K25" s="1145"/>
      <c r="L25" s="1146" t="s">
        <v>48</v>
      </c>
      <c r="M25" s="924" t="s">
        <v>330</v>
      </c>
      <c r="N25" s="924" t="s">
        <v>331</v>
      </c>
      <c r="O25" s="924" t="s">
        <v>332</v>
      </c>
      <c r="P25" s="924" t="s">
        <v>333</v>
      </c>
      <c r="Q25" s="924" t="s">
        <v>334</v>
      </c>
      <c r="R25" s="924" t="s">
        <v>335</v>
      </c>
      <c r="S25" s="924" t="s">
        <v>336</v>
      </c>
      <c r="T25" s="1128" t="s">
        <v>337</v>
      </c>
    </row>
    <row r="26" spans="1:20">
      <c r="I26" s="462"/>
      <c r="J26" s="774" t="s">
        <v>44</v>
      </c>
      <c r="K26" s="771" t="s">
        <v>273</v>
      </c>
      <c r="L26" s="1147"/>
      <c r="M26" s="925"/>
      <c r="N26" s="925"/>
      <c r="O26" s="925"/>
      <c r="P26" s="925"/>
      <c r="Q26" s="925"/>
      <c r="R26" s="925"/>
      <c r="S26" s="925"/>
      <c r="T26" s="1129"/>
    </row>
    <row r="27" spans="1:20" ht="11.1" customHeight="1">
      <c r="I27" s="462"/>
      <c r="J27" s="1136" t="s">
        <v>338</v>
      </c>
      <c r="K27" s="463">
        <v>60</v>
      </c>
      <c r="L27" s="464">
        <v>608</v>
      </c>
      <c r="M27" s="464">
        <v>67</v>
      </c>
      <c r="N27" s="464">
        <v>15</v>
      </c>
      <c r="O27" s="464">
        <v>53</v>
      </c>
      <c r="P27" s="464">
        <v>112</v>
      </c>
      <c r="Q27" s="464">
        <v>4</v>
      </c>
      <c r="R27" s="464">
        <v>90</v>
      </c>
      <c r="S27" s="464">
        <v>267</v>
      </c>
      <c r="T27" s="465" t="s">
        <v>61</v>
      </c>
    </row>
    <row r="28" spans="1:20" ht="11.1" customHeight="1">
      <c r="I28" s="462"/>
      <c r="J28" s="1137"/>
      <c r="K28" s="466">
        <v>2</v>
      </c>
      <c r="L28" s="467">
        <v>692</v>
      </c>
      <c r="M28" s="467">
        <v>39</v>
      </c>
      <c r="N28" s="467">
        <v>11</v>
      </c>
      <c r="O28" s="467">
        <v>71</v>
      </c>
      <c r="P28" s="467">
        <v>118</v>
      </c>
      <c r="Q28" s="467">
        <v>3</v>
      </c>
      <c r="R28" s="467">
        <v>87</v>
      </c>
      <c r="S28" s="467">
        <v>363</v>
      </c>
      <c r="T28" s="468" t="s">
        <v>61</v>
      </c>
    </row>
    <row r="29" spans="1:20" ht="11.1" customHeight="1">
      <c r="I29" s="462"/>
      <c r="J29" s="1137"/>
      <c r="K29" s="466">
        <v>7</v>
      </c>
      <c r="L29" s="467">
        <v>815</v>
      </c>
      <c r="M29" s="467">
        <v>33</v>
      </c>
      <c r="N29" s="467">
        <v>10</v>
      </c>
      <c r="O29" s="467">
        <v>75</v>
      </c>
      <c r="P29" s="467">
        <v>129</v>
      </c>
      <c r="Q29" s="467">
        <v>3</v>
      </c>
      <c r="R29" s="467">
        <v>99</v>
      </c>
      <c r="S29" s="467">
        <v>466</v>
      </c>
      <c r="T29" s="468" t="s">
        <v>61</v>
      </c>
    </row>
    <row r="30" spans="1:20" ht="11.1" customHeight="1">
      <c r="I30" s="462"/>
      <c r="J30" s="1137"/>
      <c r="K30" s="466">
        <v>12</v>
      </c>
      <c r="L30" s="467">
        <v>870</v>
      </c>
      <c r="M30" s="467">
        <v>28</v>
      </c>
      <c r="N30" s="467">
        <v>8</v>
      </c>
      <c r="O30" s="467">
        <v>77</v>
      </c>
      <c r="P30" s="467">
        <v>145</v>
      </c>
      <c r="Q30" s="467">
        <v>3</v>
      </c>
      <c r="R30" s="467">
        <v>102</v>
      </c>
      <c r="S30" s="467">
        <v>507</v>
      </c>
      <c r="T30" s="468" t="s">
        <v>61</v>
      </c>
    </row>
    <row r="31" spans="1:20" ht="11.1" customHeight="1">
      <c r="I31" s="462"/>
      <c r="J31" s="1137"/>
      <c r="K31" s="469">
        <v>17</v>
      </c>
      <c r="L31" s="470">
        <v>719</v>
      </c>
      <c r="M31" s="470" t="s">
        <v>61</v>
      </c>
      <c r="N31" s="470" t="s">
        <v>61</v>
      </c>
      <c r="O31" s="470">
        <v>72</v>
      </c>
      <c r="P31" s="470">
        <v>149</v>
      </c>
      <c r="Q31" s="470" t="s">
        <v>61</v>
      </c>
      <c r="R31" s="470" t="s">
        <v>61</v>
      </c>
      <c r="S31" s="470">
        <v>498</v>
      </c>
      <c r="T31" s="471" t="s">
        <v>61</v>
      </c>
    </row>
    <row r="32" spans="1:20" ht="11.1" customHeight="1">
      <c r="I32" s="462"/>
      <c r="J32" s="1137"/>
      <c r="K32" s="472">
        <v>22</v>
      </c>
      <c r="L32" s="467">
        <v>704</v>
      </c>
      <c r="M32" s="467" t="s">
        <v>64</v>
      </c>
      <c r="N32" s="467" t="s">
        <v>64</v>
      </c>
      <c r="O32" s="467">
        <v>68</v>
      </c>
      <c r="P32" s="467">
        <v>137</v>
      </c>
      <c r="Q32" s="467" t="s">
        <v>64</v>
      </c>
      <c r="R32" s="467" t="s">
        <v>64</v>
      </c>
      <c r="S32" s="467">
        <v>499</v>
      </c>
      <c r="T32" s="468" t="s">
        <v>64</v>
      </c>
    </row>
    <row r="33" spans="9:20" ht="11.1" customHeight="1">
      <c r="I33" s="462"/>
      <c r="J33" s="1137"/>
      <c r="K33" s="472">
        <v>24</v>
      </c>
      <c r="L33" s="467">
        <v>698</v>
      </c>
      <c r="M33" s="467" t="s">
        <v>64</v>
      </c>
      <c r="N33" s="467" t="s">
        <v>64</v>
      </c>
      <c r="O33" s="467">
        <v>67</v>
      </c>
      <c r="P33" s="467">
        <v>135</v>
      </c>
      <c r="Q33" s="467" t="s">
        <v>64</v>
      </c>
      <c r="R33" s="467" t="s">
        <v>64</v>
      </c>
      <c r="S33" s="467">
        <v>496</v>
      </c>
      <c r="T33" s="468" t="s">
        <v>64</v>
      </c>
    </row>
    <row r="34" spans="9:20" ht="11.1" customHeight="1">
      <c r="I34" s="462"/>
      <c r="J34" s="1137"/>
      <c r="K34" s="472">
        <v>25</v>
      </c>
      <c r="L34" s="473">
        <v>698</v>
      </c>
      <c r="M34" s="473" t="s">
        <v>64</v>
      </c>
      <c r="N34" s="473" t="s">
        <v>64</v>
      </c>
      <c r="O34" s="473">
        <v>67</v>
      </c>
      <c r="P34" s="473">
        <v>135</v>
      </c>
      <c r="Q34" s="473" t="s">
        <v>64</v>
      </c>
      <c r="R34" s="473" t="s">
        <v>64</v>
      </c>
      <c r="S34" s="473">
        <v>496</v>
      </c>
      <c r="T34" s="474" t="s">
        <v>64</v>
      </c>
    </row>
    <row r="35" spans="9:20" ht="11.1" customHeight="1">
      <c r="I35" s="462"/>
      <c r="J35" s="1137"/>
      <c r="K35" s="472">
        <v>26</v>
      </c>
      <c r="L35" s="473">
        <v>822</v>
      </c>
      <c r="M35" s="473">
        <v>26</v>
      </c>
      <c r="N35" s="473">
        <v>12</v>
      </c>
      <c r="O35" s="473">
        <v>67</v>
      </c>
      <c r="P35" s="473">
        <v>135</v>
      </c>
      <c r="Q35" s="473">
        <v>0</v>
      </c>
      <c r="R35" s="473">
        <v>83</v>
      </c>
      <c r="S35" s="473">
        <v>497</v>
      </c>
      <c r="T35" s="474">
        <v>2</v>
      </c>
    </row>
    <row r="36" spans="9:20" ht="11.1" customHeight="1">
      <c r="I36" s="462"/>
      <c r="J36" s="1137"/>
      <c r="K36" s="469">
        <v>27</v>
      </c>
      <c r="L36" s="475">
        <f>SUM(M36:T36)</f>
        <v>699</v>
      </c>
      <c r="M36" s="475" t="s">
        <v>62</v>
      </c>
      <c r="N36" s="475" t="s">
        <v>62</v>
      </c>
      <c r="O36" s="475">
        <v>67</v>
      </c>
      <c r="P36" s="475">
        <v>135</v>
      </c>
      <c r="Q36" s="475" t="s">
        <v>62</v>
      </c>
      <c r="R36" s="475" t="s">
        <v>62</v>
      </c>
      <c r="S36" s="475">
        <v>497</v>
      </c>
      <c r="T36" s="476" t="s">
        <v>62</v>
      </c>
    </row>
    <row r="37" spans="9:20" ht="11.1" customHeight="1" thickBot="1">
      <c r="I37" s="462"/>
      <c r="J37" s="1137"/>
      <c r="K37" s="472">
        <v>28</v>
      </c>
      <c r="L37" s="473"/>
      <c r="M37" s="473"/>
      <c r="N37" s="473"/>
      <c r="O37" s="473"/>
      <c r="P37" s="473"/>
      <c r="Q37" s="473"/>
      <c r="R37" s="473"/>
      <c r="S37" s="473"/>
      <c r="T37" s="474"/>
    </row>
    <row r="38" spans="9:20" ht="11.1" customHeight="1" thickTop="1">
      <c r="I38" s="462"/>
      <c r="J38" s="1137"/>
      <c r="K38" s="477" t="s">
        <v>339</v>
      </c>
      <c r="L38" s="478">
        <v>581</v>
      </c>
      <c r="M38" s="478" t="s">
        <v>62</v>
      </c>
      <c r="N38" s="478">
        <v>28</v>
      </c>
      <c r="O38" s="478">
        <v>171</v>
      </c>
      <c r="P38" s="478">
        <v>283</v>
      </c>
      <c r="Q38" s="478" t="s">
        <v>62</v>
      </c>
      <c r="R38" s="478" t="s">
        <v>62</v>
      </c>
      <c r="S38" s="478" t="s">
        <v>62</v>
      </c>
      <c r="T38" s="479">
        <v>99</v>
      </c>
    </row>
    <row r="39" spans="9:20" ht="11.1" customHeight="1">
      <c r="I39" s="462"/>
      <c r="J39" s="1138"/>
      <c r="K39" s="480" t="s">
        <v>340</v>
      </c>
      <c r="L39" s="481">
        <v>773</v>
      </c>
      <c r="M39" s="481" t="s">
        <v>62</v>
      </c>
      <c r="N39" s="481">
        <v>155</v>
      </c>
      <c r="O39" s="481">
        <v>140</v>
      </c>
      <c r="P39" s="481">
        <v>291</v>
      </c>
      <c r="Q39" s="481" t="s">
        <v>62</v>
      </c>
      <c r="R39" s="481">
        <v>139</v>
      </c>
      <c r="S39" s="481" t="s">
        <v>62</v>
      </c>
      <c r="T39" s="482">
        <v>48</v>
      </c>
    </row>
    <row r="40" spans="9:20" ht="11.1" customHeight="1">
      <c r="I40" s="462"/>
      <c r="J40" s="1137" t="s">
        <v>341</v>
      </c>
      <c r="K40" s="463">
        <v>60</v>
      </c>
      <c r="L40" s="464">
        <v>3960</v>
      </c>
      <c r="M40" s="464">
        <v>209</v>
      </c>
      <c r="N40" s="464">
        <v>97</v>
      </c>
      <c r="O40" s="464">
        <v>1021</v>
      </c>
      <c r="P40" s="464">
        <v>611</v>
      </c>
      <c r="Q40" s="464">
        <v>10</v>
      </c>
      <c r="R40" s="464">
        <v>122</v>
      </c>
      <c r="S40" s="464">
        <v>1890</v>
      </c>
      <c r="T40" s="465" t="s">
        <v>61</v>
      </c>
    </row>
    <row r="41" spans="9:20" ht="11.1" customHeight="1">
      <c r="I41" s="462"/>
      <c r="J41" s="1137"/>
      <c r="K41" s="466">
        <v>2</v>
      </c>
      <c r="L41" s="467">
        <v>4057</v>
      </c>
      <c r="M41" s="467">
        <v>112</v>
      </c>
      <c r="N41" s="467">
        <v>75</v>
      </c>
      <c r="O41" s="467">
        <v>1640</v>
      </c>
      <c r="P41" s="467">
        <v>759</v>
      </c>
      <c r="Q41" s="467">
        <v>14</v>
      </c>
      <c r="R41" s="467">
        <v>77</v>
      </c>
      <c r="S41" s="467">
        <v>1380</v>
      </c>
      <c r="T41" s="468" t="s">
        <v>61</v>
      </c>
    </row>
    <row r="42" spans="9:20" ht="11.1" customHeight="1">
      <c r="I42" s="462"/>
      <c r="J42" s="1137"/>
      <c r="K42" s="466">
        <v>7</v>
      </c>
      <c r="L42" s="467">
        <v>4348</v>
      </c>
      <c r="M42" s="467">
        <v>119</v>
      </c>
      <c r="N42" s="467">
        <v>70</v>
      </c>
      <c r="O42" s="467">
        <v>1680</v>
      </c>
      <c r="P42" s="467">
        <v>592</v>
      </c>
      <c r="Q42" s="467">
        <v>12</v>
      </c>
      <c r="R42" s="467">
        <v>65</v>
      </c>
      <c r="S42" s="467">
        <v>1810</v>
      </c>
      <c r="T42" s="468" t="s">
        <v>61</v>
      </c>
    </row>
    <row r="43" spans="9:20" ht="11.1" customHeight="1">
      <c r="I43" s="462"/>
      <c r="J43" s="1137"/>
      <c r="K43" s="466">
        <v>12</v>
      </c>
      <c r="L43" s="467">
        <v>5209</v>
      </c>
      <c r="M43" s="467">
        <v>110</v>
      </c>
      <c r="N43" s="467">
        <v>48</v>
      </c>
      <c r="O43" s="467">
        <v>1710</v>
      </c>
      <c r="P43" s="467">
        <v>1080</v>
      </c>
      <c r="Q43" s="467">
        <v>15</v>
      </c>
      <c r="R43" s="467">
        <v>96</v>
      </c>
      <c r="S43" s="467">
        <v>2150</v>
      </c>
      <c r="T43" s="468" t="s">
        <v>61</v>
      </c>
    </row>
    <row r="44" spans="9:20" ht="11.1" customHeight="1">
      <c r="I44" s="462"/>
      <c r="J44" s="1137"/>
      <c r="K44" s="469">
        <v>17</v>
      </c>
      <c r="L44" s="470">
        <v>4562</v>
      </c>
      <c r="M44" s="470" t="s">
        <v>61</v>
      </c>
      <c r="N44" s="470" t="s">
        <v>61</v>
      </c>
      <c r="O44" s="470">
        <v>1580</v>
      </c>
      <c r="P44" s="470">
        <v>942</v>
      </c>
      <c r="Q44" s="470" t="s">
        <v>61</v>
      </c>
      <c r="R44" s="470" t="s">
        <v>61</v>
      </c>
      <c r="S44" s="470">
        <v>2040</v>
      </c>
      <c r="T44" s="471" t="s">
        <v>61</v>
      </c>
    </row>
    <row r="45" spans="9:20" ht="11.1" customHeight="1">
      <c r="I45" s="462"/>
      <c r="J45" s="1137"/>
      <c r="K45" s="472">
        <v>22</v>
      </c>
      <c r="L45" s="467">
        <v>2790</v>
      </c>
      <c r="M45" s="467" t="s">
        <v>64</v>
      </c>
      <c r="N45" s="467" t="s">
        <v>64</v>
      </c>
      <c r="O45" s="467">
        <v>1160</v>
      </c>
      <c r="P45" s="467">
        <v>530</v>
      </c>
      <c r="Q45" s="467" t="s">
        <v>64</v>
      </c>
      <c r="R45" s="467" t="s">
        <v>64</v>
      </c>
      <c r="S45" s="467">
        <v>1100</v>
      </c>
      <c r="T45" s="468" t="s">
        <v>64</v>
      </c>
    </row>
    <row r="46" spans="9:20" ht="11.1" customHeight="1">
      <c r="I46" s="462"/>
      <c r="J46" s="1137"/>
      <c r="K46" s="472">
        <v>24</v>
      </c>
      <c r="L46" s="467">
        <v>4120</v>
      </c>
      <c r="M46" s="467" t="s">
        <v>64</v>
      </c>
      <c r="N46" s="467" t="s">
        <v>64</v>
      </c>
      <c r="O46" s="467">
        <v>1440</v>
      </c>
      <c r="P46" s="467">
        <v>860</v>
      </c>
      <c r="Q46" s="467" t="s">
        <v>64</v>
      </c>
      <c r="R46" s="467" t="s">
        <v>64</v>
      </c>
      <c r="S46" s="467">
        <v>1820</v>
      </c>
      <c r="T46" s="468" t="s">
        <v>64</v>
      </c>
    </row>
    <row r="47" spans="9:20" ht="11.1" customHeight="1">
      <c r="I47" s="462"/>
      <c r="J47" s="1137"/>
      <c r="K47" s="472">
        <v>25</v>
      </c>
      <c r="L47" s="473">
        <v>3920</v>
      </c>
      <c r="M47" s="473" t="s">
        <v>64</v>
      </c>
      <c r="N47" s="473" t="s">
        <v>64</v>
      </c>
      <c r="O47" s="473">
        <v>1180</v>
      </c>
      <c r="P47" s="473">
        <v>680</v>
      </c>
      <c r="Q47" s="473" t="s">
        <v>64</v>
      </c>
      <c r="R47" s="473" t="s">
        <v>64</v>
      </c>
      <c r="S47" s="473">
        <v>2060</v>
      </c>
      <c r="T47" s="474" t="s">
        <v>64</v>
      </c>
    </row>
    <row r="48" spans="9:20" ht="11.1" customHeight="1">
      <c r="I48" s="462"/>
      <c r="J48" s="1137"/>
      <c r="K48" s="466">
        <v>26</v>
      </c>
      <c r="L48" s="473">
        <v>3834</v>
      </c>
      <c r="M48" s="473">
        <v>96</v>
      </c>
      <c r="N48" s="473">
        <v>47</v>
      </c>
      <c r="O48" s="473">
        <v>1110</v>
      </c>
      <c r="P48" s="473">
        <v>679</v>
      </c>
      <c r="Q48" s="473">
        <v>3</v>
      </c>
      <c r="R48" s="473">
        <v>33</v>
      </c>
      <c r="S48" s="473">
        <v>1860</v>
      </c>
      <c r="T48" s="474">
        <v>6</v>
      </c>
    </row>
    <row r="49" spans="9:20" ht="11.1" customHeight="1">
      <c r="I49" s="462"/>
      <c r="J49" s="1137"/>
      <c r="K49" s="469">
        <v>27</v>
      </c>
      <c r="L49" s="475">
        <f>SUM(M49:T49)</f>
        <v>3342</v>
      </c>
      <c r="M49" s="475" t="s">
        <v>62</v>
      </c>
      <c r="N49" s="475" t="s">
        <v>62</v>
      </c>
      <c r="O49" s="475">
        <v>1380</v>
      </c>
      <c r="P49" s="475">
        <v>872</v>
      </c>
      <c r="Q49" s="475" t="s">
        <v>62</v>
      </c>
      <c r="R49" s="475" t="s">
        <v>62</v>
      </c>
      <c r="S49" s="475">
        <v>1090</v>
      </c>
      <c r="T49" s="476" t="s">
        <v>62</v>
      </c>
    </row>
    <row r="50" spans="9:20" ht="11.1" customHeight="1" thickBot="1">
      <c r="I50" s="462"/>
      <c r="J50" s="1137"/>
      <c r="K50" s="472">
        <v>28</v>
      </c>
      <c r="L50" s="473"/>
      <c r="M50" s="473"/>
      <c r="N50" s="473"/>
      <c r="O50" s="473"/>
      <c r="P50" s="473"/>
      <c r="Q50" s="473"/>
      <c r="R50" s="473"/>
      <c r="S50" s="473"/>
      <c r="T50" s="474"/>
    </row>
    <row r="51" spans="9:20" ht="11.1" customHeight="1" thickTop="1">
      <c r="I51" s="462"/>
      <c r="J51" s="1137"/>
      <c r="K51" s="477" t="s">
        <v>339</v>
      </c>
      <c r="L51" s="478">
        <v>7383</v>
      </c>
      <c r="M51" s="478" t="s">
        <v>62</v>
      </c>
      <c r="N51" s="478">
        <v>213</v>
      </c>
      <c r="O51" s="478">
        <v>4100</v>
      </c>
      <c r="P51" s="478">
        <v>1560</v>
      </c>
      <c r="Q51" s="478" t="s">
        <v>62</v>
      </c>
      <c r="R51" s="478" t="s">
        <v>62</v>
      </c>
      <c r="S51" s="478" t="s">
        <v>62</v>
      </c>
      <c r="T51" s="479">
        <v>1510</v>
      </c>
    </row>
    <row r="52" spans="9:20" ht="11.1" customHeight="1" thickBot="1">
      <c r="I52" s="462"/>
      <c r="J52" s="1139"/>
      <c r="K52" s="483" t="s">
        <v>340</v>
      </c>
      <c r="L52" s="484">
        <v>6832</v>
      </c>
      <c r="M52" s="484" t="s">
        <v>62</v>
      </c>
      <c r="N52" s="484">
        <v>1160</v>
      </c>
      <c r="O52" s="484">
        <v>3540</v>
      </c>
      <c r="P52" s="484">
        <v>1260</v>
      </c>
      <c r="Q52" s="484" t="s">
        <v>62</v>
      </c>
      <c r="R52" s="484">
        <v>118</v>
      </c>
      <c r="S52" s="484" t="s">
        <v>62</v>
      </c>
      <c r="T52" s="485">
        <v>754</v>
      </c>
    </row>
    <row r="53" spans="9:20" ht="11.1" customHeight="1">
      <c r="J53" s="486"/>
      <c r="K53" s="486"/>
      <c r="L53" s="486"/>
      <c r="M53" s="486"/>
      <c r="N53" s="486"/>
      <c r="O53" s="486"/>
      <c r="P53" s="486"/>
      <c r="Q53" s="486"/>
      <c r="R53" s="119"/>
      <c r="S53" s="119"/>
      <c r="T53" s="762" t="s">
        <v>342</v>
      </c>
    </row>
    <row r="54" spans="9:20" ht="11.1" customHeight="1">
      <c r="R54" s="26"/>
      <c r="S54" s="26"/>
      <c r="T54" s="49" t="s">
        <v>343</v>
      </c>
    </row>
    <row r="55" spans="9:20" ht="11.1" customHeight="1">
      <c r="R55" s="26"/>
      <c r="S55" s="26"/>
      <c r="T55" s="49" t="s">
        <v>344</v>
      </c>
    </row>
    <row r="56" spans="9:20" ht="12.9" customHeight="1"/>
    <row r="57" spans="9:20" ht="12.9" customHeight="1"/>
  </sheetData>
  <mergeCells count="36">
    <mergeCell ref="J27:J39"/>
    <mergeCell ref="J40:J52"/>
    <mergeCell ref="A17:B17"/>
    <mergeCell ref="S23:T24"/>
    <mergeCell ref="J25:K25"/>
    <mergeCell ref="L25:L26"/>
    <mergeCell ref="M25:M26"/>
    <mergeCell ref="N25:N26"/>
    <mergeCell ref="O25:O26"/>
    <mergeCell ref="P25:P26"/>
    <mergeCell ref="Q25:Q26"/>
    <mergeCell ref="R25:R26"/>
    <mergeCell ref="A18:B18"/>
    <mergeCell ref="A19:B19"/>
    <mergeCell ref="A20:B20"/>
    <mergeCell ref="S25:S26"/>
    <mergeCell ref="T25:T26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G2:H2"/>
    <mergeCell ref="C3:C4"/>
    <mergeCell ref="D3:D4"/>
    <mergeCell ref="E3:E4"/>
    <mergeCell ref="F3:F4"/>
    <mergeCell ref="G3:G4"/>
    <mergeCell ref="H3:H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1BDB-57C4-4F17-9DB2-D802EA2BA3A1}">
  <sheetPr>
    <tabColor rgb="FFFFC000"/>
  </sheetPr>
  <dimension ref="A1:T15"/>
  <sheetViews>
    <sheetView view="pageBreakPreview" zoomScaleNormal="100" zoomScaleSheetLayoutView="100" workbookViewId="0"/>
  </sheetViews>
  <sheetFormatPr defaultColWidth="9" defaultRowHeight="13.2"/>
  <cols>
    <col min="1" max="1" width="3.109375" style="1" customWidth="1"/>
    <col min="2" max="2" width="0.6640625" style="1" customWidth="1"/>
    <col min="3" max="3" width="8.6640625" style="1" customWidth="1"/>
    <col min="4" max="4" width="0.6640625" style="1" customWidth="1"/>
    <col min="5" max="8" width="6.6640625" style="1" customWidth="1"/>
    <col min="9" max="10" width="6.6640625" style="1" hidden="1" customWidth="1"/>
    <col min="11" max="18" width="6.6640625" style="1" customWidth="1"/>
    <col min="19" max="21" width="6.44140625" style="1" customWidth="1"/>
    <col min="22" max="16384" width="9" style="1"/>
  </cols>
  <sheetData>
    <row r="1" spans="1:20" ht="20.25" customHeight="1">
      <c r="A1" s="428" t="s">
        <v>345</v>
      </c>
    </row>
    <row r="2" spans="1:20" ht="1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23" t="s">
        <v>346</v>
      </c>
      <c r="R2" s="123"/>
      <c r="T2" s="75"/>
    </row>
    <row r="3" spans="1:20" ht="16.5" customHeight="1">
      <c r="A3" s="1058" t="s">
        <v>45</v>
      </c>
      <c r="B3" s="1059"/>
      <c r="C3" s="1059"/>
      <c r="D3" s="1160"/>
      <c r="E3" s="1156" t="s">
        <v>347</v>
      </c>
      <c r="F3" s="1156" t="s">
        <v>348</v>
      </c>
      <c r="G3" s="1156" t="s">
        <v>349</v>
      </c>
      <c r="H3" s="1156" t="s">
        <v>350</v>
      </c>
      <c r="I3" s="1156" t="s">
        <v>351</v>
      </c>
      <c r="J3" s="1156" t="s">
        <v>352</v>
      </c>
      <c r="K3" s="1156" t="s">
        <v>353</v>
      </c>
      <c r="L3" s="1156" t="s">
        <v>354</v>
      </c>
      <c r="M3" s="1158" t="s">
        <v>355</v>
      </c>
      <c r="N3" s="1156" t="s">
        <v>356</v>
      </c>
      <c r="O3" s="1156" t="s">
        <v>357</v>
      </c>
      <c r="P3" s="1166" t="s">
        <v>358</v>
      </c>
      <c r="Q3" s="1164" t="s">
        <v>359</v>
      </c>
      <c r="R3" s="472"/>
      <c r="S3" s="1150"/>
      <c r="T3" s="1150"/>
    </row>
    <row r="4" spans="1:20" ht="16.5" customHeight="1">
      <c r="A4" s="1151" t="s">
        <v>153</v>
      </c>
      <c r="B4" s="1152"/>
      <c r="C4" s="1152"/>
      <c r="D4" s="819"/>
      <c r="E4" s="1157"/>
      <c r="F4" s="1157"/>
      <c r="G4" s="1157"/>
      <c r="H4" s="1157"/>
      <c r="I4" s="1157"/>
      <c r="J4" s="1157"/>
      <c r="K4" s="1157"/>
      <c r="L4" s="1157"/>
      <c r="M4" s="1159"/>
      <c r="N4" s="1157"/>
      <c r="O4" s="1157"/>
      <c r="P4" s="1167"/>
      <c r="Q4" s="1165"/>
      <c r="R4" s="472"/>
      <c r="S4" s="1150"/>
      <c r="T4" s="1150"/>
    </row>
    <row r="5" spans="1:20" ht="27.75" customHeight="1">
      <c r="A5" s="1153" t="s">
        <v>85</v>
      </c>
      <c r="B5" s="657"/>
      <c r="C5" s="472" t="s">
        <v>360</v>
      </c>
      <c r="D5" s="26"/>
      <c r="E5" s="658">
        <v>46169</v>
      </c>
      <c r="F5" s="658">
        <v>39574</v>
      </c>
      <c r="G5" s="658">
        <v>37567</v>
      </c>
      <c r="H5" s="658">
        <v>33990</v>
      </c>
      <c r="I5" s="658">
        <v>31060</v>
      </c>
      <c r="J5" s="658">
        <v>29974</v>
      </c>
      <c r="K5" s="658">
        <v>30109.246999999999</v>
      </c>
      <c r="L5" s="658">
        <v>27214</v>
      </c>
      <c r="M5" s="659">
        <v>25836.946</v>
      </c>
      <c r="N5" s="660">
        <v>24742</v>
      </c>
      <c r="O5" s="660">
        <v>25349</v>
      </c>
      <c r="P5" s="833">
        <v>24853</v>
      </c>
      <c r="Q5" s="867">
        <v>23106</v>
      </c>
      <c r="R5" s="832"/>
      <c r="S5" s="661"/>
      <c r="T5" s="661"/>
    </row>
    <row r="6" spans="1:20" ht="27.75" customHeight="1">
      <c r="A6" s="1154"/>
      <c r="B6" s="662"/>
      <c r="C6" s="472" t="s">
        <v>361</v>
      </c>
      <c r="D6" s="472"/>
      <c r="E6" s="658">
        <v>11251</v>
      </c>
      <c r="F6" s="658">
        <v>9109</v>
      </c>
      <c r="G6" s="658">
        <v>7436</v>
      </c>
      <c r="H6" s="658">
        <v>5617</v>
      </c>
      <c r="I6" s="658">
        <v>4575</v>
      </c>
      <c r="J6" s="658">
        <v>4491</v>
      </c>
      <c r="K6" s="658">
        <v>3981.8159999999998</v>
      </c>
      <c r="L6" s="658">
        <v>3672</v>
      </c>
      <c r="M6" s="659">
        <v>3401.0219999999999</v>
      </c>
      <c r="N6" s="660">
        <v>3401</v>
      </c>
      <c r="O6" s="660">
        <v>2734</v>
      </c>
      <c r="P6" s="833">
        <v>2697</v>
      </c>
      <c r="Q6" s="867">
        <v>2656</v>
      </c>
      <c r="R6" s="832"/>
      <c r="S6" s="661"/>
      <c r="T6" s="661"/>
    </row>
    <row r="7" spans="1:20" ht="27.75" customHeight="1">
      <c r="A7" s="1155"/>
      <c r="B7" s="663"/>
      <c r="C7" s="664" t="s">
        <v>362</v>
      </c>
      <c r="D7" s="26"/>
      <c r="E7" s="658">
        <v>24.369165457341506</v>
      </c>
      <c r="F7" s="658">
        <v>23.01763784302825</v>
      </c>
      <c r="G7" s="658">
        <v>19.793968110309581</v>
      </c>
      <c r="H7" s="658">
        <v>16.525448661370991</v>
      </c>
      <c r="I7" s="658">
        <v>14.729555698647779</v>
      </c>
      <c r="J7" s="658">
        <v>14.982985253886701</v>
      </c>
      <c r="K7" s="658">
        <v>13.22456187629003</v>
      </c>
      <c r="L7" s="665">
        <v>13</v>
      </c>
      <c r="M7" s="666">
        <v>13</v>
      </c>
      <c r="N7" s="667">
        <v>13.7</v>
      </c>
      <c r="O7" s="667">
        <v>10.8</v>
      </c>
      <c r="P7" s="834">
        <v>10.9</v>
      </c>
      <c r="Q7" s="868">
        <v>11.5</v>
      </c>
      <c r="R7" s="666"/>
      <c r="S7" s="668"/>
      <c r="T7" s="668"/>
    </row>
    <row r="8" spans="1:20" ht="27.75" customHeight="1">
      <c r="A8" s="1161" t="s">
        <v>55</v>
      </c>
      <c r="B8" s="669"/>
      <c r="C8" s="563" t="s">
        <v>360</v>
      </c>
      <c r="D8" s="670"/>
      <c r="E8" s="671">
        <v>22756</v>
      </c>
      <c r="F8" s="671">
        <v>15413</v>
      </c>
      <c r="G8" s="671">
        <v>12889</v>
      </c>
      <c r="H8" s="671">
        <v>9458</v>
      </c>
      <c r="I8" s="671">
        <v>7551</v>
      </c>
      <c r="J8" s="671">
        <v>7611</v>
      </c>
      <c r="K8" s="671">
        <v>7006.59</v>
      </c>
      <c r="L8" s="671">
        <v>5266</v>
      </c>
      <c r="M8" s="672">
        <v>5266</v>
      </c>
      <c r="N8" s="673">
        <v>4705</v>
      </c>
      <c r="O8" s="673">
        <v>4388</v>
      </c>
      <c r="P8" s="835">
        <v>4240</v>
      </c>
      <c r="Q8" s="869">
        <v>3708</v>
      </c>
      <c r="R8" s="832"/>
      <c r="S8" s="661"/>
      <c r="T8" s="661"/>
    </row>
    <row r="9" spans="1:20" ht="27.75" customHeight="1">
      <c r="A9" s="1154"/>
      <c r="B9" s="662"/>
      <c r="C9" s="472" t="s">
        <v>361</v>
      </c>
      <c r="D9" s="472"/>
      <c r="E9" s="658">
        <v>3220</v>
      </c>
      <c r="F9" s="658">
        <v>2046</v>
      </c>
      <c r="G9" s="658">
        <v>1457</v>
      </c>
      <c r="H9" s="658">
        <v>1492</v>
      </c>
      <c r="I9" s="658">
        <v>1293</v>
      </c>
      <c r="J9" s="658">
        <v>1306</v>
      </c>
      <c r="K9" s="658">
        <v>1144.8810000000001</v>
      </c>
      <c r="L9" s="658">
        <v>1102</v>
      </c>
      <c r="M9" s="659">
        <v>1102</v>
      </c>
      <c r="N9" s="660">
        <v>1100</v>
      </c>
      <c r="O9" s="660">
        <v>858</v>
      </c>
      <c r="P9" s="833">
        <v>749</v>
      </c>
      <c r="Q9" s="867">
        <v>484</v>
      </c>
      <c r="R9" s="832"/>
      <c r="S9" s="661"/>
      <c r="T9" s="661"/>
    </row>
    <row r="10" spans="1:20" ht="27.75" customHeight="1">
      <c r="A10" s="1162"/>
      <c r="B10" s="674"/>
      <c r="C10" s="675" t="s">
        <v>362</v>
      </c>
      <c r="D10" s="113"/>
      <c r="E10" s="676">
        <v>14.150114255580945</v>
      </c>
      <c r="F10" s="676">
        <v>13.274508531758904</v>
      </c>
      <c r="G10" s="676">
        <v>11.304212894716425</v>
      </c>
      <c r="H10" s="676">
        <v>15.775005286529922</v>
      </c>
      <c r="I10" s="676">
        <v>17.123559793404848</v>
      </c>
      <c r="J10" s="676">
        <v>17.159374589410064</v>
      </c>
      <c r="K10" s="676">
        <v>16.340059857933749</v>
      </c>
      <c r="L10" s="676">
        <v>21</v>
      </c>
      <c r="M10" s="677">
        <v>21</v>
      </c>
      <c r="N10" s="678">
        <v>23.4</v>
      </c>
      <c r="O10" s="678">
        <v>20</v>
      </c>
      <c r="P10" s="836">
        <v>17.7</v>
      </c>
      <c r="Q10" s="870">
        <v>12.1</v>
      </c>
      <c r="R10" s="666"/>
      <c r="S10" s="668"/>
      <c r="T10" s="668"/>
    </row>
    <row r="11" spans="1:20" ht="27.75" customHeight="1">
      <c r="A11" s="1155" t="s">
        <v>87</v>
      </c>
      <c r="B11" s="663"/>
      <c r="C11" s="472" t="s">
        <v>360</v>
      </c>
      <c r="D11" s="26"/>
      <c r="E11" s="658">
        <v>21271</v>
      </c>
      <c r="F11" s="658">
        <v>23483</v>
      </c>
      <c r="G11" s="658">
        <v>23789</v>
      </c>
      <c r="H11" s="658">
        <v>16962</v>
      </c>
      <c r="I11" s="658">
        <v>17080</v>
      </c>
      <c r="J11" s="658">
        <v>14283</v>
      </c>
      <c r="K11" s="658">
        <v>14061</v>
      </c>
      <c r="L11" s="671">
        <v>11220</v>
      </c>
      <c r="M11" s="679">
        <v>11220</v>
      </c>
      <c r="N11" s="658">
        <v>10136</v>
      </c>
      <c r="O11" s="658">
        <v>8423</v>
      </c>
      <c r="P11" s="837">
        <v>7465</v>
      </c>
      <c r="Q11" s="871">
        <v>6393</v>
      </c>
      <c r="R11" s="679"/>
      <c r="S11" s="668"/>
      <c r="T11" s="668"/>
    </row>
    <row r="12" spans="1:20" ht="27.75" customHeight="1">
      <c r="A12" s="1155"/>
      <c r="B12" s="663"/>
      <c r="C12" s="472" t="s">
        <v>361</v>
      </c>
      <c r="D12" s="26"/>
      <c r="E12" s="658"/>
      <c r="F12" s="658"/>
      <c r="G12" s="658">
        <v>4411</v>
      </c>
      <c r="H12" s="658">
        <v>2770</v>
      </c>
      <c r="I12" s="658">
        <v>2612</v>
      </c>
      <c r="J12" s="658">
        <v>2377</v>
      </c>
      <c r="K12" s="658">
        <v>2447</v>
      </c>
      <c r="L12" s="658">
        <v>2267</v>
      </c>
      <c r="M12" s="679">
        <v>2267</v>
      </c>
      <c r="N12" s="658">
        <v>1984</v>
      </c>
      <c r="O12" s="658">
        <v>1145</v>
      </c>
      <c r="P12" s="837">
        <v>1147</v>
      </c>
      <c r="Q12" s="871">
        <v>935</v>
      </c>
      <c r="R12" s="679"/>
      <c r="S12" s="668"/>
      <c r="T12" s="668"/>
    </row>
    <row r="13" spans="1:20" ht="27.75" customHeight="1" thickBot="1">
      <c r="A13" s="1163"/>
      <c r="B13" s="680"/>
      <c r="C13" s="681" t="s">
        <v>362</v>
      </c>
      <c r="D13" s="682"/>
      <c r="E13" s="683"/>
      <c r="F13" s="683"/>
      <c r="G13" s="683">
        <v>18.542183362058093</v>
      </c>
      <c r="H13" s="683">
        <v>16.330621388987147</v>
      </c>
      <c r="I13" s="683">
        <v>15.292740046838407</v>
      </c>
      <c r="J13" s="683">
        <v>16.642162010782048</v>
      </c>
      <c r="K13" s="683">
        <v>17.402745181708269</v>
      </c>
      <c r="L13" s="683">
        <v>20</v>
      </c>
      <c r="M13" s="684">
        <v>20</v>
      </c>
      <c r="N13" s="683">
        <v>20</v>
      </c>
      <c r="O13" s="683">
        <v>14</v>
      </c>
      <c r="P13" s="838">
        <v>15</v>
      </c>
      <c r="Q13" s="872">
        <v>14.6</v>
      </c>
      <c r="R13" s="679"/>
      <c r="S13" s="668"/>
      <c r="T13" s="668"/>
    </row>
    <row r="14" spans="1:20" ht="20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9" t="s">
        <v>363</v>
      </c>
      <c r="R14" s="49"/>
      <c r="T14" s="49"/>
    </row>
    <row r="15" spans="1:20">
      <c r="A15" s="26"/>
      <c r="B15" s="26"/>
      <c r="C15" s="26" t="s">
        <v>364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</sheetData>
  <mergeCells count="20">
    <mergeCell ref="A8:A10"/>
    <mergeCell ref="A11:A13"/>
    <mergeCell ref="O3:O4"/>
    <mergeCell ref="Q3:Q4"/>
    <mergeCell ref="S3:S4"/>
    <mergeCell ref="P3:P4"/>
    <mergeCell ref="T3:T4"/>
    <mergeCell ref="A4:C4"/>
    <mergeCell ref="A5:A7"/>
    <mergeCell ref="J3:J4"/>
    <mergeCell ref="K3:K4"/>
    <mergeCell ref="L3:L4"/>
    <mergeCell ref="M3:M4"/>
    <mergeCell ref="N3:N4"/>
    <mergeCell ref="A3:D3"/>
    <mergeCell ref="E3:E4"/>
    <mergeCell ref="F3:F4"/>
    <mergeCell ref="G3:G4"/>
    <mergeCell ref="H3:H4"/>
    <mergeCell ref="I3:I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4" firstPageNumber="2" orientation="portrait" useFirstPageNumber="1" r:id="rId1"/>
  <headerFooter>
    <oddFooter>&amp;C－　&amp;A　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A224-B0E0-49CB-8F14-902938817226}">
  <sheetPr>
    <tabColor rgb="FFFFC000"/>
  </sheetPr>
  <dimension ref="A1:X33"/>
  <sheetViews>
    <sheetView view="pageBreakPreview" topLeftCell="B10" zoomScale="75" zoomScaleNormal="100" zoomScaleSheetLayoutView="75" workbookViewId="0">
      <selection activeCell="W29" sqref="W29"/>
    </sheetView>
  </sheetViews>
  <sheetFormatPr defaultColWidth="9" defaultRowHeight="13.2"/>
  <cols>
    <col min="1" max="1" width="6.44140625" style="1" hidden="1" customWidth="1"/>
    <col min="2" max="4" width="1.109375" style="1" customWidth="1"/>
    <col min="5" max="5" width="8.6640625" style="1" customWidth="1"/>
    <col min="6" max="6" width="0.6640625" style="1" customWidth="1"/>
    <col min="7" max="7" width="6.6640625" style="78" customWidth="1"/>
    <col min="8" max="13" width="8.109375" style="1" customWidth="1"/>
    <col min="14" max="14" width="8.109375" style="1" hidden="1" customWidth="1"/>
    <col min="15" max="15" width="8.109375" style="1" customWidth="1"/>
    <col min="16" max="16" width="8.109375" style="1" hidden="1" customWidth="1"/>
    <col min="17" max="24" width="8.109375" style="1" customWidth="1"/>
    <col min="25" max="25" width="2.44140625" style="1" customWidth="1"/>
    <col min="26" max="16384" width="9" style="1"/>
  </cols>
  <sheetData>
    <row r="1" spans="1:24" ht="22.5" customHeight="1">
      <c r="A1" s="914" t="s">
        <v>365</v>
      </c>
      <c r="B1" s="4" t="s">
        <v>366</v>
      </c>
      <c r="C1" s="4"/>
      <c r="D1" s="4"/>
    </row>
    <row r="2" spans="1:24" ht="13.8" thickBot="1">
      <c r="A2" s="914"/>
      <c r="R2" s="75"/>
      <c r="S2" s="75"/>
      <c r="T2" s="75"/>
      <c r="U2" s="75"/>
      <c r="V2" s="889"/>
      <c r="W2" s="75" t="s">
        <v>367</v>
      </c>
      <c r="X2" s="889"/>
    </row>
    <row r="3" spans="1:24" ht="14.25" customHeight="1">
      <c r="A3" s="914"/>
      <c r="B3" s="1173" t="s">
        <v>368</v>
      </c>
      <c r="C3" s="1174"/>
      <c r="D3" s="1174"/>
      <c r="E3" s="1174"/>
      <c r="F3" s="1175"/>
      <c r="G3" s="1170"/>
      <c r="H3" s="1170" t="s">
        <v>369</v>
      </c>
      <c r="I3" s="1170" t="s">
        <v>370</v>
      </c>
      <c r="J3" s="1188" t="s">
        <v>371</v>
      </c>
      <c r="K3" s="1170" t="s">
        <v>372</v>
      </c>
      <c r="L3" s="1188" t="s">
        <v>373</v>
      </c>
      <c r="M3" s="1170" t="s">
        <v>374</v>
      </c>
      <c r="N3" s="1188" t="s">
        <v>375</v>
      </c>
      <c r="O3" s="1170" t="s">
        <v>376</v>
      </c>
      <c r="P3" s="1170" t="s">
        <v>377</v>
      </c>
      <c r="Q3" s="1170" t="s">
        <v>378</v>
      </c>
      <c r="R3" s="1188" t="s">
        <v>379</v>
      </c>
      <c r="S3" s="1196" t="s">
        <v>380</v>
      </c>
      <c r="T3" s="1171" t="s">
        <v>381</v>
      </c>
      <c r="U3" s="1171" t="s">
        <v>382</v>
      </c>
      <c r="V3" s="1196" t="s">
        <v>383</v>
      </c>
      <c r="W3" s="1190" t="s">
        <v>1646</v>
      </c>
      <c r="X3" s="902"/>
    </row>
    <row r="4" spans="1:24" ht="14.25" customHeight="1">
      <c r="A4" s="914"/>
      <c r="B4" s="1192" t="s">
        <v>157</v>
      </c>
      <c r="C4" s="1193"/>
      <c r="D4" s="1193"/>
      <c r="E4" s="1193"/>
      <c r="F4" s="1194"/>
      <c r="G4" s="1089"/>
      <c r="H4" s="1089"/>
      <c r="I4" s="1089"/>
      <c r="J4" s="1189"/>
      <c r="K4" s="1089"/>
      <c r="L4" s="1189"/>
      <c r="M4" s="1089"/>
      <c r="N4" s="1189"/>
      <c r="O4" s="1089"/>
      <c r="P4" s="1089"/>
      <c r="Q4" s="1089"/>
      <c r="R4" s="1189"/>
      <c r="S4" s="1197"/>
      <c r="T4" s="1172"/>
      <c r="U4" s="1172"/>
      <c r="V4" s="1197"/>
      <c r="W4" s="1191"/>
      <c r="X4" s="902"/>
    </row>
    <row r="5" spans="1:24" ht="15" customHeight="1">
      <c r="A5" s="914"/>
      <c r="B5" s="685"/>
      <c r="C5" s="686"/>
      <c r="D5" s="686"/>
      <c r="E5" s="1195" t="s">
        <v>384</v>
      </c>
      <c r="F5" s="69"/>
      <c r="G5" s="687" t="s">
        <v>385</v>
      </c>
      <c r="H5" s="688">
        <v>14.8</v>
      </c>
      <c r="I5" s="688">
        <v>22.7</v>
      </c>
      <c r="J5" s="689">
        <v>41.5</v>
      </c>
      <c r="K5" s="690">
        <v>52.6</v>
      </c>
      <c r="L5" s="689">
        <v>56.3</v>
      </c>
      <c r="M5" s="690">
        <v>42.2</v>
      </c>
      <c r="N5" s="689">
        <v>31.9</v>
      </c>
      <c r="O5" s="690">
        <v>23.5</v>
      </c>
      <c r="P5" s="690">
        <v>28</v>
      </c>
      <c r="Q5" s="692">
        <v>34</v>
      </c>
      <c r="R5" s="693">
        <v>40.200000000000003</v>
      </c>
      <c r="S5" s="691">
        <v>28</v>
      </c>
      <c r="T5" s="822">
        <v>24.5</v>
      </c>
      <c r="U5" s="691">
        <v>20.73</v>
      </c>
      <c r="V5" s="691">
        <v>19.86</v>
      </c>
      <c r="W5" s="873">
        <v>14.51</v>
      </c>
      <c r="X5" s="903"/>
    </row>
    <row r="6" spans="1:24" ht="15" customHeight="1">
      <c r="A6" s="914"/>
      <c r="B6" s="694"/>
      <c r="C6" s="695"/>
      <c r="D6" s="695"/>
      <c r="E6" s="1186"/>
      <c r="F6" s="696"/>
      <c r="G6" s="687" t="s">
        <v>386</v>
      </c>
      <c r="H6" s="688">
        <v>129.19999999999999</v>
      </c>
      <c r="I6" s="688">
        <v>241.5</v>
      </c>
      <c r="J6" s="689">
        <v>542.5</v>
      </c>
      <c r="K6" s="688">
        <v>554.6</v>
      </c>
      <c r="L6" s="689">
        <v>499.4</v>
      </c>
      <c r="M6" s="688">
        <v>383.5</v>
      </c>
      <c r="N6" s="689">
        <v>324.3</v>
      </c>
      <c r="O6" s="688">
        <v>226.9</v>
      </c>
      <c r="P6" s="688">
        <v>251.5</v>
      </c>
      <c r="Q6" s="698">
        <v>284.10000000000002</v>
      </c>
      <c r="R6" s="699">
        <v>321.89999999999998</v>
      </c>
      <c r="S6" s="697">
        <v>200.1</v>
      </c>
      <c r="T6" s="823">
        <v>203.3</v>
      </c>
      <c r="U6" s="697">
        <v>168.678</v>
      </c>
      <c r="V6" s="697">
        <v>167.19399999999999</v>
      </c>
      <c r="W6" s="874">
        <v>161.00299999999999</v>
      </c>
      <c r="X6" s="903"/>
    </row>
    <row r="7" spans="1:24" ht="15" customHeight="1">
      <c r="A7" s="914"/>
      <c r="B7" s="694"/>
      <c r="C7" s="695"/>
      <c r="D7" s="695"/>
      <c r="E7" s="1187" t="s">
        <v>387</v>
      </c>
      <c r="F7" s="700"/>
      <c r="G7" s="701" t="s">
        <v>388</v>
      </c>
      <c r="H7" s="702">
        <v>59</v>
      </c>
      <c r="I7" s="702">
        <v>52</v>
      </c>
      <c r="J7" s="703">
        <v>57.8</v>
      </c>
      <c r="K7" s="702">
        <v>59.9</v>
      </c>
      <c r="L7" s="703">
        <v>70.7</v>
      </c>
      <c r="M7" s="702">
        <v>74.099999999999994</v>
      </c>
      <c r="N7" s="703">
        <v>74.099999999999994</v>
      </c>
      <c r="O7" s="702">
        <v>75.8</v>
      </c>
      <c r="P7" s="702">
        <v>77.099999999999994</v>
      </c>
      <c r="Q7" s="705">
        <v>76.3</v>
      </c>
      <c r="R7" s="706">
        <v>76.3</v>
      </c>
      <c r="S7" s="704">
        <v>76.3</v>
      </c>
      <c r="T7" s="824">
        <v>76.5</v>
      </c>
      <c r="U7" s="704">
        <v>76.5</v>
      </c>
      <c r="V7" s="704">
        <v>76.63</v>
      </c>
      <c r="W7" s="875">
        <v>76.430000000000007</v>
      </c>
      <c r="X7" s="903"/>
    </row>
    <row r="8" spans="1:24" ht="15" customHeight="1">
      <c r="A8" s="914"/>
      <c r="B8" s="694"/>
      <c r="C8" s="695"/>
      <c r="D8" s="695"/>
      <c r="E8" s="1187"/>
      <c r="F8" s="700"/>
      <c r="G8" s="707" t="s">
        <v>389</v>
      </c>
      <c r="H8" s="708">
        <v>46</v>
      </c>
      <c r="I8" s="708">
        <v>40.1</v>
      </c>
      <c r="J8" s="709">
        <v>91.3</v>
      </c>
      <c r="K8" s="708">
        <v>49.4</v>
      </c>
      <c r="L8" s="709">
        <v>112.1</v>
      </c>
      <c r="M8" s="708">
        <v>47.2</v>
      </c>
      <c r="N8" s="709">
        <v>67</v>
      </c>
      <c r="O8" s="708">
        <v>70.599999999999994</v>
      </c>
      <c r="P8" s="708">
        <v>51.3</v>
      </c>
      <c r="Q8" s="705">
        <v>42.5</v>
      </c>
      <c r="R8" s="706">
        <v>39.299999999999997</v>
      </c>
      <c r="S8" s="704">
        <v>56</v>
      </c>
      <c r="T8" s="824">
        <v>41.5</v>
      </c>
      <c r="U8" s="704">
        <v>49.265999999999998</v>
      </c>
      <c r="V8" s="704">
        <v>59.372</v>
      </c>
      <c r="W8" s="875">
        <v>40.957999999999998</v>
      </c>
      <c r="X8" s="903"/>
    </row>
    <row r="9" spans="1:24" ht="15" customHeight="1">
      <c r="A9" s="914"/>
      <c r="B9" s="694"/>
      <c r="C9" s="695"/>
      <c r="D9" s="695"/>
      <c r="E9" s="1185" t="s">
        <v>390</v>
      </c>
      <c r="F9" s="710"/>
      <c r="G9" s="687" t="s">
        <v>388</v>
      </c>
      <c r="H9" s="688" t="s">
        <v>61</v>
      </c>
      <c r="I9" s="688" t="s">
        <v>61</v>
      </c>
      <c r="J9" s="689">
        <v>1.1000000000000001</v>
      </c>
      <c r="K9" s="688">
        <v>4.2</v>
      </c>
      <c r="L9" s="689">
        <v>2.7</v>
      </c>
      <c r="M9" s="688">
        <v>1.4</v>
      </c>
      <c r="N9" s="689">
        <v>0.4</v>
      </c>
      <c r="O9" s="688">
        <v>0.6</v>
      </c>
      <c r="P9" s="688">
        <v>0.6</v>
      </c>
      <c r="Q9" s="712">
        <v>0.2</v>
      </c>
      <c r="R9" s="713">
        <v>0.5</v>
      </c>
      <c r="S9" s="711">
        <v>0.7</v>
      </c>
      <c r="T9" s="825">
        <v>0.4</v>
      </c>
      <c r="U9" s="711">
        <v>0.18</v>
      </c>
      <c r="V9" s="711">
        <v>0.15</v>
      </c>
      <c r="W9" s="876">
        <v>0.42</v>
      </c>
      <c r="X9" s="903"/>
    </row>
    <row r="10" spans="1:24" ht="15" customHeight="1">
      <c r="A10" s="914"/>
      <c r="B10" s="694"/>
      <c r="C10" s="695"/>
      <c r="D10" s="695"/>
      <c r="E10" s="1186"/>
      <c r="F10" s="696"/>
      <c r="G10" s="687" t="s">
        <v>389</v>
      </c>
      <c r="H10" s="688" t="s">
        <v>61</v>
      </c>
      <c r="I10" s="688" t="s">
        <v>61</v>
      </c>
      <c r="J10" s="689">
        <v>15</v>
      </c>
      <c r="K10" s="688">
        <v>40.5</v>
      </c>
      <c r="L10" s="689">
        <v>15.5</v>
      </c>
      <c r="M10" s="688">
        <v>8.6999999999999993</v>
      </c>
      <c r="N10" s="689">
        <v>2.9</v>
      </c>
      <c r="O10" s="688">
        <v>3.8</v>
      </c>
      <c r="P10" s="688">
        <v>3</v>
      </c>
      <c r="Q10" s="698">
        <v>1.2</v>
      </c>
      <c r="R10" s="699">
        <v>3.4</v>
      </c>
      <c r="S10" s="697">
        <v>2.8</v>
      </c>
      <c r="T10" s="823">
        <v>1.4</v>
      </c>
      <c r="U10" s="697">
        <v>1.4219999999999999</v>
      </c>
      <c r="V10" s="697">
        <v>1.224</v>
      </c>
      <c r="W10" s="874">
        <v>0.83099999999999996</v>
      </c>
      <c r="X10" s="903"/>
    </row>
    <row r="11" spans="1:24" ht="15" customHeight="1">
      <c r="A11" s="914"/>
      <c r="B11" s="694"/>
      <c r="C11" s="695"/>
      <c r="D11" s="695"/>
      <c r="E11" s="1187" t="s">
        <v>391</v>
      </c>
      <c r="F11" s="700"/>
      <c r="G11" s="701" t="s">
        <v>388</v>
      </c>
      <c r="H11" s="702">
        <v>13.6</v>
      </c>
      <c r="I11" s="702">
        <v>13.6</v>
      </c>
      <c r="J11" s="703">
        <v>15</v>
      </c>
      <c r="K11" s="702">
        <v>13</v>
      </c>
      <c r="L11" s="703">
        <v>12.7</v>
      </c>
      <c r="M11" s="702">
        <v>12.4</v>
      </c>
      <c r="N11" s="703">
        <v>11.8</v>
      </c>
      <c r="O11" s="702">
        <v>12.8</v>
      </c>
      <c r="P11" s="702">
        <v>12.8</v>
      </c>
      <c r="Q11" s="705">
        <v>12.9</v>
      </c>
      <c r="R11" s="706">
        <v>13.3</v>
      </c>
      <c r="S11" s="704">
        <v>12.5</v>
      </c>
      <c r="T11" s="824">
        <v>10.6</v>
      </c>
      <c r="U11" s="704">
        <v>10.18</v>
      </c>
      <c r="V11" s="704">
        <v>12.1</v>
      </c>
      <c r="W11" s="875">
        <v>10.41</v>
      </c>
      <c r="X11" s="903"/>
    </row>
    <row r="12" spans="1:24" ht="15" customHeight="1">
      <c r="A12" s="914"/>
      <c r="B12" s="694"/>
      <c r="C12" s="695"/>
      <c r="D12" s="695"/>
      <c r="E12" s="1187"/>
      <c r="F12" s="700"/>
      <c r="G12" s="707" t="s">
        <v>389</v>
      </c>
      <c r="H12" s="708">
        <v>9</v>
      </c>
      <c r="I12" s="708">
        <v>11.7</v>
      </c>
      <c r="J12" s="709">
        <v>20</v>
      </c>
      <c r="K12" s="708">
        <v>20</v>
      </c>
      <c r="L12" s="709">
        <v>22</v>
      </c>
      <c r="M12" s="708">
        <v>16.3</v>
      </c>
      <c r="N12" s="709">
        <v>16</v>
      </c>
      <c r="O12" s="708">
        <v>16.899999999999999</v>
      </c>
      <c r="P12" s="708">
        <v>16.8</v>
      </c>
      <c r="Q12" s="705">
        <v>15.5</v>
      </c>
      <c r="R12" s="706">
        <v>12.9</v>
      </c>
      <c r="S12" s="704">
        <v>10.8</v>
      </c>
      <c r="T12" s="824">
        <v>13.1</v>
      </c>
      <c r="U12" s="704">
        <v>16.853999999999999</v>
      </c>
      <c r="V12" s="704">
        <v>13.06</v>
      </c>
      <c r="W12" s="875">
        <v>9.0269999999999992</v>
      </c>
      <c r="X12" s="903"/>
    </row>
    <row r="13" spans="1:24" ht="15" customHeight="1">
      <c r="A13" s="914"/>
      <c r="B13" s="694"/>
      <c r="C13" s="695"/>
      <c r="D13" s="695"/>
      <c r="E13" s="1185" t="s">
        <v>392</v>
      </c>
      <c r="F13" s="710"/>
      <c r="G13" s="687" t="s">
        <v>388</v>
      </c>
      <c r="H13" s="688" t="s">
        <v>61</v>
      </c>
      <c r="I13" s="688">
        <v>0.2</v>
      </c>
      <c r="J13" s="689">
        <v>0.5</v>
      </c>
      <c r="K13" s="688">
        <v>1.5</v>
      </c>
      <c r="L13" s="689">
        <v>1.6</v>
      </c>
      <c r="M13" s="688">
        <v>2.2000000000000002</v>
      </c>
      <c r="N13" s="689">
        <v>1.6</v>
      </c>
      <c r="O13" s="688">
        <v>1.4</v>
      </c>
      <c r="P13" s="688">
        <v>1.2</v>
      </c>
      <c r="Q13" s="712">
        <v>1.1000000000000001</v>
      </c>
      <c r="R13" s="713">
        <v>1.1000000000000001</v>
      </c>
      <c r="S13" s="711">
        <v>1.1000000000000001</v>
      </c>
      <c r="T13" s="825">
        <v>0.8</v>
      </c>
      <c r="U13" s="711">
        <v>0.69</v>
      </c>
      <c r="V13" s="711">
        <v>0.8</v>
      </c>
      <c r="W13" s="876">
        <v>0.66</v>
      </c>
      <c r="X13" s="903"/>
    </row>
    <row r="14" spans="1:24" ht="15" customHeight="1">
      <c r="A14" s="914"/>
      <c r="B14" s="694"/>
      <c r="C14" s="695"/>
      <c r="D14" s="695"/>
      <c r="E14" s="1186"/>
      <c r="F14" s="696"/>
      <c r="G14" s="687" t="s">
        <v>389</v>
      </c>
      <c r="H14" s="688" t="s">
        <v>61</v>
      </c>
      <c r="I14" s="688">
        <v>2.5</v>
      </c>
      <c r="J14" s="689">
        <v>8.3000000000000007</v>
      </c>
      <c r="K14" s="688">
        <v>12.6</v>
      </c>
      <c r="L14" s="689">
        <v>11.3</v>
      </c>
      <c r="M14" s="688">
        <v>19.5</v>
      </c>
      <c r="N14" s="689">
        <v>13.9</v>
      </c>
      <c r="O14" s="688">
        <v>12.9</v>
      </c>
      <c r="P14" s="688">
        <v>11.7</v>
      </c>
      <c r="Q14" s="698">
        <v>11</v>
      </c>
      <c r="R14" s="699">
        <v>10.8</v>
      </c>
      <c r="S14" s="697">
        <v>16.600000000000001</v>
      </c>
      <c r="T14" s="823">
        <v>8.1</v>
      </c>
      <c r="U14" s="697">
        <v>11.416</v>
      </c>
      <c r="V14" s="697">
        <v>10.221</v>
      </c>
      <c r="W14" s="874">
        <v>5.9210000000000003</v>
      </c>
      <c r="X14" s="903"/>
    </row>
    <row r="15" spans="1:24" ht="15" customHeight="1">
      <c r="A15" s="914"/>
      <c r="B15" s="694"/>
      <c r="C15" s="695"/>
      <c r="D15" s="695"/>
      <c r="E15" s="1168" t="s">
        <v>393</v>
      </c>
      <c r="F15" s="710"/>
      <c r="G15" s="701" t="s">
        <v>388</v>
      </c>
      <c r="H15" s="702" t="s">
        <v>61</v>
      </c>
      <c r="I15" s="702" t="s">
        <v>61</v>
      </c>
      <c r="J15" s="703">
        <v>0.6</v>
      </c>
      <c r="K15" s="702">
        <v>1.3</v>
      </c>
      <c r="L15" s="703">
        <v>1.8</v>
      </c>
      <c r="M15" s="702">
        <v>1.5</v>
      </c>
      <c r="N15" s="703">
        <v>0.9</v>
      </c>
      <c r="O15" s="702">
        <v>0.3</v>
      </c>
      <c r="P15" s="702">
        <v>0.3</v>
      </c>
      <c r="Q15" s="705">
        <v>0.8</v>
      </c>
      <c r="R15" s="706">
        <v>0.7</v>
      </c>
      <c r="S15" s="704">
        <v>0.6</v>
      </c>
      <c r="T15" s="824">
        <v>1.1000000000000001</v>
      </c>
      <c r="U15" s="704">
        <v>1</v>
      </c>
      <c r="V15" s="704">
        <v>1.04</v>
      </c>
      <c r="W15" s="875">
        <v>0.56999999999999995</v>
      </c>
      <c r="X15" s="903"/>
    </row>
    <row r="16" spans="1:24" ht="15" customHeight="1">
      <c r="A16" s="914"/>
      <c r="B16" s="694"/>
      <c r="C16" s="695"/>
      <c r="D16" s="695"/>
      <c r="E16" s="1186"/>
      <c r="F16" s="696"/>
      <c r="G16" s="707" t="s">
        <v>389</v>
      </c>
      <c r="H16" s="708" t="s">
        <v>61</v>
      </c>
      <c r="I16" s="708" t="s">
        <v>61</v>
      </c>
      <c r="J16" s="709">
        <v>11.1</v>
      </c>
      <c r="K16" s="708">
        <v>16.399999999999999</v>
      </c>
      <c r="L16" s="709">
        <v>21</v>
      </c>
      <c r="M16" s="708">
        <v>13.8</v>
      </c>
      <c r="N16" s="709">
        <v>8.1</v>
      </c>
      <c r="O16" s="708">
        <v>3</v>
      </c>
      <c r="P16" s="708">
        <v>3.3</v>
      </c>
      <c r="Q16" s="705">
        <v>8.5</v>
      </c>
      <c r="R16" s="706">
        <v>7.9</v>
      </c>
      <c r="S16" s="704">
        <v>7.8</v>
      </c>
      <c r="T16" s="824">
        <v>6.5</v>
      </c>
      <c r="U16" s="704">
        <v>7.0810000000000004</v>
      </c>
      <c r="V16" s="704">
        <v>7.8250000000000002</v>
      </c>
      <c r="W16" s="875">
        <v>5.8029999999999999</v>
      </c>
      <c r="X16" s="903"/>
    </row>
    <row r="17" spans="1:24" ht="15" customHeight="1">
      <c r="A17" s="914"/>
      <c r="B17" s="694"/>
      <c r="C17" s="695"/>
      <c r="D17" s="695"/>
      <c r="E17" s="1187" t="s">
        <v>394</v>
      </c>
      <c r="F17" s="700"/>
      <c r="G17" s="701" t="s">
        <v>388</v>
      </c>
      <c r="H17" s="702">
        <v>17.2</v>
      </c>
      <c r="I17" s="702">
        <v>7.9</v>
      </c>
      <c r="J17" s="703">
        <v>8.6999999999999993</v>
      </c>
      <c r="K17" s="702">
        <v>7.2</v>
      </c>
      <c r="L17" s="703">
        <v>7.9</v>
      </c>
      <c r="M17" s="702">
        <v>6.8</v>
      </c>
      <c r="N17" s="703">
        <v>6.9</v>
      </c>
      <c r="O17" s="702">
        <v>5.8</v>
      </c>
      <c r="P17" s="702">
        <v>5.8</v>
      </c>
      <c r="Q17" s="712">
        <v>5.8</v>
      </c>
      <c r="R17" s="713">
        <v>8</v>
      </c>
      <c r="S17" s="711">
        <v>15.5</v>
      </c>
      <c r="T17" s="825">
        <v>8.6</v>
      </c>
      <c r="U17" s="711">
        <v>8.5</v>
      </c>
      <c r="V17" s="711">
        <v>7.06</v>
      </c>
      <c r="W17" s="876">
        <v>6.89</v>
      </c>
      <c r="X17" s="903"/>
    </row>
    <row r="18" spans="1:24" ht="15" customHeight="1">
      <c r="A18" s="914"/>
      <c r="B18" s="694"/>
      <c r="C18" s="695"/>
      <c r="D18" s="695"/>
      <c r="E18" s="1187"/>
      <c r="F18" s="700"/>
      <c r="G18" s="707" t="s">
        <v>389</v>
      </c>
      <c r="H18" s="708">
        <v>14.2</v>
      </c>
      <c r="I18" s="708">
        <v>13.3</v>
      </c>
      <c r="J18" s="709">
        <v>18.600000000000001</v>
      </c>
      <c r="K18" s="708">
        <v>11.7</v>
      </c>
      <c r="L18" s="709">
        <v>20.9</v>
      </c>
      <c r="M18" s="708">
        <v>25</v>
      </c>
      <c r="N18" s="709">
        <v>21</v>
      </c>
      <c r="O18" s="708">
        <v>18.5</v>
      </c>
      <c r="P18" s="708">
        <v>18.399999999999999</v>
      </c>
      <c r="Q18" s="698">
        <v>21.9</v>
      </c>
      <c r="R18" s="699">
        <v>18.100000000000001</v>
      </c>
      <c r="S18" s="697">
        <v>27.2</v>
      </c>
      <c r="T18" s="823">
        <v>27.1</v>
      </c>
      <c r="U18" s="697">
        <v>28.393999999999998</v>
      </c>
      <c r="V18" s="697">
        <v>19.577000000000002</v>
      </c>
      <c r="W18" s="874">
        <v>20.449000000000002</v>
      </c>
      <c r="X18" s="903"/>
    </row>
    <row r="19" spans="1:24" ht="15" customHeight="1">
      <c r="A19" s="914"/>
      <c r="B19" s="694"/>
      <c r="C19" s="695"/>
      <c r="D19" s="695"/>
      <c r="E19" s="1168" t="s">
        <v>395</v>
      </c>
      <c r="F19" s="710"/>
      <c r="G19" s="687" t="s">
        <v>388</v>
      </c>
      <c r="H19" s="688">
        <v>6.7</v>
      </c>
      <c r="I19" s="688">
        <v>7.3</v>
      </c>
      <c r="J19" s="689">
        <v>7.4</v>
      </c>
      <c r="K19" s="688">
        <v>7</v>
      </c>
      <c r="L19" s="689">
        <v>4</v>
      </c>
      <c r="M19" s="688">
        <v>4.4000000000000004</v>
      </c>
      <c r="N19" s="689">
        <v>3.3</v>
      </c>
      <c r="O19" s="688">
        <v>2.6</v>
      </c>
      <c r="P19" s="688">
        <v>2.9</v>
      </c>
      <c r="Q19" s="712">
        <v>5.8</v>
      </c>
      <c r="R19" s="713">
        <v>6.3</v>
      </c>
      <c r="S19" s="711">
        <v>7</v>
      </c>
      <c r="T19" s="825">
        <v>4</v>
      </c>
      <c r="U19" s="711">
        <v>4.22</v>
      </c>
      <c r="V19" s="711">
        <v>4.6609999999999996</v>
      </c>
      <c r="W19" s="876">
        <f>W21-SUM(W5,W7,W9,W11,W13,W15,W17)</f>
        <v>3.6400000000000006</v>
      </c>
      <c r="X19" s="903"/>
    </row>
    <row r="20" spans="1:24" ht="15" customHeight="1">
      <c r="A20" s="914"/>
      <c r="B20" s="694"/>
      <c r="C20" s="695"/>
      <c r="D20" s="695"/>
      <c r="E20" s="1169"/>
      <c r="F20" s="84"/>
      <c r="G20" s="687" t="s">
        <v>389</v>
      </c>
      <c r="H20" s="688">
        <v>46.4</v>
      </c>
      <c r="I20" s="688">
        <v>75.3</v>
      </c>
      <c r="J20" s="689">
        <v>84</v>
      </c>
      <c r="K20" s="688">
        <v>55.8</v>
      </c>
      <c r="L20" s="689">
        <v>40.700000000000003</v>
      </c>
      <c r="M20" s="688">
        <v>33.4</v>
      </c>
      <c r="N20" s="689">
        <v>26.9</v>
      </c>
      <c r="O20" s="688">
        <v>16.600000000000001</v>
      </c>
      <c r="P20" s="688">
        <v>20.5</v>
      </c>
      <c r="Q20" s="715">
        <v>44.1</v>
      </c>
      <c r="R20" s="716">
        <v>49.6</v>
      </c>
      <c r="S20" s="714">
        <v>59.4</v>
      </c>
      <c r="T20" s="826">
        <v>25.5</v>
      </c>
      <c r="U20" s="714">
        <v>41.898200000000003</v>
      </c>
      <c r="V20" s="714">
        <v>29.305599999999998</v>
      </c>
      <c r="W20" s="877">
        <f>W22-SUM(W6,W8,W10,W12,W14,W16,W18)</f>
        <v>31.52800000000002</v>
      </c>
      <c r="X20" s="903"/>
    </row>
    <row r="21" spans="1:24" ht="15" customHeight="1">
      <c r="A21" s="914"/>
      <c r="B21" s="694"/>
      <c r="C21" s="695"/>
      <c r="D21" s="695"/>
      <c r="E21" s="1179" t="s">
        <v>396</v>
      </c>
      <c r="F21" s="700"/>
      <c r="G21" s="717" t="s">
        <v>388</v>
      </c>
      <c r="H21" s="690">
        <v>111.3</v>
      </c>
      <c r="I21" s="690">
        <v>103.7</v>
      </c>
      <c r="J21" s="718">
        <v>132.6</v>
      </c>
      <c r="K21" s="690">
        <v>146.69999999999999</v>
      </c>
      <c r="L21" s="718">
        <v>157.69999999999999</v>
      </c>
      <c r="M21" s="690">
        <v>145</v>
      </c>
      <c r="N21" s="718">
        <v>130.9</v>
      </c>
      <c r="O21" s="690">
        <v>122.8</v>
      </c>
      <c r="P21" s="690">
        <v>128.69999999999999</v>
      </c>
      <c r="Q21" s="705">
        <v>137.1</v>
      </c>
      <c r="R21" s="693">
        <f t="shared" ref="R21:S22" si="0">R5+R7+R9+R11+R13+R15+R17+R19</f>
        <v>146.4</v>
      </c>
      <c r="S21" s="691">
        <f t="shared" si="0"/>
        <v>141.69999999999999</v>
      </c>
      <c r="T21" s="822">
        <f t="shared" ref="T21:U22" si="1">T5+T7+T9+T11+T13+T15+T17+T19</f>
        <v>126.49999999999999</v>
      </c>
      <c r="U21" s="691">
        <f t="shared" si="1"/>
        <v>122</v>
      </c>
      <c r="V21" s="822">
        <f t="shared" ref="V21" si="2">V5+V7+V9+V11+V13+V15+V17+V19</f>
        <v>122.301</v>
      </c>
      <c r="W21" s="878">
        <v>113.53</v>
      </c>
      <c r="X21" s="904"/>
    </row>
    <row r="22" spans="1:24" ht="15" customHeight="1">
      <c r="A22" s="914"/>
      <c r="B22" s="694"/>
      <c r="C22" s="695"/>
      <c r="D22" s="719"/>
      <c r="E22" s="1180"/>
      <c r="F22" s="700"/>
      <c r="G22" s="720" t="s">
        <v>389</v>
      </c>
      <c r="H22" s="721">
        <v>244.8</v>
      </c>
      <c r="I22" s="721">
        <v>384.4</v>
      </c>
      <c r="J22" s="722">
        <v>790.8</v>
      </c>
      <c r="K22" s="721">
        <v>761</v>
      </c>
      <c r="L22" s="722">
        <v>742.9</v>
      </c>
      <c r="M22" s="721">
        <v>548.4</v>
      </c>
      <c r="N22" s="722">
        <v>480.1</v>
      </c>
      <c r="O22" s="721">
        <v>369.2</v>
      </c>
      <c r="P22" s="721">
        <v>376.5</v>
      </c>
      <c r="Q22" s="705">
        <v>429.2</v>
      </c>
      <c r="R22" s="716">
        <f t="shared" si="0"/>
        <v>463.9</v>
      </c>
      <c r="S22" s="714">
        <f>S6+S8+S10+S12+S14+S16+S18+S20</f>
        <v>380.70000000000005</v>
      </c>
      <c r="T22" s="826">
        <f t="shared" si="1"/>
        <v>326.50000000000006</v>
      </c>
      <c r="U22" s="714">
        <f t="shared" si="1"/>
        <v>325.00919999999996</v>
      </c>
      <c r="V22" s="826">
        <f t="shared" ref="V22" si="3">V6+V8+V10+V12+V14+V16+V18+V20</f>
        <v>307.77859999999998</v>
      </c>
      <c r="W22" s="879">
        <v>275.52</v>
      </c>
      <c r="X22" s="904"/>
    </row>
    <row r="23" spans="1:24" ht="15" customHeight="1">
      <c r="A23" s="914"/>
      <c r="B23" s="694"/>
      <c r="C23" s="695"/>
      <c r="D23" s="1181" t="s">
        <v>397</v>
      </c>
      <c r="E23" s="1182"/>
      <c r="F23" s="69"/>
      <c r="G23" s="687" t="s">
        <v>388</v>
      </c>
      <c r="H23" s="688">
        <v>29.4</v>
      </c>
      <c r="I23" s="688" t="s">
        <v>61</v>
      </c>
      <c r="J23" s="689" t="s">
        <v>61</v>
      </c>
      <c r="K23" s="688" t="s">
        <v>61</v>
      </c>
      <c r="L23" s="689" t="s">
        <v>61</v>
      </c>
      <c r="M23" s="688" t="s">
        <v>61</v>
      </c>
      <c r="N23" s="689" t="s">
        <v>61</v>
      </c>
      <c r="O23" s="688" t="s">
        <v>61</v>
      </c>
      <c r="P23" s="688" t="s">
        <v>61</v>
      </c>
      <c r="Q23" s="724">
        <v>0</v>
      </c>
      <c r="R23" s="725">
        <v>0</v>
      </c>
      <c r="S23" s="723">
        <v>0</v>
      </c>
      <c r="T23" s="827">
        <v>0</v>
      </c>
      <c r="U23" s="723">
        <v>0</v>
      </c>
      <c r="V23" s="723">
        <v>0</v>
      </c>
      <c r="W23" s="880">
        <v>0</v>
      </c>
      <c r="X23" s="905"/>
    </row>
    <row r="24" spans="1:24" ht="15" customHeight="1">
      <c r="A24" s="914"/>
      <c r="B24" s="694"/>
      <c r="C24" s="695"/>
      <c r="D24" s="1183"/>
      <c r="E24" s="1183"/>
      <c r="F24" s="84"/>
      <c r="G24" s="687" t="s">
        <v>389</v>
      </c>
      <c r="H24" s="688">
        <v>85.6</v>
      </c>
      <c r="I24" s="688" t="s">
        <v>61</v>
      </c>
      <c r="J24" s="689" t="s">
        <v>61</v>
      </c>
      <c r="K24" s="688" t="s">
        <v>61</v>
      </c>
      <c r="L24" s="689" t="s">
        <v>61</v>
      </c>
      <c r="M24" s="688" t="s">
        <v>61</v>
      </c>
      <c r="N24" s="689" t="s">
        <v>61</v>
      </c>
      <c r="O24" s="688" t="s">
        <v>61</v>
      </c>
      <c r="P24" s="688" t="s">
        <v>61</v>
      </c>
      <c r="Q24" s="727">
        <v>0</v>
      </c>
      <c r="R24" s="728">
        <v>0</v>
      </c>
      <c r="S24" s="726">
        <v>0</v>
      </c>
      <c r="T24" s="828">
        <v>0</v>
      </c>
      <c r="U24" s="726">
        <v>0</v>
      </c>
      <c r="V24" s="726">
        <v>0</v>
      </c>
      <c r="W24" s="881">
        <v>0</v>
      </c>
      <c r="X24" s="905"/>
    </row>
    <row r="25" spans="1:24" ht="15" customHeight="1">
      <c r="A25" s="914"/>
      <c r="B25" s="694"/>
      <c r="C25" s="686"/>
      <c r="D25" s="1181" t="s">
        <v>398</v>
      </c>
      <c r="E25" s="1182"/>
      <c r="F25" s="700"/>
      <c r="G25" s="717" t="s">
        <v>388</v>
      </c>
      <c r="H25" s="690">
        <v>0.5</v>
      </c>
      <c r="I25" s="690">
        <v>0.3</v>
      </c>
      <c r="J25" s="718">
        <v>0.5</v>
      </c>
      <c r="K25" s="690">
        <v>2.4</v>
      </c>
      <c r="L25" s="718">
        <v>0.8</v>
      </c>
      <c r="M25" s="690">
        <v>0.2</v>
      </c>
      <c r="N25" s="718">
        <v>0.2</v>
      </c>
      <c r="O25" s="690">
        <v>0.3</v>
      </c>
      <c r="P25" s="690">
        <v>0.4</v>
      </c>
      <c r="Q25" s="729">
        <v>0</v>
      </c>
      <c r="R25" s="723">
        <v>0.1</v>
      </c>
      <c r="S25" s="723">
        <v>0.1</v>
      </c>
      <c r="T25" s="827">
        <v>0.8</v>
      </c>
      <c r="U25" s="723">
        <v>0.66</v>
      </c>
      <c r="V25" s="723">
        <v>0.16</v>
      </c>
      <c r="W25" s="880">
        <v>0.1</v>
      </c>
      <c r="X25" s="905"/>
    </row>
    <row r="26" spans="1:24" ht="15" customHeight="1">
      <c r="A26" s="914"/>
      <c r="B26" s="694"/>
      <c r="C26" s="719"/>
      <c r="D26" s="1183"/>
      <c r="E26" s="1183"/>
      <c r="F26" s="700"/>
      <c r="G26" s="720" t="s">
        <v>389</v>
      </c>
      <c r="H26" s="721">
        <v>11.9</v>
      </c>
      <c r="I26" s="721">
        <v>28.4</v>
      </c>
      <c r="J26" s="722">
        <v>36.6</v>
      </c>
      <c r="K26" s="721">
        <v>43.5</v>
      </c>
      <c r="L26" s="722">
        <v>17.100000000000001</v>
      </c>
      <c r="M26" s="721">
        <v>4.5999999999999996</v>
      </c>
      <c r="N26" s="722">
        <v>4.3</v>
      </c>
      <c r="O26" s="721">
        <v>14.1</v>
      </c>
      <c r="P26" s="721">
        <v>16.100000000000001</v>
      </c>
      <c r="Q26" s="730">
        <v>0</v>
      </c>
      <c r="R26" s="731">
        <v>0.6</v>
      </c>
      <c r="S26" s="729">
        <v>0.7</v>
      </c>
      <c r="T26" s="829">
        <v>2.6</v>
      </c>
      <c r="U26" s="729">
        <v>4.6689999999999996</v>
      </c>
      <c r="V26" s="729">
        <v>1.28</v>
      </c>
      <c r="W26" s="882">
        <v>2.6539999999999999</v>
      </c>
      <c r="X26" s="905"/>
    </row>
    <row r="27" spans="1:24" ht="15" customHeight="1">
      <c r="A27" s="914"/>
      <c r="B27" s="694"/>
      <c r="C27" s="695"/>
      <c r="D27" s="1184" t="s">
        <v>399</v>
      </c>
      <c r="E27" s="1182"/>
      <c r="F27" s="69"/>
      <c r="G27" s="687" t="s">
        <v>388</v>
      </c>
      <c r="H27" s="688">
        <v>0.7</v>
      </c>
      <c r="I27" s="688">
        <v>1.2</v>
      </c>
      <c r="J27" s="689">
        <v>0.4</v>
      </c>
      <c r="K27" s="688">
        <v>3.7</v>
      </c>
      <c r="L27" s="689">
        <v>6.7</v>
      </c>
      <c r="M27" s="688">
        <v>8.6</v>
      </c>
      <c r="N27" s="689">
        <v>6.2</v>
      </c>
      <c r="O27" s="688">
        <v>5.8</v>
      </c>
      <c r="P27" s="688">
        <v>5.5</v>
      </c>
      <c r="Q27" s="724">
        <v>4.3</v>
      </c>
      <c r="R27" s="725">
        <v>4.0999999999999996</v>
      </c>
      <c r="S27" s="723">
        <v>4.0999999999999996</v>
      </c>
      <c r="T27" s="827">
        <v>3.5</v>
      </c>
      <c r="U27" s="723">
        <v>3.29</v>
      </c>
      <c r="V27" s="723">
        <v>3.23</v>
      </c>
      <c r="W27" s="880">
        <v>3.23</v>
      </c>
      <c r="X27" s="905"/>
    </row>
    <row r="28" spans="1:24" ht="15" customHeight="1">
      <c r="A28" s="914"/>
      <c r="B28" s="694"/>
      <c r="C28" s="695"/>
      <c r="D28" s="1183"/>
      <c r="E28" s="1183"/>
      <c r="F28" s="84"/>
      <c r="G28" s="687" t="s">
        <v>389</v>
      </c>
      <c r="H28" s="688">
        <v>9.1</v>
      </c>
      <c r="I28" s="688">
        <v>15.6</v>
      </c>
      <c r="J28" s="689">
        <v>16.2</v>
      </c>
      <c r="K28" s="688">
        <v>103.7</v>
      </c>
      <c r="L28" s="689">
        <v>241.9</v>
      </c>
      <c r="M28" s="688">
        <v>251.2</v>
      </c>
      <c r="N28" s="689">
        <v>250.1</v>
      </c>
      <c r="O28" s="688">
        <v>199.9</v>
      </c>
      <c r="P28" s="688">
        <v>187.8</v>
      </c>
      <c r="Q28" s="727">
        <v>139.1</v>
      </c>
      <c r="R28" s="728">
        <v>128</v>
      </c>
      <c r="S28" s="726">
        <v>124.7</v>
      </c>
      <c r="T28" s="828">
        <v>126.3</v>
      </c>
      <c r="U28" s="726">
        <v>40.262999999999998</v>
      </c>
      <c r="V28" s="726">
        <v>32.302</v>
      </c>
      <c r="W28" s="881">
        <v>130.04400000000001</v>
      </c>
      <c r="X28" s="905"/>
    </row>
    <row r="29" spans="1:24" ht="15" customHeight="1">
      <c r="A29" s="914"/>
      <c r="B29" s="694"/>
      <c r="C29" s="686"/>
      <c r="D29" s="1181" t="s">
        <v>400</v>
      </c>
      <c r="E29" s="1182"/>
      <c r="F29" s="69"/>
      <c r="G29" s="717" t="s">
        <v>388</v>
      </c>
      <c r="H29" s="690">
        <v>4.4000000000000004</v>
      </c>
      <c r="I29" s="690" t="s">
        <v>61</v>
      </c>
      <c r="J29" s="718" t="s">
        <v>61</v>
      </c>
      <c r="K29" s="690" t="s">
        <v>61</v>
      </c>
      <c r="L29" s="718" t="s">
        <v>61</v>
      </c>
      <c r="M29" s="690" t="s">
        <v>61</v>
      </c>
      <c r="N29" s="718" t="s">
        <v>61</v>
      </c>
      <c r="O29" s="690" t="s">
        <v>61</v>
      </c>
      <c r="P29" s="690" t="s">
        <v>61</v>
      </c>
      <c r="Q29" s="730">
        <v>0</v>
      </c>
      <c r="R29" s="731">
        <v>0</v>
      </c>
      <c r="S29" s="729">
        <v>0</v>
      </c>
      <c r="T29" s="829">
        <v>0</v>
      </c>
      <c r="U29" s="729">
        <v>0</v>
      </c>
      <c r="V29" s="729">
        <v>0</v>
      </c>
      <c r="W29" s="882">
        <v>0</v>
      </c>
      <c r="X29" s="905"/>
    </row>
    <row r="30" spans="1:24" ht="15" customHeight="1">
      <c r="A30" s="914"/>
      <c r="B30" s="694"/>
      <c r="C30" s="719"/>
      <c r="D30" s="1183"/>
      <c r="E30" s="1183"/>
      <c r="F30" s="84"/>
      <c r="G30" s="720" t="s">
        <v>389</v>
      </c>
      <c r="H30" s="721">
        <v>3.7</v>
      </c>
      <c r="I30" s="721" t="s">
        <v>61</v>
      </c>
      <c r="J30" s="722" t="s">
        <v>61</v>
      </c>
      <c r="K30" s="721" t="s">
        <v>61</v>
      </c>
      <c r="L30" s="722" t="s">
        <v>61</v>
      </c>
      <c r="M30" s="721" t="s">
        <v>61</v>
      </c>
      <c r="N30" s="722" t="s">
        <v>61</v>
      </c>
      <c r="O30" s="721" t="s">
        <v>61</v>
      </c>
      <c r="P30" s="721" t="s">
        <v>61</v>
      </c>
      <c r="Q30" s="730">
        <v>0</v>
      </c>
      <c r="R30" s="731">
        <v>0</v>
      </c>
      <c r="S30" s="729">
        <v>0</v>
      </c>
      <c r="T30" s="829">
        <v>0</v>
      </c>
      <c r="U30" s="729">
        <v>0</v>
      </c>
      <c r="V30" s="729">
        <v>0</v>
      </c>
      <c r="W30" s="882">
        <v>0</v>
      </c>
      <c r="X30" s="905"/>
    </row>
    <row r="31" spans="1:24" ht="15" customHeight="1">
      <c r="A31" s="914"/>
      <c r="B31" s="694"/>
      <c r="C31" s="1176" t="s">
        <v>401</v>
      </c>
      <c r="D31" s="1177"/>
      <c r="E31" s="1177"/>
      <c r="F31" s="700"/>
      <c r="G31" s="687" t="s">
        <v>388</v>
      </c>
      <c r="H31" s="688">
        <v>146.30000000000001</v>
      </c>
      <c r="I31" s="688">
        <v>105.2</v>
      </c>
      <c r="J31" s="689">
        <v>133.5</v>
      </c>
      <c r="K31" s="688">
        <v>152.80000000000001</v>
      </c>
      <c r="L31" s="689">
        <v>165.2</v>
      </c>
      <c r="M31" s="688">
        <v>153.80000000000001</v>
      </c>
      <c r="N31" s="689">
        <v>137.19999999999999</v>
      </c>
      <c r="O31" s="688">
        <v>128.9</v>
      </c>
      <c r="P31" s="688">
        <v>134.6</v>
      </c>
      <c r="Q31" s="692">
        <f>Q21+Q27</f>
        <v>141.4</v>
      </c>
      <c r="R31" s="693">
        <f t="shared" ref="R31:W31" si="4">R21+R27+R25</f>
        <v>150.6</v>
      </c>
      <c r="S31" s="691">
        <f t="shared" si="4"/>
        <v>145.89999999999998</v>
      </c>
      <c r="T31" s="822">
        <f t="shared" si="4"/>
        <v>130.80000000000001</v>
      </c>
      <c r="U31" s="691">
        <f t="shared" si="4"/>
        <v>125.95</v>
      </c>
      <c r="V31" s="691">
        <f t="shared" si="4"/>
        <v>125.691</v>
      </c>
      <c r="W31" s="873">
        <f t="shared" si="4"/>
        <v>116.86</v>
      </c>
      <c r="X31" s="903"/>
    </row>
    <row r="32" spans="1:24" ht="15" customHeight="1" thickBot="1">
      <c r="A32" s="914"/>
      <c r="B32" s="732"/>
      <c r="C32" s="1178"/>
      <c r="D32" s="1178"/>
      <c r="E32" s="1178"/>
      <c r="F32" s="818"/>
      <c r="G32" s="733" t="s">
        <v>389</v>
      </c>
      <c r="H32" s="734">
        <v>355.1</v>
      </c>
      <c r="I32" s="734">
        <v>428.4</v>
      </c>
      <c r="J32" s="735">
        <v>843.6</v>
      </c>
      <c r="K32" s="734">
        <v>908.2</v>
      </c>
      <c r="L32" s="736">
        <v>1001.9</v>
      </c>
      <c r="M32" s="734">
        <v>804.2</v>
      </c>
      <c r="N32" s="735">
        <v>734.5</v>
      </c>
      <c r="O32" s="734">
        <v>583.20000000000005</v>
      </c>
      <c r="P32" s="734">
        <v>580.4</v>
      </c>
      <c r="Q32" s="738">
        <f t="shared" ref="Q32:W32" si="5">Q22+Q26+Q28</f>
        <v>568.29999999999995</v>
      </c>
      <c r="R32" s="739">
        <f t="shared" si="5"/>
        <v>592.5</v>
      </c>
      <c r="S32" s="737">
        <f t="shared" si="5"/>
        <v>506.1</v>
      </c>
      <c r="T32" s="830">
        <f t="shared" si="5"/>
        <v>455.40000000000009</v>
      </c>
      <c r="U32" s="737">
        <f t="shared" si="5"/>
        <v>369.94119999999992</v>
      </c>
      <c r="V32" s="737">
        <f t="shared" ref="V32" si="6">V22+V26+V28</f>
        <v>341.36059999999998</v>
      </c>
      <c r="W32" s="883">
        <f t="shared" si="5"/>
        <v>408.21799999999996</v>
      </c>
      <c r="X32" s="903"/>
    </row>
    <row r="33" spans="1:24">
      <c r="A33" s="914"/>
      <c r="Q33" s="49"/>
      <c r="R33" s="49"/>
      <c r="S33" s="49"/>
      <c r="T33" s="49"/>
      <c r="U33" s="49"/>
      <c r="V33" s="888"/>
      <c r="W33" s="49" t="s">
        <v>402</v>
      </c>
      <c r="X33" s="888"/>
    </row>
  </sheetData>
  <mergeCells count="34">
    <mergeCell ref="W3:W4"/>
    <mergeCell ref="B4:F4"/>
    <mergeCell ref="E5:E6"/>
    <mergeCell ref="E7:E8"/>
    <mergeCell ref="E9:E10"/>
    <mergeCell ref="Q3:Q4"/>
    <mergeCell ref="R3:R4"/>
    <mergeCell ref="S3:S4"/>
    <mergeCell ref="K3:K4"/>
    <mergeCell ref="L3:L4"/>
    <mergeCell ref="M3:M4"/>
    <mergeCell ref="N3:N4"/>
    <mergeCell ref="V3:V4"/>
    <mergeCell ref="E17:E18"/>
    <mergeCell ref="J3:J4"/>
    <mergeCell ref="E15:E16"/>
    <mergeCell ref="U3:U4"/>
    <mergeCell ref="E11:E12"/>
    <mergeCell ref="E19:E20"/>
    <mergeCell ref="O3:O4"/>
    <mergeCell ref="T3:T4"/>
    <mergeCell ref="P3:P4"/>
    <mergeCell ref="A1:A33"/>
    <mergeCell ref="B3:F3"/>
    <mergeCell ref="G3:G4"/>
    <mergeCell ref="H3:H4"/>
    <mergeCell ref="I3:I4"/>
    <mergeCell ref="C31:E32"/>
    <mergeCell ref="E21:E22"/>
    <mergeCell ref="D23:E24"/>
    <mergeCell ref="D25:E26"/>
    <mergeCell ref="D27:E28"/>
    <mergeCell ref="D29:E30"/>
    <mergeCell ref="E13:E1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9" firstPageNumber="2" orientation="landscape" useFirstPageNumber="1" r:id="rId1"/>
  <headerFooter>
    <oddFooter>&amp;C－　&amp;A　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M35"/>
  <sheetViews>
    <sheetView view="pageBreakPreview" zoomScaleNormal="100" zoomScaleSheetLayoutView="100" workbookViewId="0"/>
  </sheetViews>
  <sheetFormatPr defaultColWidth="9" defaultRowHeight="13.2"/>
  <cols>
    <col min="1" max="2" width="5.6640625" style="1" customWidth="1"/>
    <col min="3" max="13" width="6.109375" style="1" customWidth="1"/>
    <col min="14" max="16384" width="9" style="1"/>
  </cols>
  <sheetData>
    <row r="1" spans="1:13" ht="23.4">
      <c r="A1" s="47" t="s">
        <v>403</v>
      </c>
      <c r="M1" s="76"/>
    </row>
    <row r="3" spans="1:13" ht="24.9" customHeight="1" thickBot="1">
      <c r="A3" s="4" t="s">
        <v>404</v>
      </c>
      <c r="L3" s="75"/>
      <c r="M3" s="123" t="s">
        <v>405</v>
      </c>
    </row>
    <row r="4" spans="1:13" ht="24.9" customHeight="1">
      <c r="A4" s="124"/>
      <c r="B4" s="119"/>
      <c r="C4" s="126" t="s">
        <v>45</v>
      </c>
      <c r="D4" s="1156">
        <v>45</v>
      </c>
      <c r="E4" s="1156">
        <v>50</v>
      </c>
      <c r="F4" s="1156">
        <v>55</v>
      </c>
      <c r="G4" s="1156">
        <v>60</v>
      </c>
      <c r="H4" s="1156">
        <v>2</v>
      </c>
      <c r="I4" s="1156">
        <v>7</v>
      </c>
      <c r="J4" s="1156">
        <v>12</v>
      </c>
      <c r="K4" s="1156">
        <v>17</v>
      </c>
      <c r="L4" s="1158">
        <v>22</v>
      </c>
      <c r="M4" s="1164">
        <v>27</v>
      </c>
    </row>
    <row r="5" spans="1:13" ht="24.9" customHeight="1">
      <c r="A5" s="127" t="s">
        <v>406</v>
      </c>
      <c r="B5" s="113"/>
      <c r="C5" s="125"/>
      <c r="D5" s="1157"/>
      <c r="E5" s="1157"/>
      <c r="F5" s="1157"/>
      <c r="G5" s="1157"/>
      <c r="H5" s="1157"/>
      <c r="I5" s="1157"/>
      <c r="J5" s="1157"/>
      <c r="K5" s="1157"/>
      <c r="L5" s="1159"/>
      <c r="M5" s="1165"/>
    </row>
    <row r="6" spans="1:13" ht="24.9" customHeight="1">
      <c r="A6" s="1200" t="s">
        <v>407</v>
      </c>
      <c r="B6" s="1201"/>
      <c r="C6" s="1201"/>
      <c r="D6" s="206">
        <v>38340</v>
      </c>
      <c r="E6" s="206">
        <v>39304</v>
      </c>
      <c r="F6" s="206">
        <v>32342</v>
      </c>
      <c r="G6" s="206">
        <v>27186</v>
      </c>
      <c r="H6" s="206">
        <v>20729</v>
      </c>
      <c r="I6" s="206">
        <v>15816</v>
      </c>
      <c r="J6" s="206">
        <v>9638</v>
      </c>
      <c r="K6" s="206">
        <v>0</v>
      </c>
      <c r="L6" s="207">
        <v>0</v>
      </c>
      <c r="M6" s="208">
        <v>0</v>
      </c>
    </row>
    <row r="7" spans="1:13" ht="24.9" customHeight="1">
      <c r="A7" s="1198" t="s">
        <v>408</v>
      </c>
      <c r="B7" s="1199"/>
      <c r="C7" s="1199"/>
      <c r="D7" s="206">
        <v>1505</v>
      </c>
      <c r="E7" s="206">
        <v>5136</v>
      </c>
      <c r="F7" s="206">
        <v>15750</v>
      </c>
      <c r="G7" s="206">
        <v>20639</v>
      </c>
      <c r="H7" s="206">
        <v>24002</v>
      </c>
      <c r="I7" s="206">
        <v>25393</v>
      </c>
      <c r="J7" s="206">
        <v>23230</v>
      </c>
      <c r="K7" s="206">
        <v>22015</v>
      </c>
      <c r="L7" s="207">
        <v>17577</v>
      </c>
      <c r="M7" s="208">
        <v>13395</v>
      </c>
    </row>
    <row r="8" spans="1:13" ht="24.9" customHeight="1">
      <c r="A8" s="1198" t="s">
        <v>409</v>
      </c>
      <c r="B8" s="1199"/>
      <c r="C8" s="1199"/>
      <c r="D8" s="206">
        <v>263</v>
      </c>
      <c r="E8" s="206">
        <v>8848</v>
      </c>
      <c r="F8" s="206">
        <v>23935</v>
      </c>
      <c r="G8" s="206">
        <v>28480</v>
      </c>
      <c r="H8" s="206">
        <v>27218</v>
      </c>
      <c r="I8" s="206">
        <v>25685</v>
      </c>
      <c r="J8" s="206">
        <v>20294</v>
      </c>
      <c r="K8" s="206">
        <v>18157</v>
      </c>
      <c r="L8" s="207">
        <v>13583</v>
      </c>
      <c r="M8" s="208">
        <v>9710</v>
      </c>
    </row>
    <row r="9" spans="1:13" ht="24.9" customHeight="1">
      <c r="A9" s="1206" t="s">
        <v>410</v>
      </c>
      <c r="B9" s="1207"/>
      <c r="C9" s="1207"/>
      <c r="D9" s="209">
        <v>0</v>
      </c>
      <c r="E9" s="209">
        <v>35558</v>
      </c>
      <c r="F9" s="209">
        <v>32272</v>
      </c>
      <c r="G9" s="209">
        <v>31759</v>
      </c>
      <c r="H9" s="209">
        <v>28071</v>
      </c>
      <c r="I9" s="209">
        <v>28268</v>
      </c>
      <c r="J9" s="209">
        <v>19497</v>
      </c>
      <c r="K9" s="209">
        <v>18798</v>
      </c>
      <c r="L9" s="210">
        <v>0</v>
      </c>
      <c r="M9" s="211">
        <v>0</v>
      </c>
    </row>
    <row r="10" spans="1:13" ht="24.9" customHeight="1">
      <c r="A10" s="1206" t="s">
        <v>411</v>
      </c>
      <c r="B10" s="1207"/>
      <c r="C10" s="1207"/>
      <c r="D10" s="209">
        <v>3251</v>
      </c>
      <c r="E10" s="209">
        <v>13224</v>
      </c>
      <c r="F10" s="209">
        <v>13162</v>
      </c>
      <c r="G10" s="209">
        <v>10017</v>
      </c>
      <c r="H10" s="209">
        <v>6574</v>
      </c>
      <c r="I10" s="209">
        <v>4048</v>
      </c>
      <c r="J10" s="209">
        <v>1533</v>
      </c>
      <c r="K10" s="209">
        <v>0</v>
      </c>
      <c r="L10" s="210">
        <v>0</v>
      </c>
      <c r="M10" s="211">
        <v>0</v>
      </c>
    </row>
    <row r="11" spans="1:13" ht="24.9" customHeight="1">
      <c r="A11" s="1198" t="s">
        <v>412</v>
      </c>
      <c r="B11" s="1199"/>
      <c r="C11" s="1199"/>
      <c r="D11" s="206">
        <v>756</v>
      </c>
      <c r="E11" s="206">
        <v>9879</v>
      </c>
      <c r="F11" s="206">
        <v>19766</v>
      </c>
      <c r="G11" s="206">
        <v>22648</v>
      </c>
      <c r="H11" s="206">
        <v>22324</v>
      </c>
      <c r="I11" s="206">
        <v>21066</v>
      </c>
      <c r="J11" s="206">
        <v>18003</v>
      </c>
      <c r="K11" s="206">
        <v>16417</v>
      </c>
      <c r="L11" s="207">
        <v>12532</v>
      </c>
      <c r="M11" s="208">
        <v>9210</v>
      </c>
    </row>
    <row r="12" spans="1:13" ht="24.9" customHeight="1">
      <c r="A12" s="1198" t="s">
        <v>413</v>
      </c>
      <c r="B12" s="1199"/>
      <c r="C12" s="1199"/>
      <c r="D12" s="206">
        <v>20406</v>
      </c>
      <c r="E12" s="206">
        <v>27100</v>
      </c>
      <c r="F12" s="206">
        <v>26722</v>
      </c>
      <c r="G12" s="206">
        <v>24199</v>
      </c>
      <c r="H12" s="206">
        <v>19244</v>
      </c>
      <c r="I12" s="206">
        <v>16747</v>
      </c>
      <c r="J12" s="206">
        <v>12350</v>
      </c>
      <c r="K12" s="206">
        <v>0</v>
      </c>
      <c r="L12" s="207">
        <v>0</v>
      </c>
      <c r="M12" s="208">
        <v>0</v>
      </c>
    </row>
    <row r="13" spans="1:13" ht="24.9" customHeight="1">
      <c r="A13" s="1198" t="s">
        <v>414</v>
      </c>
      <c r="B13" s="1199"/>
      <c r="C13" s="1199"/>
      <c r="D13" s="206">
        <v>31</v>
      </c>
      <c r="E13" s="206">
        <v>38</v>
      </c>
      <c r="F13" s="206">
        <v>43</v>
      </c>
      <c r="G13" s="206">
        <v>46</v>
      </c>
      <c r="H13" s="206">
        <v>47</v>
      </c>
      <c r="I13" s="206">
        <v>44</v>
      </c>
      <c r="J13" s="206">
        <v>45</v>
      </c>
      <c r="K13" s="206">
        <v>45</v>
      </c>
      <c r="L13" s="207">
        <v>0</v>
      </c>
      <c r="M13" s="208">
        <v>0</v>
      </c>
    </row>
    <row r="14" spans="1:13" ht="24.9" customHeight="1">
      <c r="A14" s="1208" t="s">
        <v>415</v>
      </c>
      <c r="B14" s="1199"/>
      <c r="C14" s="1199"/>
      <c r="D14" s="206">
        <v>6</v>
      </c>
      <c r="E14" s="206">
        <v>11</v>
      </c>
      <c r="F14" s="206">
        <v>20</v>
      </c>
      <c r="G14" s="206">
        <v>29</v>
      </c>
      <c r="H14" s="206">
        <v>40</v>
      </c>
      <c r="I14" s="206">
        <v>43</v>
      </c>
      <c r="J14" s="206">
        <v>43</v>
      </c>
      <c r="K14" s="206">
        <v>43</v>
      </c>
      <c r="L14" s="207">
        <v>43</v>
      </c>
      <c r="M14" s="208">
        <v>43</v>
      </c>
    </row>
    <row r="15" spans="1:13" ht="24.9" customHeight="1" thickBot="1">
      <c r="A15" s="1209" t="s">
        <v>416</v>
      </c>
      <c r="B15" s="1210"/>
      <c r="C15" s="1210"/>
      <c r="D15" s="212"/>
      <c r="E15" s="212"/>
      <c r="F15" s="212"/>
      <c r="G15" s="212"/>
      <c r="H15" s="212"/>
      <c r="I15" s="212">
        <v>53</v>
      </c>
      <c r="J15" s="212">
        <v>55</v>
      </c>
      <c r="K15" s="212">
        <v>55</v>
      </c>
      <c r="L15" s="213">
        <v>0</v>
      </c>
      <c r="M15" s="214">
        <v>0</v>
      </c>
    </row>
    <row r="16" spans="1:13">
      <c r="L16" s="75"/>
      <c r="M16" s="49" t="s">
        <v>417</v>
      </c>
    </row>
    <row r="17" spans="1:10">
      <c r="A17" s="1" t="s">
        <v>418</v>
      </c>
    </row>
    <row r="19" spans="1:10" ht="24.9" customHeight="1" thickBot="1">
      <c r="A19" s="4" t="s">
        <v>419</v>
      </c>
    </row>
    <row r="20" spans="1:10" ht="24.9" customHeight="1">
      <c r="A20" s="81"/>
      <c r="B20" s="83" t="s">
        <v>406</v>
      </c>
      <c r="C20" s="1202" t="s">
        <v>420</v>
      </c>
      <c r="D20" s="1211"/>
      <c r="E20" s="1211" t="s">
        <v>413</v>
      </c>
      <c r="F20" s="1211"/>
      <c r="G20" s="1202" t="s">
        <v>421</v>
      </c>
      <c r="H20" s="1211"/>
      <c r="I20" s="1202" t="s">
        <v>422</v>
      </c>
      <c r="J20" s="1203"/>
    </row>
    <row r="21" spans="1:10" ht="24.9" customHeight="1">
      <c r="A21" s="82" t="s">
        <v>44</v>
      </c>
      <c r="B21" s="84" t="s">
        <v>45</v>
      </c>
      <c r="C21" s="1204"/>
      <c r="D21" s="1204"/>
      <c r="E21" s="1204"/>
      <c r="F21" s="1204"/>
      <c r="G21" s="1204"/>
      <c r="H21" s="1204"/>
      <c r="I21" s="1204"/>
      <c r="J21" s="1205"/>
    </row>
    <row r="22" spans="1:10" ht="24.9" customHeight="1">
      <c r="A22" s="1212" t="s">
        <v>423</v>
      </c>
      <c r="B22" s="203">
        <v>60</v>
      </c>
      <c r="C22" s="1215">
        <v>11047</v>
      </c>
      <c r="D22" s="1216"/>
      <c r="E22" s="1215">
        <v>23466</v>
      </c>
      <c r="F22" s="1216"/>
      <c r="G22" s="1215">
        <v>4990</v>
      </c>
      <c r="H22" s="1216"/>
      <c r="I22" s="1215">
        <v>8760</v>
      </c>
      <c r="J22" s="1217"/>
    </row>
    <row r="23" spans="1:10" ht="24.9" customHeight="1">
      <c r="A23" s="1213"/>
      <c r="B23" s="204">
        <v>2</v>
      </c>
      <c r="C23" s="1218">
        <v>12343</v>
      </c>
      <c r="D23" s="1219"/>
      <c r="E23" s="1218">
        <v>15950</v>
      </c>
      <c r="F23" s="1219"/>
      <c r="G23" s="1218">
        <v>3300</v>
      </c>
      <c r="H23" s="1219"/>
      <c r="I23" s="1218">
        <v>14110</v>
      </c>
      <c r="J23" s="1220"/>
    </row>
    <row r="24" spans="1:10" ht="24.9" customHeight="1">
      <c r="A24" s="1213"/>
      <c r="B24" s="204">
        <v>7</v>
      </c>
      <c r="C24" s="1218">
        <v>15000</v>
      </c>
      <c r="D24" s="1219"/>
      <c r="E24" s="1218">
        <v>17350</v>
      </c>
      <c r="F24" s="1219"/>
      <c r="G24" s="1218">
        <v>5500</v>
      </c>
      <c r="H24" s="1219"/>
      <c r="I24" s="1218">
        <v>12600</v>
      </c>
      <c r="J24" s="1220"/>
    </row>
    <row r="25" spans="1:10" ht="24.9" customHeight="1">
      <c r="A25" s="1213"/>
      <c r="B25" s="204">
        <v>12</v>
      </c>
      <c r="C25" s="1218">
        <v>15500</v>
      </c>
      <c r="D25" s="1219"/>
      <c r="E25" s="1218">
        <v>15300</v>
      </c>
      <c r="F25" s="1219"/>
      <c r="G25" s="1218">
        <v>2010</v>
      </c>
      <c r="H25" s="1219"/>
      <c r="I25" s="1218">
        <v>15151</v>
      </c>
      <c r="J25" s="1220"/>
    </row>
    <row r="26" spans="1:10" ht="24.9" customHeight="1">
      <c r="A26" s="1213"/>
      <c r="B26" s="204">
        <v>13</v>
      </c>
      <c r="C26" s="1218">
        <v>14530</v>
      </c>
      <c r="D26" s="1219"/>
      <c r="E26" s="1218">
        <v>17010</v>
      </c>
      <c r="F26" s="1219"/>
      <c r="G26" s="1218">
        <v>1604</v>
      </c>
      <c r="H26" s="1219"/>
      <c r="I26" s="1218">
        <v>13611</v>
      </c>
      <c r="J26" s="1220"/>
    </row>
    <row r="27" spans="1:10" ht="24.9" customHeight="1">
      <c r="A27" s="1214"/>
      <c r="B27" s="205">
        <v>15</v>
      </c>
      <c r="C27" s="1221">
        <v>14596</v>
      </c>
      <c r="D27" s="1222"/>
      <c r="E27" s="1221">
        <v>16989</v>
      </c>
      <c r="F27" s="1222"/>
      <c r="G27" s="1221">
        <v>2315</v>
      </c>
      <c r="H27" s="1222"/>
      <c r="I27" s="1221">
        <v>13026</v>
      </c>
      <c r="J27" s="1223"/>
    </row>
    <row r="28" spans="1:10" ht="24.9" customHeight="1">
      <c r="A28" s="1213" t="s">
        <v>424</v>
      </c>
      <c r="B28" s="204">
        <v>60</v>
      </c>
      <c r="C28" s="1215">
        <v>30</v>
      </c>
      <c r="D28" s="1216"/>
      <c r="E28" s="1215">
        <v>63</v>
      </c>
      <c r="F28" s="1216"/>
      <c r="G28" s="1215">
        <v>13</v>
      </c>
      <c r="H28" s="1216"/>
      <c r="I28" s="1215">
        <v>23</v>
      </c>
      <c r="J28" s="1217"/>
    </row>
    <row r="29" spans="1:10" ht="24.9" customHeight="1">
      <c r="A29" s="1213"/>
      <c r="B29" s="204">
        <v>2</v>
      </c>
      <c r="C29" s="1218">
        <v>37</v>
      </c>
      <c r="D29" s="1219"/>
      <c r="E29" s="1218">
        <v>48</v>
      </c>
      <c r="F29" s="1219"/>
      <c r="G29" s="1218">
        <v>10</v>
      </c>
      <c r="H29" s="1219"/>
      <c r="I29" s="1218">
        <v>42</v>
      </c>
      <c r="J29" s="1220"/>
    </row>
    <row r="30" spans="1:10" ht="24.9" customHeight="1">
      <c r="A30" s="1213"/>
      <c r="B30" s="204">
        <v>7</v>
      </c>
      <c r="C30" s="1218">
        <v>42</v>
      </c>
      <c r="D30" s="1219"/>
      <c r="E30" s="1218">
        <v>49</v>
      </c>
      <c r="F30" s="1219"/>
      <c r="G30" s="1218">
        <v>15</v>
      </c>
      <c r="H30" s="1219"/>
      <c r="I30" s="1218">
        <v>36</v>
      </c>
      <c r="J30" s="1220"/>
    </row>
    <row r="31" spans="1:10" ht="24.9" customHeight="1">
      <c r="A31" s="1213"/>
      <c r="B31" s="204">
        <v>12</v>
      </c>
      <c r="C31" s="1218">
        <v>53</v>
      </c>
      <c r="D31" s="1219"/>
      <c r="E31" s="1218">
        <v>47</v>
      </c>
      <c r="F31" s="1219"/>
      <c r="G31" s="1218">
        <v>6</v>
      </c>
      <c r="H31" s="1219"/>
      <c r="I31" s="1218">
        <v>46</v>
      </c>
      <c r="J31" s="1220"/>
    </row>
    <row r="32" spans="1:10" ht="24.9" customHeight="1">
      <c r="A32" s="1213"/>
      <c r="B32" s="204">
        <v>13</v>
      </c>
      <c r="C32" s="1218">
        <v>51</v>
      </c>
      <c r="D32" s="1219"/>
      <c r="E32" s="1218">
        <v>52</v>
      </c>
      <c r="F32" s="1219"/>
      <c r="G32" s="1218">
        <v>5</v>
      </c>
      <c r="H32" s="1219"/>
      <c r="I32" s="1218">
        <v>42</v>
      </c>
      <c r="J32" s="1220"/>
    </row>
    <row r="33" spans="1:10" ht="24.9" customHeight="1" thickBot="1">
      <c r="A33" s="1224"/>
      <c r="B33" s="48">
        <v>15</v>
      </c>
      <c r="C33" s="1225">
        <v>53</v>
      </c>
      <c r="D33" s="1226"/>
      <c r="E33" s="1225">
        <v>53</v>
      </c>
      <c r="F33" s="1226"/>
      <c r="G33" s="1225">
        <v>7</v>
      </c>
      <c r="H33" s="1226"/>
      <c r="I33" s="1225">
        <v>40</v>
      </c>
      <c r="J33" s="1227"/>
    </row>
    <row r="34" spans="1:10">
      <c r="J34" s="49" t="s">
        <v>417</v>
      </c>
    </row>
    <row r="35" spans="1:10">
      <c r="A35" s="1" t="s">
        <v>425</v>
      </c>
    </row>
  </sheetData>
  <mergeCells count="74">
    <mergeCell ref="C32:D32"/>
    <mergeCell ref="E32:F32"/>
    <mergeCell ref="G32:H32"/>
    <mergeCell ref="I32:J32"/>
    <mergeCell ref="C33:D33"/>
    <mergeCell ref="E33:F33"/>
    <mergeCell ref="G33:H33"/>
    <mergeCell ref="I33:J33"/>
    <mergeCell ref="I30:J30"/>
    <mergeCell ref="C31:D31"/>
    <mergeCell ref="E31:F31"/>
    <mergeCell ref="G31:H31"/>
    <mergeCell ref="I31:J31"/>
    <mergeCell ref="C27:D27"/>
    <mergeCell ref="E27:F27"/>
    <mergeCell ref="G27:H27"/>
    <mergeCell ref="I27:J27"/>
    <mergeCell ref="A28:A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25:J25"/>
    <mergeCell ref="C26:D26"/>
    <mergeCell ref="E26:F26"/>
    <mergeCell ref="G26:H26"/>
    <mergeCell ref="I26:J26"/>
    <mergeCell ref="A22:A27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0:J21"/>
    <mergeCell ref="A8:C8"/>
    <mergeCell ref="A9:C9"/>
    <mergeCell ref="A10:C10"/>
    <mergeCell ref="A11:C11"/>
    <mergeCell ref="A12:C12"/>
    <mergeCell ref="A13:C13"/>
    <mergeCell ref="A14:C14"/>
    <mergeCell ref="A15:C15"/>
    <mergeCell ref="C20:D21"/>
    <mergeCell ref="E20:F21"/>
    <mergeCell ref="G20:H21"/>
    <mergeCell ref="J4:J5"/>
    <mergeCell ref="K4:K5"/>
    <mergeCell ref="L4:L5"/>
    <mergeCell ref="M4:M5"/>
    <mergeCell ref="A6:C6"/>
    <mergeCell ref="H4:H5"/>
    <mergeCell ref="I4:I5"/>
    <mergeCell ref="A7:C7"/>
    <mergeCell ref="D4:D5"/>
    <mergeCell ref="E4:E5"/>
    <mergeCell ref="F4:F5"/>
    <mergeCell ref="G4:G5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8C13-57C1-462F-B250-D45259558583}">
  <sheetPr>
    <tabColor rgb="FFFFC000"/>
  </sheetPr>
  <dimension ref="A1:BJ94"/>
  <sheetViews>
    <sheetView view="pageBreakPreview" zoomScaleNormal="100" zoomScaleSheetLayoutView="100" workbookViewId="0"/>
  </sheetViews>
  <sheetFormatPr defaultColWidth="9" defaultRowHeight="13.2"/>
  <cols>
    <col min="1" max="2" width="2.88671875" style="6" customWidth="1"/>
    <col min="3" max="50" width="1.77734375" style="6" customWidth="1"/>
    <col min="51" max="105" width="2.6640625" style="6" customWidth="1"/>
    <col min="106" max="16384" width="9" style="6"/>
  </cols>
  <sheetData>
    <row r="1" spans="1:62" ht="24" customHeight="1">
      <c r="A1" s="284" t="s">
        <v>426</v>
      </c>
      <c r="B1" s="283"/>
      <c r="C1" s="283"/>
      <c r="D1" s="283" t="s">
        <v>427</v>
      </c>
      <c r="F1" s="283"/>
      <c r="G1" s="283"/>
      <c r="H1" s="283"/>
      <c r="I1" s="283"/>
      <c r="J1" s="283"/>
      <c r="K1" s="283"/>
      <c r="L1" s="283"/>
      <c r="M1" s="283"/>
      <c r="N1" s="283"/>
    </row>
    <row r="2" spans="1:62" ht="16.8" thickBot="1">
      <c r="A2" s="61" t="s">
        <v>428</v>
      </c>
      <c r="B2" s="62"/>
      <c r="C2" s="62"/>
      <c r="D2" s="62"/>
      <c r="F2" s="62"/>
      <c r="G2" s="61" t="s">
        <v>429</v>
      </c>
      <c r="H2" s="61"/>
      <c r="I2" s="61"/>
      <c r="J2" s="62"/>
      <c r="K2" s="62"/>
      <c r="L2" s="62"/>
      <c r="M2" s="61"/>
      <c r="N2" s="62"/>
      <c r="O2" s="62"/>
      <c r="P2" s="62"/>
      <c r="Q2" s="61"/>
      <c r="R2" s="62"/>
      <c r="S2" s="62"/>
      <c r="T2" s="62"/>
      <c r="U2" s="61"/>
      <c r="V2" s="62"/>
      <c r="W2" s="62"/>
      <c r="X2" s="62"/>
      <c r="Y2" s="61"/>
      <c r="Z2" s="62"/>
      <c r="AA2" s="62"/>
      <c r="AB2" s="62"/>
      <c r="AC2" s="61"/>
      <c r="AD2" s="62"/>
      <c r="AE2" s="62"/>
      <c r="AF2" s="62"/>
      <c r="AG2" s="61"/>
      <c r="AH2" s="62"/>
      <c r="AI2" s="62"/>
      <c r="AJ2" s="62"/>
      <c r="AK2" s="61"/>
      <c r="AL2" s="62"/>
      <c r="AM2" s="62"/>
      <c r="AN2" s="62"/>
      <c r="AO2" s="1365" t="s">
        <v>430</v>
      </c>
      <c r="AP2" s="1365"/>
      <c r="AQ2" s="1365"/>
      <c r="AR2" s="1365"/>
      <c r="AS2" s="1365"/>
      <c r="AT2" s="1365"/>
      <c r="AU2" s="1365"/>
      <c r="AV2" s="1365"/>
      <c r="AW2" s="1365"/>
      <c r="AX2" s="1365"/>
    </row>
    <row r="3" spans="1:62" s="238" customFormat="1" ht="12" customHeight="1">
      <c r="A3" s="1360" t="s">
        <v>109</v>
      </c>
      <c r="B3" s="1361"/>
      <c r="C3" s="1345" t="s">
        <v>431</v>
      </c>
      <c r="D3" s="1346"/>
      <c r="E3" s="1346" t="s">
        <v>432</v>
      </c>
      <c r="F3" s="1355"/>
      <c r="G3" s="1362" t="s">
        <v>433</v>
      </c>
      <c r="H3" s="1363"/>
      <c r="I3" s="1363"/>
      <c r="J3" s="1363"/>
      <c r="K3" s="1363"/>
      <c r="L3" s="1363"/>
      <c r="M3" s="1363"/>
      <c r="N3" s="1364"/>
      <c r="O3" s="1362" t="s">
        <v>434</v>
      </c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4"/>
      <c r="AA3" s="281"/>
      <c r="AB3" s="1346" t="s">
        <v>435</v>
      </c>
      <c r="AC3" s="1346"/>
      <c r="AD3" s="282"/>
      <c r="AE3" s="1345" t="s">
        <v>436</v>
      </c>
      <c r="AF3" s="1346"/>
      <c r="AG3" s="1346" t="s">
        <v>437</v>
      </c>
      <c r="AH3" s="1355"/>
      <c r="AI3" s="281"/>
      <c r="AJ3" s="1358" t="s">
        <v>438</v>
      </c>
      <c r="AK3" s="1346"/>
      <c r="AL3" s="282"/>
      <c r="AM3" s="281"/>
      <c r="AN3" s="1346" t="s">
        <v>439</v>
      </c>
      <c r="AO3" s="1346"/>
      <c r="AP3" s="282"/>
      <c r="AQ3" s="1345" t="s">
        <v>440</v>
      </c>
      <c r="AR3" s="1346"/>
      <c r="AS3" s="1346" t="s">
        <v>441</v>
      </c>
      <c r="AT3" s="1355"/>
      <c r="AU3" s="281"/>
      <c r="AV3" s="1358" t="s">
        <v>442</v>
      </c>
      <c r="AW3" s="1346"/>
      <c r="AX3" s="280"/>
    </row>
    <row r="4" spans="1:62" s="238" customFormat="1" ht="12" customHeight="1">
      <c r="A4" s="279"/>
      <c r="B4" s="278"/>
      <c r="C4" s="1347"/>
      <c r="D4" s="1348"/>
      <c r="E4" s="1348"/>
      <c r="F4" s="1356"/>
      <c r="G4" s="273"/>
      <c r="H4" s="275"/>
      <c r="I4" s="275"/>
      <c r="J4" s="274"/>
      <c r="K4" s="277"/>
      <c r="L4" s="1359" t="s">
        <v>443</v>
      </c>
      <c r="M4" s="1359"/>
      <c r="N4" s="276"/>
      <c r="O4" s="273"/>
      <c r="P4" s="275"/>
      <c r="Q4" s="275"/>
      <c r="R4" s="274"/>
      <c r="S4" s="277"/>
      <c r="T4" s="1359" t="s">
        <v>444</v>
      </c>
      <c r="U4" s="1359"/>
      <c r="V4" s="276"/>
      <c r="W4" s="277"/>
      <c r="X4" s="1359" t="s">
        <v>445</v>
      </c>
      <c r="Y4" s="1359"/>
      <c r="Z4" s="276"/>
      <c r="AA4" s="273"/>
      <c r="AB4" s="1348"/>
      <c r="AC4" s="1348"/>
      <c r="AD4" s="274"/>
      <c r="AE4" s="1347"/>
      <c r="AF4" s="1348"/>
      <c r="AG4" s="1348"/>
      <c r="AH4" s="1356"/>
      <c r="AI4" s="273"/>
      <c r="AJ4" s="1348"/>
      <c r="AK4" s="1348"/>
      <c r="AL4" s="274"/>
      <c r="AM4" s="273"/>
      <c r="AN4" s="1348"/>
      <c r="AO4" s="1348"/>
      <c r="AP4" s="274"/>
      <c r="AQ4" s="1347"/>
      <c r="AR4" s="1348"/>
      <c r="AS4" s="1348"/>
      <c r="AT4" s="1356"/>
      <c r="AU4" s="273"/>
      <c r="AV4" s="1348"/>
      <c r="AW4" s="1348"/>
      <c r="AX4" s="272"/>
    </row>
    <row r="5" spans="1:62" s="238" customFormat="1" ht="12" customHeight="1">
      <c r="A5" s="1351" t="s">
        <v>125</v>
      </c>
      <c r="B5" s="1353" t="s">
        <v>126</v>
      </c>
      <c r="C5" s="1347"/>
      <c r="D5" s="1348"/>
      <c r="E5" s="1348"/>
      <c r="F5" s="1356"/>
      <c r="G5" s="273"/>
      <c r="H5" s="275"/>
      <c r="I5" s="275"/>
      <c r="J5" s="274"/>
      <c r="K5" s="273"/>
      <c r="L5" s="1348"/>
      <c r="M5" s="1348"/>
      <c r="N5" s="274"/>
      <c r="O5" s="273"/>
      <c r="P5" s="275"/>
      <c r="Q5" s="275"/>
      <c r="R5" s="274"/>
      <c r="S5" s="273"/>
      <c r="T5" s="1348"/>
      <c r="U5" s="1348"/>
      <c r="V5" s="274"/>
      <c r="W5" s="273"/>
      <c r="X5" s="1348"/>
      <c r="Y5" s="1348"/>
      <c r="Z5" s="274"/>
      <c r="AA5" s="273"/>
      <c r="AB5" s="1348"/>
      <c r="AC5" s="1348"/>
      <c r="AD5" s="274"/>
      <c r="AE5" s="1347"/>
      <c r="AF5" s="1348"/>
      <c r="AG5" s="1348"/>
      <c r="AH5" s="1356"/>
      <c r="AI5" s="273"/>
      <c r="AJ5" s="1348"/>
      <c r="AK5" s="1348"/>
      <c r="AL5" s="274"/>
      <c r="AM5" s="273"/>
      <c r="AN5" s="1348"/>
      <c r="AO5" s="1348"/>
      <c r="AP5" s="274"/>
      <c r="AQ5" s="1347"/>
      <c r="AR5" s="1348"/>
      <c r="AS5" s="1348"/>
      <c r="AT5" s="1356"/>
      <c r="AU5" s="273"/>
      <c r="AV5" s="1348"/>
      <c r="AW5" s="1348"/>
      <c r="AX5" s="272"/>
    </row>
    <row r="6" spans="1:62" s="238" customFormat="1" ht="12" customHeight="1">
      <c r="A6" s="1352"/>
      <c r="B6" s="1354"/>
      <c r="C6" s="1349"/>
      <c r="D6" s="1350"/>
      <c r="E6" s="1350"/>
      <c r="F6" s="1357"/>
      <c r="G6" s="269"/>
      <c r="H6" s="271"/>
      <c r="I6" s="271"/>
      <c r="J6" s="270"/>
      <c r="K6" s="269"/>
      <c r="L6" s="1350"/>
      <c r="M6" s="1350"/>
      <c r="N6" s="270"/>
      <c r="O6" s="269"/>
      <c r="P6" s="271"/>
      <c r="Q6" s="271"/>
      <c r="R6" s="270"/>
      <c r="S6" s="269"/>
      <c r="T6" s="1350"/>
      <c r="U6" s="1350"/>
      <c r="V6" s="270"/>
      <c r="W6" s="269"/>
      <c r="X6" s="1350"/>
      <c r="Y6" s="1350"/>
      <c r="Z6" s="270"/>
      <c r="AA6" s="269"/>
      <c r="AB6" s="1350"/>
      <c r="AC6" s="1350"/>
      <c r="AD6" s="270"/>
      <c r="AE6" s="1349"/>
      <c r="AF6" s="1350"/>
      <c r="AG6" s="1350"/>
      <c r="AH6" s="1357"/>
      <c r="AI6" s="269"/>
      <c r="AJ6" s="1350"/>
      <c r="AK6" s="1350"/>
      <c r="AL6" s="270"/>
      <c r="AM6" s="269"/>
      <c r="AN6" s="1350"/>
      <c r="AO6" s="1350"/>
      <c r="AP6" s="270"/>
      <c r="AQ6" s="1349"/>
      <c r="AR6" s="1350"/>
      <c r="AS6" s="1350"/>
      <c r="AT6" s="1357"/>
      <c r="AU6" s="269"/>
      <c r="AV6" s="1350"/>
      <c r="AW6" s="1350"/>
      <c r="AX6" s="268"/>
    </row>
    <row r="7" spans="1:62" ht="11.1" customHeight="1">
      <c r="A7" s="1036" t="s">
        <v>446</v>
      </c>
      <c r="B7" s="247">
        <v>60</v>
      </c>
      <c r="C7" s="981">
        <v>1926</v>
      </c>
      <c r="D7" s="981"/>
      <c r="E7" s="981"/>
      <c r="F7" s="981"/>
      <c r="G7" s="1340">
        <v>2946.7</v>
      </c>
      <c r="H7" s="1340"/>
      <c r="I7" s="1340"/>
      <c r="J7" s="1340"/>
      <c r="K7" s="1340">
        <v>813.7</v>
      </c>
      <c r="L7" s="1340"/>
      <c r="M7" s="1340"/>
      <c r="N7" s="1340"/>
      <c r="O7" s="1340">
        <v>5502.5</v>
      </c>
      <c r="P7" s="1340"/>
      <c r="Q7" s="1340"/>
      <c r="R7" s="1340"/>
      <c r="S7" s="1340">
        <v>1065.5</v>
      </c>
      <c r="T7" s="1340"/>
      <c r="U7" s="1340"/>
      <c r="V7" s="1340"/>
      <c r="W7" s="1340">
        <v>4437</v>
      </c>
      <c r="X7" s="1340"/>
      <c r="Y7" s="1340"/>
      <c r="Z7" s="1340"/>
      <c r="AA7" s="1340">
        <v>4341.7</v>
      </c>
      <c r="AB7" s="1340"/>
      <c r="AC7" s="1340"/>
      <c r="AD7" s="1340"/>
      <c r="AE7" s="1262">
        <v>1413.4</v>
      </c>
      <c r="AF7" s="1263"/>
      <c r="AG7" s="1263"/>
      <c r="AH7" s="1264"/>
      <c r="AI7" s="1340">
        <v>5755.1</v>
      </c>
      <c r="AJ7" s="1340"/>
      <c r="AK7" s="1340"/>
      <c r="AL7" s="1340"/>
      <c r="AM7" s="1340">
        <v>4700.7</v>
      </c>
      <c r="AN7" s="1340"/>
      <c r="AO7" s="1340"/>
      <c r="AP7" s="1340"/>
      <c r="AQ7" s="1340">
        <v>1054.4000000000001</v>
      </c>
      <c r="AR7" s="1340"/>
      <c r="AS7" s="1340"/>
      <c r="AT7" s="1340"/>
      <c r="AU7" s="1340">
        <v>6915.9</v>
      </c>
      <c r="AV7" s="1340"/>
      <c r="AW7" s="1340"/>
      <c r="AX7" s="13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</row>
    <row r="8" spans="1:62" ht="11.1" customHeight="1">
      <c r="A8" s="1024"/>
      <c r="B8" s="254">
        <v>2</v>
      </c>
      <c r="C8" s="955">
        <v>1779</v>
      </c>
      <c r="D8" s="955"/>
      <c r="E8" s="955"/>
      <c r="F8" s="955"/>
      <c r="G8" s="1338">
        <v>3238</v>
      </c>
      <c r="H8" s="1338"/>
      <c r="I8" s="1338"/>
      <c r="J8" s="1338"/>
      <c r="K8" s="1338">
        <v>943.8</v>
      </c>
      <c r="L8" s="1338"/>
      <c r="M8" s="1338"/>
      <c r="N8" s="1338"/>
      <c r="O8" s="1338">
        <v>6601.5</v>
      </c>
      <c r="P8" s="1338"/>
      <c r="Q8" s="1338"/>
      <c r="R8" s="1338"/>
      <c r="S8" s="1338">
        <v>1163.0999999999999</v>
      </c>
      <c r="T8" s="1338"/>
      <c r="U8" s="1338"/>
      <c r="V8" s="1338"/>
      <c r="W8" s="1338">
        <v>5438.4</v>
      </c>
      <c r="X8" s="1338"/>
      <c r="Y8" s="1338"/>
      <c r="Z8" s="1338"/>
      <c r="AA8" s="1338">
        <v>5192.7</v>
      </c>
      <c r="AB8" s="1338"/>
      <c r="AC8" s="1338"/>
      <c r="AD8" s="1338"/>
      <c r="AE8" s="1281">
        <v>1797.2</v>
      </c>
      <c r="AF8" s="1282"/>
      <c r="AG8" s="1282"/>
      <c r="AH8" s="1283"/>
      <c r="AI8" s="1338">
        <v>6989.9</v>
      </c>
      <c r="AJ8" s="1338"/>
      <c r="AK8" s="1338"/>
      <c r="AL8" s="1338"/>
      <c r="AM8" s="1338">
        <v>5274.3</v>
      </c>
      <c r="AN8" s="1338"/>
      <c r="AO8" s="1338"/>
      <c r="AP8" s="1338"/>
      <c r="AQ8" s="1338">
        <v>1715.6</v>
      </c>
      <c r="AR8" s="1338"/>
      <c r="AS8" s="1338"/>
      <c r="AT8" s="1338"/>
      <c r="AU8" s="1338">
        <v>8398.7000000000007</v>
      </c>
      <c r="AV8" s="1338"/>
      <c r="AW8" s="1338"/>
      <c r="AX8" s="1339"/>
    </row>
    <row r="9" spans="1:62" ht="11.1" customHeight="1">
      <c r="A9" s="1024"/>
      <c r="B9" s="254">
        <v>7</v>
      </c>
      <c r="C9" s="955">
        <v>1941</v>
      </c>
      <c r="D9" s="955"/>
      <c r="E9" s="955"/>
      <c r="F9" s="955"/>
      <c r="G9" s="1338">
        <v>4067.6</v>
      </c>
      <c r="H9" s="1338"/>
      <c r="I9" s="1338"/>
      <c r="J9" s="1338"/>
      <c r="K9" s="1338">
        <v>1435.7</v>
      </c>
      <c r="L9" s="1338"/>
      <c r="M9" s="1338"/>
      <c r="N9" s="1338"/>
      <c r="O9" s="1338">
        <v>6895</v>
      </c>
      <c r="P9" s="1338"/>
      <c r="Q9" s="1338"/>
      <c r="R9" s="1338"/>
      <c r="S9" s="1338">
        <v>1442.1</v>
      </c>
      <c r="T9" s="1338"/>
      <c r="U9" s="1338"/>
      <c r="V9" s="1338"/>
      <c r="W9" s="1338">
        <v>5452.9</v>
      </c>
      <c r="X9" s="1338"/>
      <c r="Y9" s="1338"/>
      <c r="Z9" s="1338"/>
      <c r="AA9" s="1338">
        <v>5453.1</v>
      </c>
      <c r="AB9" s="1338"/>
      <c r="AC9" s="1338"/>
      <c r="AD9" s="1338"/>
      <c r="AE9" s="1281">
        <v>2021.5</v>
      </c>
      <c r="AF9" s="1282"/>
      <c r="AG9" s="1282"/>
      <c r="AH9" s="1283"/>
      <c r="AI9" s="1338">
        <v>7474.6</v>
      </c>
      <c r="AJ9" s="1338"/>
      <c r="AK9" s="1338"/>
      <c r="AL9" s="1338"/>
      <c r="AM9" s="1338">
        <v>5705</v>
      </c>
      <c r="AN9" s="1338"/>
      <c r="AO9" s="1338"/>
      <c r="AP9" s="1338"/>
      <c r="AQ9" s="1338">
        <v>1769.6</v>
      </c>
      <c r="AR9" s="1338"/>
      <c r="AS9" s="1338"/>
      <c r="AT9" s="1338"/>
      <c r="AU9" s="1338">
        <v>8916.5</v>
      </c>
      <c r="AV9" s="1338"/>
      <c r="AW9" s="1338"/>
      <c r="AX9" s="1339"/>
    </row>
    <row r="10" spans="1:62" ht="11.1" customHeight="1">
      <c r="A10" s="1024"/>
      <c r="B10" s="254">
        <v>12</v>
      </c>
      <c r="C10" s="955">
        <v>1795</v>
      </c>
      <c r="D10" s="955"/>
      <c r="E10" s="955"/>
      <c r="F10" s="955"/>
      <c r="G10" s="1338">
        <v>4314.1000000000004</v>
      </c>
      <c r="H10" s="1338"/>
      <c r="I10" s="1338"/>
      <c r="J10" s="1338"/>
      <c r="K10" s="1338">
        <v>1564.8</v>
      </c>
      <c r="L10" s="1338"/>
      <c r="M10" s="1338"/>
      <c r="N10" s="1338"/>
      <c r="O10" s="1338">
        <v>6058.8</v>
      </c>
      <c r="P10" s="1338"/>
      <c r="Q10" s="1338"/>
      <c r="R10" s="1338"/>
      <c r="S10" s="1338">
        <v>1084.2</v>
      </c>
      <c r="T10" s="1338"/>
      <c r="U10" s="1338"/>
      <c r="V10" s="1338"/>
      <c r="W10" s="1338">
        <v>4974.6000000000004</v>
      </c>
      <c r="X10" s="1338"/>
      <c r="Y10" s="1338"/>
      <c r="Z10" s="1338"/>
      <c r="AA10" s="1338">
        <v>4660</v>
      </c>
      <c r="AB10" s="1338"/>
      <c r="AC10" s="1338"/>
      <c r="AD10" s="1338"/>
      <c r="AE10" s="1281">
        <v>2221</v>
      </c>
      <c r="AF10" s="1282"/>
      <c r="AG10" s="1282"/>
      <c r="AH10" s="1283"/>
      <c r="AI10" s="1338">
        <v>6881</v>
      </c>
      <c r="AJ10" s="1338"/>
      <c r="AK10" s="1338"/>
      <c r="AL10" s="1338"/>
      <c r="AM10" s="1338">
        <v>5397</v>
      </c>
      <c r="AN10" s="1338"/>
      <c r="AO10" s="1338"/>
      <c r="AP10" s="1338"/>
      <c r="AQ10" s="1338">
        <v>1484</v>
      </c>
      <c r="AR10" s="1338"/>
      <c r="AS10" s="1338"/>
      <c r="AT10" s="1338"/>
      <c r="AU10" s="1338">
        <v>8279.7999999999993</v>
      </c>
      <c r="AV10" s="1338"/>
      <c r="AW10" s="1338"/>
      <c r="AX10" s="1339"/>
    </row>
    <row r="11" spans="1:62" ht="11.1" customHeight="1">
      <c r="A11" s="1024"/>
      <c r="B11" s="254">
        <v>17</v>
      </c>
      <c r="C11" s="955">
        <v>1829</v>
      </c>
      <c r="D11" s="955"/>
      <c r="E11" s="955"/>
      <c r="F11" s="955"/>
      <c r="G11" s="955">
        <v>4056</v>
      </c>
      <c r="H11" s="955"/>
      <c r="I11" s="955"/>
      <c r="J11" s="955"/>
      <c r="K11" s="1041" t="s">
        <v>62</v>
      </c>
      <c r="L11" s="1041"/>
      <c r="M11" s="1041"/>
      <c r="N11" s="1041"/>
      <c r="O11" s="955">
        <v>3426</v>
      </c>
      <c r="P11" s="955"/>
      <c r="Q11" s="955"/>
      <c r="R11" s="955"/>
      <c r="S11" s="955">
        <v>1235</v>
      </c>
      <c r="T11" s="955"/>
      <c r="U11" s="955"/>
      <c r="V11" s="955"/>
      <c r="W11" s="955">
        <v>2191</v>
      </c>
      <c r="X11" s="955"/>
      <c r="Y11" s="955"/>
      <c r="Z11" s="955"/>
      <c r="AA11" s="955">
        <v>2678</v>
      </c>
      <c r="AB11" s="955"/>
      <c r="AC11" s="955"/>
      <c r="AD11" s="955"/>
      <c r="AE11" s="990">
        <v>1598</v>
      </c>
      <c r="AF11" s="991"/>
      <c r="AG11" s="991"/>
      <c r="AH11" s="992"/>
      <c r="AI11" s="955">
        <v>4281</v>
      </c>
      <c r="AJ11" s="955"/>
      <c r="AK11" s="955"/>
      <c r="AL11" s="955"/>
      <c r="AM11" s="955">
        <v>4231</v>
      </c>
      <c r="AN11" s="955"/>
      <c r="AO11" s="955"/>
      <c r="AP11" s="955"/>
      <c r="AQ11" s="955">
        <v>50</v>
      </c>
      <c r="AR11" s="955"/>
      <c r="AS11" s="955"/>
      <c r="AT11" s="955"/>
      <c r="AU11" s="955">
        <v>5024</v>
      </c>
      <c r="AV11" s="955"/>
      <c r="AW11" s="955"/>
      <c r="AX11" s="987"/>
    </row>
    <row r="12" spans="1:62" ht="11.1" hidden="1" customHeight="1">
      <c r="A12" s="1024"/>
      <c r="B12" s="254">
        <v>21</v>
      </c>
      <c r="C12" s="955">
        <v>1820</v>
      </c>
      <c r="D12" s="955"/>
      <c r="E12" s="955"/>
      <c r="F12" s="955"/>
      <c r="G12" s="955">
        <v>4032</v>
      </c>
      <c r="H12" s="955"/>
      <c r="I12" s="955"/>
      <c r="J12" s="955"/>
      <c r="K12" s="1041" t="s">
        <v>62</v>
      </c>
      <c r="L12" s="1041"/>
      <c r="M12" s="1041"/>
      <c r="N12" s="1041"/>
      <c r="O12" s="955">
        <v>2727</v>
      </c>
      <c r="P12" s="955"/>
      <c r="Q12" s="955"/>
      <c r="R12" s="955"/>
      <c r="S12" s="955">
        <v>1042</v>
      </c>
      <c r="T12" s="955"/>
      <c r="U12" s="955"/>
      <c r="V12" s="955"/>
      <c r="W12" s="955">
        <v>1685</v>
      </c>
      <c r="X12" s="955"/>
      <c r="Y12" s="955"/>
      <c r="Z12" s="955"/>
      <c r="AA12" s="955">
        <v>2037</v>
      </c>
      <c r="AB12" s="955"/>
      <c r="AC12" s="955"/>
      <c r="AD12" s="955"/>
      <c r="AE12" s="990">
        <v>1833</v>
      </c>
      <c r="AF12" s="991"/>
      <c r="AG12" s="991"/>
      <c r="AH12" s="992"/>
      <c r="AI12" s="955">
        <v>3876</v>
      </c>
      <c r="AJ12" s="955"/>
      <c r="AK12" s="955"/>
      <c r="AL12" s="955"/>
      <c r="AM12" s="955">
        <v>4095</v>
      </c>
      <c r="AN12" s="955"/>
      <c r="AO12" s="955"/>
      <c r="AP12" s="955"/>
      <c r="AQ12" s="1336">
        <v>-219</v>
      </c>
      <c r="AR12" s="1336"/>
      <c r="AS12" s="1336"/>
      <c r="AT12" s="1336"/>
      <c r="AU12" s="955">
        <v>4566</v>
      </c>
      <c r="AV12" s="955"/>
      <c r="AW12" s="955"/>
      <c r="AX12" s="987"/>
    </row>
    <row r="13" spans="1:62" ht="11.1" customHeight="1">
      <c r="A13" s="1024"/>
      <c r="B13" s="255">
        <v>22</v>
      </c>
      <c r="C13" s="988">
        <v>1834</v>
      </c>
      <c r="D13" s="988"/>
      <c r="E13" s="988"/>
      <c r="F13" s="988"/>
      <c r="G13" s="988">
        <v>3914</v>
      </c>
      <c r="H13" s="988"/>
      <c r="I13" s="988"/>
      <c r="J13" s="988"/>
      <c r="K13" s="1343" t="s">
        <v>62</v>
      </c>
      <c r="L13" s="1343"/>
      <c r="M13" s="1343"/>
      <c r="N13" s="1343"/>
      <c r="O13" s="988">
        <v>2833</v>
      </c>
      <c r="P13" s="988"/>
      <c r="Q13" s="988"/>
      <c r="R13" s="988"/>
      <c r="S13" s="988">
        <v>1223</v>
      </c>
      <c r="T13" s="988"/>
      <c r="U13" s="988"/>
      <c r="V13" s="988"/>
      <c r="W13" s="988">
        <v>1610.1604</v>
      </c>
      <c r="X13" s="988"/>
      <c r="Y13" s="988"/>
      <c r="Z13" s="988"/>
      <c r="AA13" s="988">
        <v>2155</v>
      </c>
      <c r="AB13" s="988"/>
      <c r="AC13" s="988"/>
      <c r="AD13" s="988"/>
      <c r="AE13" s="1004">
        <v>1820</v>
      </c>
      <c r="AF13" s="1005"/>
      <c r="AG13" s="1005"/>
      <c r="AH13" s="1006"/>
      <c r="AI13" s="988">
        <v>3982</v>
      </c>
      <c r="AJ13" s="988"/>
      <c r="AK13" s="988"/>
      <c r="AL13" s="988"/>
      <c r="AM13" s="988">
        <v>4047</v>
      </c>
      <c r="AN13" s="988"/>
      <c r="AO13" s="988"/>
      <c r="AP13" s="988"/>
      <c r="AQ13" s="1337">
        <v>-65</v>
      </c>
      <c r="AR13" s="1337"/>
      <c r="AS13" s="1337"/>
      <c r="AT13" s="1337"/>
      <c r="AU13" s="988">
        <v>4653</v>
      </c>
      <c r="AV13" s="988"/>
      <c r="AW13" s="988"/>
      <c r="AX13" s="989"/>
    </row>
    <row r="14" spans="1:62" ht="11.1" hidden="1" customHeight="1">
      <c r="A14" s="1024"/>
      <c r="B14" s="254">
        <v>23</v>
      </c>
      <c r="C14" s="955">
        <v>1834</v>
      </c>
      <c r="D14" s="955"/>
      <c r="E14" s="955"/>
      <c r="F14" s="955"/>
      <c r="G14" s="955">
        <v>3713</v>
      </c>
      <c r="H14" s="955"/>
      <c r="I14" s="955"/>
      <c r="J14" s="955"/>
      <c r="K14" s="1041" t="s">
        <v>62</v>
      </c>
      <c r="L14" s="1041"/>
      <c r="M14" s="1041"/>
      <c r="N14" s="1041"/>
      <c r="O14" s="955">
        <v>2800</v>
      </c>
      <c r="P14" s="955"/>
      <c r="Q14" s="955"/>
      <c r="R14" s="955"/>
      <c r="S14" s="955">
        <v>1196</v>
      </c>
      <c r="T14" s="955"/>
      <c r="U14" s="955"/>
      <c r="V14" s="955"/>
      <c r="W14" s="955">
        <v>1604</v>
      </c>
      <c r="X14" s="955"/>
      <c r="Y14" s="955"/>
      <c r="Z14" s="955"/>
      <c r="AA14" s="955">
        <v>2149</v>
      </c>
      <c r="AB14" s="955"/>
      <c r="AC14" s="955"/>
      <c r="AD14" s="955"/>
      <c r="AE14" s="990">
        <v>1825</v>
      </c>
      <c r="AF14" s="991"/>
      <c r="AG14" s="991"/>
      <c r="AH14" s="992"/>
      <c r="AI14" s="955">
        <v>3982</v>
      </c>
      <c r="AJ14" s="955"/>
      <c r="AK14" s="955"/>
      <c r="AL14" s="955"/>
      <c r="AM14" s="955">
        <v>3966</v>
      </c>
      <c r="AN14" s="955"/>
      <c r="AO14" s="955"/>
      <c r="AP14" s="955"/>
      <c r="AQ14" s="955">
        <v>16</v>
      </c>
      <c r="AR14" s="955"/>
      <c r="AS14" s="955"/>
      <c r="AT14" s="955"/>
      <c r="AU14" s="955">
        <v>4633</v>
      </c>
      <c r="AV14" s="955"/>
      <c r="AW14" s="955"/>
      <c r="AX14" s="987"/>
    </row>
    <row r="15" spans="1:62" ht="11.1" customHeight="1">
      <c r="A15" s="1024"/>
      <c r="B15" s="254">
        <v>25</v>
      </c>
      <c r="C15" s="955">
        <v>1908</v>
      </c>
      <c r="D15" s="955"/>
      <c r="E15" s="955"/>
      <c r="F15" s="955"/>
      <c r="G15" s="955">
        <v>3642</v>
      </c>
      <c r="H15" s="955"/>
      <c r="I15" s="955"/>
      <c r="J15" s="955"/>
      <c r="K15" s="1041" t="s">
        <v>62</v>
      </c>
      <c r="L15" s="1041"/>
      <c r="M15" s="1041"/>
      <c r="N15" s="1041"/>
      <c r="O15" s="955">
        <f t="shared" ref="O15:O20" si="0">S15+W15</f>
        <v>2852</v>
      </c>
      <c r="P15" s="955"/>
      <c r="Q15" s="955"/>
      <c r="R15" s="955"/>
      <c r="S15" s="955">
        <v>1321</v>
      </c>
      <c r="T15" s="955"/>
      <c r="U15" s="955"/>
      <c r="V15" s="955"/>
      <c r="W15" s="955">
        <v>1531</v>
      </c>
      <c r="X15" s="955"/>
      <c r="Y15" s="955"/>
      <c r="Z15" s="955"/>
      <c r="AA15" s="955">
        <f>O15-728</f>
        <v>2124</v>
      </c>
      <c r="AB15" s="955"/>
      <c r="AC15" s="955"/>
      <c r="AD15" s="955"/>
      <c r="AE15" s="990">
        <v>1865</v>
      </c>
      <c r="AF15" s="991"/>
      <c r="AG15" s="991"/>
      <c r="AH15" s="992"/>
      <c r="AI15" s="955">
        <v>3999</v>
      </c>
      <c r="AJ15" s="955"/>
      <c r="AK15" s="955"/>
      <c r="AL15" s="955"/>
      <c r="AM15" s="955">
        <v>3863</v>
      </c>
      <c r="AN15" s="955"/>
      <c r="AO15" s="955"/>
      <c r="AP15" s="955"/>
      <c r="AQ15" s="1336">
        <f>AI15-AM15</f>
        <v>136</v>
      </c>
      <c r="AR15" s="1336"/>
      <c r="AS15" s="1336"/>
      <c r="AT15" s="1336"/>
      <c r="AU15" s="955">
        <v>4717</v>
      </c>
      <c r="AV15" s="955"/>
      <c r="AW15" s="955"/>
      <c r="AX15" s="987"/>
    </row>
    <row r="16" spans="1:62" ht="11.1" customHeight="1">
      <c r="A16" s="1024"/>
      <c r="B16" s="254">
        <v>26</v>
      </c>
      <c r="C16" s="955">
        <v>1926</v>
      </c>
      <c r="D16" s="955"/>
      <c r="E16" s="955"/>
      <c r="F16" s="955"/>
      <c r="G16" s="955">
        <v>3557</v>
      </c>
      <c r="H16" s="955"/>
      <c r="I16" s="955"/>
      <c r="J16" s="955"/>
      <c r="K16" s="1041" t="s">
        <v>62</v>
      </c>
      <c r="L16" s="1041"/>
      <c r="M16" s="1041"/>
      <c r="N16" s="1041"/>
      <c r="O16" s="955">
        <f t="shared" si="0"/>
        <v>2641</v>
      </c>
      <c r="P16" s="955"/>
      <c r="Q16" s="955"/>
      <c r="R16" s="955"/>
      <c r="S16" s="955">
        <v>1186</v>
      </c>
      <c r="T16" s="955"/>
      <c r="U16" s="955"/>
      <c r="V16" s="955"/>
      <c r="W16" s="955">
        <v>1455</v>
      </c>
      <c r="X16" s="955"/>
      <c r="Y16" s="955"/>
      <c r="Z16" s="955"/>
      <c r="AA16" s="955">
        <v>1951</v>
      </c>
      <c r="AB16" s="955"/>
      <c r="AC16" s="955"/>
      <c r="AD16" s="955"/>
      <c r="AE16" s="990">
        <v>1909</v>
      </c>
      <c r="AF16" s="991"/>
      <c r="AG16" s="991"/>
      <c r="AH16" s="992"/>
      <c r="AI16" s="955">
        <v>3872</v>
      </c>
      <c r="AJ16" s="955"/>
      <c r="AK16" s="955"/>
      <c r="AL16" s="955"/>
      <c r="AM16" s="955">
        <v>3875</v>
      </c>
      <c r="AN16" s="955"/>
      <c r="AO16" s="955"/>
      <c r="AP16" s="955"/>
      <c r="AQ16" s="1336">
        <f>AI16-AM16</f>
        <v>-3</v>
      </c>
      <c r="AR16" s="1336"/>
      <c r="AS16" s="1336"/>
      <c r="AT16" s="1336"/>
      <c r="AU16" s="955">
        <v>4550</v>
      </c>
      <c r="AV16" s="955"/>
      <c r="AW16" s="955"/>
      <c r="AX16" s="987"/>
    </row>
    <row r="17" spans="1:62" ht="11.1" customHeight="1">
      <c r="A17" s="1024"/>
      <c r="B17" s="254">
        <v>27</v>
      </c>
      <c r="C17" s="955">
        <v>1903</v>
      </c>
      <c r="D17" s="955"/>
      <c r="E17" s="955"/>
      <c r="F17" s="955"/>
      <c r="G17" s="955">
        <v>3605</v>
      </c>
      <c r="H17" s="955"/>
      <c r="I17" s="955"/>
      <c r="J17" s="955"/>
      <c r="K17" s="1041" t="s">
        <v>62</v>
      </c>
      <c r="L17" s="1041"/>
      <c r="M17" s="1041"/>
      <c r="N17" s="1041"/>
      <c r="O17" s="955">
        <f t="shared" si="0"/>
        <v>2999</v>
      </c>
      <c r="P17" s="955"/>
      <c r="Q17" s="955"/>
      <c r="R17" s="955"/>
      <c r="S17" s="955">
        <v>1527</v>
      </c>
      <c r="T17" s="955"/>
      <c r="U17" s="955"/>
      <c r="V17" s="955"/>
      <c r="W17" s="955">
        <v>1472</v>
      </c>
      <c r="X17" s="955"/>
      <c r="Y17" s="955"/>
      <c r="Z17" s="955"/>
      <c r="AA17" s="955">
        <v>2329</v>
      </c>
      <c r="AB17" s="955"/>
      <c r="AC17" s="955"/>
      <c r="AD17" s="955"/>
      <c r="AE17" s="990">
        <v>1946</v>
      </c>
      <c r="AF17" s="991"/>
      <c r="AG17" s="991"/>
      <c r="AH17" s="992"/>
      <c r="AI17" s="955">
        <v>4290</v>
      </c>
      <c r="AJ17" s="955"/>
      <c r="AK17" s="955"/>
      <c r="AL17" s="955"/>
      <c r="AM17" s="955">
        <v>3772</v>
      </c>
      <c r="AN17" s="955"/>
      <c r="AO17" s="955"/>
      <c r="AP17" s="955"/>
      <c r="AQ17" s="1336">
        <f>AI17-AM17</f>
        <v>518</v>
      </c>
      <c r="AR17" s="1336"/>
      <c r="AS17" s="1336"/>
      <c r="AT17" s="1336"/>
      <c r="AU17" s="955">
        <v>4945</v>
      </c>
      <c r="AV17" s="955"/>
      <c r="AW17" s="955"/>
      <c r="AX17" s="987"/>
    </row>
    <row r="18" spans="1:62" ht="11.1" customHeight="1">
      <c r="A18" s="1024"/>
      <c r="B18" s="254">
        <v>28</v>
      </c>
      <c r="C18" s="997">
        <v>1946</v>
      </c>
      <c r="D18" s="998"/>
      <c r="E18" s="998"/>
      <c r="F18" s="999"/>
      <c r="G18" s="997">
        <v>3686</v>
      </c>
      <c r="H18" s="998"/>
      <c r="I18" s="998"/>
      <c r="J18" s="999"/>
      <c r="K18" s="997" t="s">
        <v>62</v>
      </c>
      <c r="L18" s="998"/>
      <c r="M18" s="998"/>
      <c r="N18" s="999"/>
      <c r="O18" s="955">
        <f t="shared" si="0"/>
        <v>3254</v>
      </c>
      <c r="P18" s="955"/>
      <c r="Q18" s="955"/>
      <c r="R18" s="955"/>
      <c r="S18" s="997">
        <v>1851</v>
      </c>
      <c r="T18" s="998"/>
      <c r="U18" s="998"/>
      <c r="V18" s="999"/>
      <c r="W18" s="997">
        <v>1403</v>
      </c>
      <c r="X18" s="998"/>
      <c r="Y18" s="998"/>
      <c r="Z18" s="999"/>
      <c r="AA18" s="997">
        <f>O18-711</f>
        <v>2543</v>
      </c>
      <c r="AB18" s="998"/>
      <c r="AC18" s="998"/>
      <c r="AD18" s="999"/>
      <c r="AE18" s="997">
        <v>1952</v>
      </c>
      <c r="AF18" s="998"/>
      <c r="AG18" s="998"/>
      <c r="AH18" s="999"/>
      <c r="AI18" s="997">
        <v>4501</v>
      </c>
      <c r="AJ18" s="998"/>
      <c r="AK18" s="998"/>
      <c r="AL18" s="999"/>
      <c r="AM18" s="997">
        <v>3738</v>
      </c>
      <c r="AN18" s="998"/>
      <c r="AO18" s="998"/>
      <c r="AP18" s="999"/>
      <c r="AQ18" s="1336">
        <f>AI18-AM18</f>
        <v>763</v>
      </c>
      <c r="AR18" s="1336"/>
      <c r="AS18" s="1336"/>
      <c r="AT18" s="1336"/>
      <c r="AU18" s="997">
        <v>5212</v>
      </c>
      <c r="AV18" s="998"/>
      <c r="AW18" s="998"/>
      <c r="AX18" s="1018"/>
    </row>
    <row r="19" spans="1:62" ht="11.1" customHeight="1">
      <c r="A19" s="1024"/>
      <c r="B19" s="256">
        <v>29</v>
      </c>
      <c r="C19" s="1295">
        <v>1967</v>
      </c>
      <c r="D19" s="1296"/>
      <c r="E19" s="1296"/>
      <c r="F19" s="1344"/>
      <c r="G19" s="1295">
        <v>3917</v>
      </c>
      <c r="H19" s="1296"/>
      <c r="I19" s="1296"/>
      <c r="J19" s="1344"/>
      <c r="K19" s="1295" t="s">
        <v>62</v>
      </c>
      <c r="L19" s="1296"/>
      <c r="M19" s="1296"/>
      <c r="N19" s="1344"/>
      <c r="O19" s="1368">
        <f t="shared" si="0"/>
        <v>3325</v>
      </c>
      <c r="P19" s="1368"/>
      <c r="Q19" s="1368"/>
      <c r="R19" s="1368"/>
      <c r="S19" s="1295">
        <v>1907</v>
      </c>
      <c r="T19" s="1296"/>
      <c r="U19" s="1296"/>
      <c r="V19" s="1344"/>
      <c r="W19" s="1295">
        <v>1418</v>
      </c>
      <c r="X19" s="1296"/>
      <c r="Y19" s="1296"/>
      <c r="Z19" s="1344"/>
      <c r="AA19" s="1295">
        <f>O19-765</f>
        <v>2560</v>
      </c>
      <c r="AB19" s="1296"/>
      <c r="AC19" s="1296"/>
      <c r="AD19" s="1344"/>
      <c r="AE19" s="1295">
        <v>1924</v>
      </c>
      <c r="AF19" s="1296"/>
      <c r="AG19" s="1296"/>
      <c r="AH19" s="1344"/>
      <c r="AI19" s="1295">
        <v>4495</v>
      </c>
      <c r="AJ19" s="1296"/>
      <c r="AK19" s="1296"/>
      <c r="AL19" s="1344"/>
      <c r="AM19" s="1295" t="s">
        <v>62</v>
      </c>
      <c r="AN19" s="1296"/>
      <c r="AO19" s="1296"/>
      <c r="AP19" s="1344"/>
      <c r="AQ19" s="1295" t="s">
        <v>62</v>
      </c>
      <c r="AR19" s="1296"/>
      <c r="AS19" s="1296"/>
      <c r="AT19" s="1344"/>
      <c r="AU19" s="1295">
        <v>5248</v>
      </c>
      <c r="AV19" s="1296"/>
      <c r="AW19" s="1296"/>
      <c r="AX19" s="1297"/>
    </row>
    <row r="20" spans="1:62" ht="11.1" customHeight="1">
      <c r="A20" s="1366"/>
      <c r="B20" s="806">
        <v>30</v>
      </c>
      <c r="C20" s="1288">
        <v>1945</v>
      </c>
      <c r="D20" s="1289"/>
      <c r="E20" s="1289"/>
      <c r="F20" s="1294"/>
      <c r="G20" s="1288">
        <v>3992</v>
      </c>
      <c r="H20" s="1289"/>
      <c r="I20" s="1289"/>
      <c r="J20" s="1294"/>
      <c r="K20" s="1288" t="s">
        <v>62</v>
      </c>
      <c r="L20" s="1289"/>
      <c r="M20" s="1289"/>
      <c r="N20" s="1294"/>
      <c r="O20" s="1367">
        <f t="shared" si="0"/>
        <v>3277</v>
      </c>
      <c r="P20" s="1367"/>
      <c r="Q20" s="1367"/>
      <c r="R20" s="1367"/>
      <c r="S20" s="1288">
        <v>1741</v>
      </c>
      <c r="T20" s="1289"/>
      <c r="U20" s="1289"/>
      <c r="V20" s="1294"/>
      <c r="W20" s="1288">
        <v>1536</v>
      </c>
      <c r="X20" s="1289"/>
      <c r="Y20" s="1289"/>
      <c r="Z20" s="1294"/>
      <c r="AA20" s="1288">
        <v>2433</v>
      </c>
      <c r="AB20" s="1289"/>
      <c r="AC20" s="1289"/>
      <c r="AD20" s="1294"/>
      <c r="AE20" s="1288">
        <v>1824</v>
      </c>
      <c r="AF20" s="1289"/>
      <c r="AG20" s="1289"/>
      <c r="AH20" s="1294"/>
      <c r="AI20" s="1288">
        <v>4264</v>
      </c>
      <c r="AJ20" s="1289"/>
      <c r="AK20" s="1289"/>
      <c r="AL20" s="1294"/>
      <c r="AM20" s="1288" t="s">
        <v>62</v>
      </c>
      <c r="AN20" s="1289"/>
      <c r="AO20" s="1289"/>
      <c r="AP20" s="1294"/>
      <c r="AQ20" s="1288" t="s">
        <v>62</v>
      </c>
      <c r="AR20" s="1289"/>
      <c r="AS20" s="1289"/>
      <c r="AT20" s="1294"/>
      <c r="AU20" s="1288">
        <v>5101</v>
      </c>
      <c r="AV20" s="1289"/>
      <c r="AW20" s="1289"/>
      <c r="AX20" s="1290"/>
    </row>
    <row r="21" spans="1:62" ht="11.1" customHeight="1">
      <c r="A21" s="1036" t="s">
        <v>447</v>
      </c>
      <c r="B21" s="247">
        <v>60</v>
      </c>
      <c r="C21" s="981">
        <v>934</v>
      </c>
      <c r="D21" s="981"/>
      <c r="E21" s="981"/>
      <c r="F21" s="981"/>
      <c r="G21" s="1340">
        <v>1297.0999999999999</v>
      </c>
      <c r="H21" s="1340"/>
      <c r="I21" s="1340"/>
      <c r="J21" s="1340"/>
      <c r="K21" s="1340">
        <v>628</v>
      </c>
      <c r="L21" s="1340"/>
      <c r="M21" s="1340"/>
      <c r="N21" s="1340"/>
      <c r="O21" s="1340">
        <v>7399.6</v>
      </c>
      <c r="P21" s="1340"/>
      <c r="Q21" s="1340"/>
      <c r="R21" s="1340"/>
      <c r="S21" s="1340">
        <v>750.5</v>
      </c>
      <c r="T21" s="1340"/>
      <c r="U21" s="1340"/>
      <c r="V21" s="1340"/>
      <c r="W21" s="1340">
        <v>6649.1</v>
      </c>
      <c r="X21" s="1340"/>
      <c r="Y21" s="1340"/>
      <c r="Z21" s="1340"/>
      <c r="AA21" s="1340">
        <v>6065.4</v>
      </c>
      <c r="AB21" s="1340"/>
      <c r="AC21" s="1340"/>
      <c r="AD21" s="1340"/>
      <c r="AE21" s="1262">
        <v>1471.2</v>
      </c>
      <c r="AF21" s="1263"/>
      <c r="AG21" s="1263"/>
      <c r="AH21" s="1264"/>
      <c r="AI21" s="1340">
        <v>7536.6</v>
      </c>
      <c r="AJ21" s="1340"/>
      <c r="AK21" s="1340"/>
      <c r="AL21" s="1340"/>
      <c r="AM21" s="1340">
        <v>5306.5</v>
      </c>
      <c r="AN21" s="1340"/>
      <c r="AO21" s="1340"/>
      <c r="AP21" s="1340"/>
      <c r="AQ21" s="1340">
        <v>2230.1</v>
      </c>
      <c r="AR21" s="1340"/>
      <c r="AS21" s="1340"/>
      <c r="AT21" s="1340"/>
      <c r="AU21" s="1340">
        <v>8870.7999999999993</v>
      </c>
      <c r="AV21" s="1340"/>
      <c r="AW21" s="1340"/>
      <c r="AX21" s="13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</row>
    <row r="22" spans="1:62" ht="11.1" customHeight="1">
      <c r="A22" s="1024"/>
      <c r="B22" s="254">
        <v>2</v>
      </c>
      <c r="C22" s="955">
        <v>964</v>
      </c>
      <c r="D22" s="955"/>
      <c r="E22" s="955"/>
      <c r="F22" s="955"/>
      <c r="G22" s="1338">
        <v>1784</v>
      </c>
      <c r="H22" s="1338"/>
      <c r="I22" s="1338"/>
      <c r="J22" s="1338"/>
      <c r="K22" s="1338">
        <v>807.9</v>
      </c>
      <c r="L22" s="1338"/>
      <c r="M22" s="1338"/>
      <c r="N22" s="1338"/>
      <c r="O22" s="1338">
        <v>8642.2000000000007</v>
      </c>
      <c r="P22" s="1338"/>
      <c r="Q22" s="1338"/>
      <c r="R22" s="1338"/>
      <c r="S22" s="1338">
        <v>738</v>
      </c>
      <c r="T22" s="1338"/>
      <c r="U22" s="1338"/>
      <c r="V22" s="1338"/>
      <c r="W22" s="1338">
        <v>7904.2</v>
      </c>
      <c r="X22" s="1338"/>
      <c r="Y22" s="1338"/>
      <c r="Z22" s="1338"/>
      <c r="AA22" s="1338">
        <v>6770</v>
      </c>
      <c r="AB22" s="1338"/>
      <c r="AC22" s="1338"/>
      <c r="AD22" s="1338"/>
      <c r="AE22" s="1281">
        <v>1905.1</v>
      </c>
      <c r="AF22" s="1282"/>
      <c r="AG22" s="1282"/>
      <c r="AH22" s="1283"/>
      <c r="AI22" s="1338">
        <v>8675.1</v>
      </c>
      <c r="AJ22" s="1338"/>
      <c r="AK22" s="1338"/>
      <c r="AL22" s="1338"/>
      <c r="AM22" s="1338">
        <v>6411.1</v>
      </c>
      <c r="AN22" s="1338"/>
      <c r="AO22" s="1338"/>
      <c r="AP22" s="1338"/>
      <c r="AQ22" s="1338">
        <v>2264</v>
      </c>
      <c r="AR22" s="1338"/>
      <c r="AS22" s="1338"/>
      <c r="AT22" s="1338"/>
      <c r="AU22" s="1338">
        <v>10547.3</v>
      </c>
      <c r="AV22" s="1338"/>
      <c r="AW22" s="1338"/>
      <c r="AX22" s="1339"/>
    </row>
    <row r="23" spans="1:62" ht="11.1" customHeight="1">
      <c r="A23" s="1024"/>
      <c r="B23" s="254">
        <v>7</v>
      </c>
      <c r="C23" s="955">
        <v>833</v>
      </c>
      <c r="D23" s="955"/>
      <c r="E23" s="955"/>
      <c r="F23" s="955"/>
      <c r="G23" s="1338">
        <v>1393</v>
      </c>
      <c r="H23" s="1338"/>
      <c r="I23" s="1338"/>
      <c r="J23" s="1338"/>
      <c r="K23" s="1338">
        <v>1361.5</v>
      </c>
      <c r="L23" s="1338"/>
      <c r="M23" s="1338"/>
      <c r="N23" s="1338"/>
      <c r="O23" s="1338">
        <v>9647.7000000000007</v>
      </c>
      <c r="P23" s="1338"/>
      <c r="Q23" s="1338"/>
      <c r="R23" s="1338"/>
      <c r="S23" s="1338">
        <v>875.4</v>
      </c>
      <c r="T23" s="1338"/>
      <c r="U23" s="1338"/>
      <c r="V23" s="1338"/>
      <c r="W23" s="1338">
        <v>8772.2999999999993</v>
      </c>
      <c r="X23" s="1338"/>
      <c r="Y23" s="1338"/>
      <c r="Z23" s="1338"/>
      <c r="AA23" s="1338">
        <v>7720</v>
      </c>
      <c r="AB23" s="1338"/>
      <c r="AC23" s="1338"/>
      <c r="AD23" s="1338"/>
      <c r="AE23" s="1281">
        <v>2178.8000000000002</v>
      </c>
      <c r="AF23" s="1282"/>
      <c r="AG23" s="1282"/>
      <c r="AH23" s="1283"/>
      <c r="AI23" s="1338">
        <v>9898.7999999999993</v>
      </c>
      <c r="AJ23" s="1338"/>
      <c r="AK23" s="1338"/>
      <c r="AL23" s="1338"/>
      <c r="AM23" s="1338">
        <v>6877</v>
      </c>
      <c r="AN23" s="1338"/>
      <c r="AO23" s="1338"/>
      <c r="AP23" s="1338"/>
      <c r="AQ23" s="1338">
        <v>3021.8</v>
      </c>
      <c r="AR23" s="1338"/>
      <c r="AS23" s="1338"/>
      <c r="AT23" s="1338"/>
      <c r="AU23" s="1338">
        <v>11826.5</v>
      </c>
      <c r="AV23" s="1338"/>
      <c r="AW23" s="1338"/>
      <c r="AX23" s="1339"/>
    </row>
    <row r="24" spans="1:62" ht="11.1" customHeight="1">
      <c r="A24" s="1024"/>
      <c r="B24" s="254">
        <v>12</v>
      </c>
      <c r="C24" s="955">
        <v>755</v>
      </c>
      <c r="D24" s="955"/>
      <c r="E24" s="955"/>
      <c r="F24" s="955"/>
      <c r="G24" s="1338">
        <v>2410</v>
      </c>
      <c r="H24" s="1338"/>
      <c r="I24" s="1338"/>
      <c r="J24" s="1338"/>
      <c r="K24" s="1338">
        <v>1402.4</v>
      </c>
      <c r="L24" s="1338"/>
      <c r="M24" s="1338"/>
      <c r="N24" s="1338"/>
      <c r="O24" s="1338">
        <v>8319.6</v>
      </c>
      <c r="P24" s="1338"/>
      <c r="Q24" s="1338"/>
      <c r="R24" s="1338"/>
      <c r="S24" s="1338">
        <v>424.5</v>
      </c>
      <c r="T24" s="1338"/>
      <c r="U24" s="1338"/>
      <c r="V24" s="1338"/>
      <c r="W24" s="1338">
        <v>7895.1</v>
      </c>
      <c r="X24" s="1338"/>
      <c r="Y24" s="1338"/>
      <c r="Z24" s="1338"/>
      <c r="AA24" s="1338">
        <v>6456.2</v>
      </c>
      <c r="AB24" s="1338"/>
      <c r="AC24" s="1338"/>
      <c r="AD24" s="1338"/>
      <c r="AE24" s="1281">
        <v>2281.6999999999998</v>
      </c>
      <c r="AF24" s="1282"/>
      <c r="AG24" s="1282"/>
      <c r="AH24" s="1283"/>
      <c r="AI24" s="1338">
        <v>8737.9</v>
      </c>
      <c r="AJ24" s="1338"/>
      <c r="AK24" s="1338"/>
      <c r="AL24" s="1338"/>
      <c r="AM24" s="1338">
        <v>6730.3</v>
      </c>
      <c r="AN24" s="1338"/>
      <c r="AO24" s="1338"/>
      <c r="AP24" s="1338"/>
      <c r="AQ24" s="1338">
        <v>2007.6</v>
      </c>
      <c r="AR24" s="1338"/>
      <c r="AS24" s="1338"/>
      <c r="AT24" s="1338"/>
      <c r="AU24" s="1338">
        <v>10601.3</v>
      </c>
      <c r="AV24" s="1338"/>
      <c r="AW24" s="1338"/>
      <c r="AX24" s="1339"/>
    </row>
    <row r="25" spans="1:62" ht="11.1" customHeight="1">
      <c r="A25" s="1024"/>
      <c r="B25" s="254">
        <v>17</v>
      </c>
      <c r="C25" s="955">
        <v>724</v>
      </c>
      <c r="D25" s="955"/>
      <c r="E25" s="955"/>
      <c r="F25" s="955"/>
      <c r="G25" s="955">
        <v>2736</v>
      </c>
      <c r="H25" s="955"/>
      <c r="I25" s="955"/>
      <c r="J25" s="955"/>
      <c r="K25" s="1041" t="s">
        <v>62</v>
      </c>
      <c r="L25" s="1041"/>
      <c r="M25" s="1041"/>
      <c r="N25" s="1041"/>
      <c r="O25" s="955">
        <v>3542</v>
      </c>
      <c r="P25" s="955"/>
      <c r="Q25" s="955"/>
      <c r="R25" s="955"/>
      <c r="S25" s="955">
        <v>579</v>
      </c>
      <c r="T25" s="955"/>
      <c r="U25" s="955"/>
      <c r="V25" s="955"/>
      <c r="W25" s="955">
        <v>2963</v>
      </c>
      <c r="X25" s="955"/>
      <c r="Y25" s="955"/>
      <c r="Z25" s="955"/>
      <c r="AA25" s="955">
        <v>2881</v>
      </c>
      <c r="AB25" s="955"/>
      <c r="AC25" s="955"/>
      <c r="AD25" s="955"/>
      <c r="AE25" s="990">
        <v>1479</v>
      </c>
      <c r="AF25" s="991"/>
      <c r="AG25" s="991"/>
      <c r="AH25" s="992"/>
      <c r="AI25" s="955">
        <v>4360</v>
      </c>
      <c r="AJ25" s="955"/>
      <c r="AK25" s="955"/>
      <c r="AL25" s="955"/>
      <c r="AM25" s="955">
        <v>3590</v>
      </c>
      <c r="AN25" s="955"/>
      <c r="AO25" s="955"/>
      <c r="AP25" s="955"/>
      <c r="AQ25" s="955">
        <v>770</v>
      </c>
      <c r="AR25" s="955"/>
      <c r="AS25" s="955"/>
      <c r="AT25" s="955"/>
      <c r="AU25" s="955">
        <v>5021</v>
      </c>
      <c r="AV25" s="955"/>
      <c r="AW25" s="955"/>
      <c r="AX25" s="987"/>
    </row>
    <row r="26" spans="1:62" ht="11.1" hidden="1" customHeight="1">
      <c r="A26" s="1024"/>
      <c r="B26" s="254">
        <v>21</v>
      </c>
      <c r="C26" s="955">
        <v>536</v>
      </c>
      <c r="D26" s="955"/>
      <c r="E26" s="955"/>
      <c r="F26" s="955"/>
      <c r="G26" s="955">
        <v>3669</v>
      </c>
      <c r="H26" s="955"/>
      <c r="I26" s="955"/>
      <c r="J26" s="955"/>
      <c r="K26" s="1041" t="s">
        <v>62</v>
      </c>
      <c r="L26" s="1041"/>
      <c r="M26" s="1041"/>
      <c r="N26" s="1041"/>
      <c r="O26" s="955">
        <v>736</v>
      </c>
      <c r="P26" s="955"/>
      <c r="Q26" s="955"/>
      <c r="R26" s="955"/>
      <c r="S26" s="955">
        <v>212</v>
      </c>
      <c r="T26" s="955"/>
      <c r="U26" s="955"/>
      <c r="V26" s="955"/>
      <c r="W26" s="955">
        <v>524</v>
      </c>
      <c r="X26" s="955"/>
      <c r="Y26" s="955"/>
      <c r="Z26" s="955"/>
      <c r="AA26" s="955">
        <v>350</v>
      </c>
      <c r="AB26" s="955"/>
      <c r="AC26" s="955"/>
      <c r="AD26" s="955"/>
      <c r="AE26" s="990">
        <v>2639</v>
      </c>
      <c r="AF26" s="991"/>
      <c r="AG26" s="991"/>
      <c r="AH26" s="992"/>
      <c r="AI26" s="955">
        <v>2989</v>
      </c>
      <c r="AJ26" s="955"/>
      <c r="AK26" s="955"/>
      <c r="AL26" s="955"/>
      <c r="AM26" s="955">
        <v>3676</v>
      </c>
      <c r="AN26" s="955"/>
      <c r="AO26" s="955"/>
      <c r="AP26" s="955"/>
      <c r="AQ26" s="1336">
        <v>-687</v>
      </c>
      <c r="AR26" s="1336"/>
      <c r="AS26" s="1336"/>
      <c r="AT26" s="1336"/>
      <c r="AU26" s="955">
        <v>3375</v>
      </c>
      <c r="AV26" s="955"/>
      <c r="AW26" s="955"/>
      <c r="AX26" s="987"/>
    </row>
    <row r="27" spans="1:62" ht="11.1" customHeight="1">
      <c r="A27" s="1024"/>
      <c r="B27" s="255">
        <v>22</v>
      </c>
      <c r="C27" s="988">
        <v>600</v>
      </c>
      <c r="D27" s="988"/>
      <c r="E27" s="988"/>
      <c r="F27" s="988"/>
      <c r="G27" s="988">
        <v>3359</v>
      </c>
      <c r="H27" s="988"/>
      <c r="I27" s="988"/>
      <c r="J27" s="988"/>
      <c r="K27" s="1343" t="s">
        <v>62</v>
      </c>
      <c r="L27" s="1343"/>
      <c r="M27" s="1343"/>
      <c r="N27" s="1343"/>
      <c r="O27" s="988">
        <v>962</v>
      </c>
      <c r="P27" s="988"/>
      <c r="Q27" s="988"/>
      <c r="R27" s="988"/>
      <c r="S27" s="988">
        <v>574</v>
      </c>
      <c r="T27" s="988"/>
      <c r="U27" s="988"/>
      <c r="V27" s="988"/>
      <c r="W27" s="988">
        <v>388</v>
      </c>
      <c r="X27" s="988"/>
      <c r="Y27" s="988"/>
      <c r="Z27" s="988"/>
      <c r="AA27" s="988">
        <v>639</v>
      </c>
      <c r="AB27" s="988"/>
      <c r="AC27" s="988"/>
      <c r="AD27" s="988"/>
      <c r="AE27" s="1004">
        <v>2662</v>
      </c>
      <c r="AF27" s="1005"/>
      <c r="AG27" s="1005"/>
      <c r="AH27" s="1006"/>
      <c r="AI27" s="988">
        <v>3301</v>
      </c>
      <c r="AJ27" s="988"/>
      <c r="AK27" s="988"/>
      <c r="AL27" s="988"/>
      <c r="AM27" s="988">
        <v>3925</v>
      </c>
      <c r="AN27" s="988"/>
      <c r="AO27" s="988"/>
      <c r="AP27" s="988"/>
      <c r="AQ27" s="1337">
        <v>-624</v>
      </c>
      <c r="AR27" s="1337"/>
      <c r="AS27" s="1337"/>
      <c r="AT27" s="1337"/>
      <c r="AU27" s="988">
        <v>3624</v>
      </c>
      <c r="AV27" s="988"/>
      <c r="AW27" s="988"/>
      <c r="AX27" s="989"/>
    </row>
    <row r="28" spans="1:62" ht="11.1" hidden="1" customHeight="1">
      <c r="A28" s="1024"/>
      <c r="B28" s="254">
        <v>23</v>
      </c>
      <c r="C28" s="955">
        <v>695</v>
      </c>
      <c r="D28" s="955"/>
      <c r="E28" s="955"/>
      <c r="F28" s="955"/>
      <c r="G28" s="955">
        <v>2489</v>
      </c>
      <c r="H28" s="955"/>
      <c r="I28" s="955"/>
      <c r="J28" s="955"/>
      <c r="K28" s="1041" t="s">
        <v>62</v>
      </c>
      <c r="L28" s="1041"/>
      <c r="M28" s="1041"/>
      <c r="N28" s="1041"/>
      <c r="O28" s="955">
        <v>942</v>
      </c>
      <c r="P28" s="955"/>
      <c r="Q28" s="955"/>
      <c r="R28" s="955"/>
      <c r="S28" s="955">
        <v>507</v>
      </c>
      <c r="T28" s="955"/>
      <c r="U28" s="955"/>
      <c r="V28" s="955"/>
      <c r="W28" s="955">
        <v>435</v>
      </c>
      <c r="X28" s="955"/>
      <c r="Y28" s="955"/>
      <c r="Z28" s="955"/>
      <c r="AA28" s="955">
        <v>629</v>
      </c>
      <c r="AB28" s="955"/>
      <c r="AC28" s="955"/>
      <c r="AD28" s="955"/>
      <c r="AE28" s="990">
        <v>3044</v>
      </c>
      <c r="AF28" s="991"/>
      <c r="AG28" s="991"/>
      <c r="AH28" s="992"/>
      <c r="AI28" s="955">
        <v>3673</v>
      </c>
      <c r="AJ28" s="955"/>
      <c r="AK28" s="955"/>
      <c r="AL28" s="955"/>
      <c r="AM28" s="955">
        <v>3233</v>
      </c>
      <c r="AN28" s="955"/>
      <c r="AO28" s="955"/>
      <c r="AP28" s="955"/>
      <c r="AQ28" s="955">
        <v>440</v>
      </c>
      <c r="AR28" s="955"/>
      <c r="AS28" s="955"/>
      <c r="AT28" s="955"/>
      <c r="AU28" s="955">
        <v>3986</v>
      </c>
      <c r="AV28" s="955"/>
      <c r="AW28" s="955"/>
      <c r="AX28" s="987"/>
    </row>
    <row r="29" spans="1:62" ht="11.1" customHeight="1">
      <c r="A29" s="1024"/>
      <c r="B29" s="254">
        <v>25</v>
      </c>
      <c r="C29" s="955">
        <v>662</v>
      </c>
      <c r="D29" s="955"/>
      <c r="E29" s="955"/>
      <c r="F29" s="955"/>
      <c r="G29" s="955">
        <v>2219</v>
      </c>
      <c r="H29" s="955"/>
      <c r="I29" s="955"/>
      <c r="J29" s="955"/>
      <c r="K29" s="1041" t="s">
        <v>62</v>
      </c>
      <c r="L29" s="1041"/>
      <c r="M29" s="1041"/>
      <c r="N29" s="1041"/>
      <c r="O29" s="955">
        <f>S29+W29</f>
        <v>1064</v>
      </c>
      <c r="P29" s="955"/>
      <c r="Q29" s="955"/>
      <c r="R29" s="955"/>
      <c r="S29" s="955">
        <v>496</v>
      </c>
      <c r="T29" s="955"/>
      <c r="U29" s="955"/>
      <c r="V29" s="955"/>
      <c r="W29" s="955">
        <v>568</v>
      </c>
      <c r="X29" s="955"/>
      <c r="Y29" s="955"/>
      <c r="Z29" s="955"/>
      <c r="AA29" s="955">
        <f>O29-397</f>
        <v>667</v>
      </c>
      <c r="AB29" s="955"/>
      <c r="AC29" s="955"/>
      <c r="AD29" s="955"/>
      <c r="AE29" s="990">
        <v>2839</v>
      </c>
      <c r="AF29" s="991"/>
      <c r="AG29" s="991"/>
      <c r="AH29" s="992"/>
      <c r="AI29" s="955">
        <v>3506</v>
      </c>
      <c r="AJ29" s="955"/>
      <c r="AK29" s="955"/>
      <c r="AL29" s="955"/>
      <c r="AM29" s="955">
        <v>3104</v>
      </c>
      <c r="AN29" s="955"/>
      <c r="AO29" s="955"/>
      <c r="AP29" s="955"/>
      <c r="AQ29" s="955">
        <f>AI29-AM29</f>
        <v>402</v>
      </c>
      <c r="AR29" s="955"/>
      <c r="AS29" s="955"/>
      <c r="AT29" s="955"/>
      <c r="AU29" s="955">
        <v>3903</v>
      </c>
      <c r="AV29" s="955"/>
      <c r="AW29" s="955"/>
      <c r="AX29" s="987"/>
    </row>
    <row r="30" spans="1:62" ht="11.1" customHeight="1">
      <c r="A30" s="1024"/>
      <c r="B30" s="254">
        <v>26</v>
      </c>
      <c r="C30" s="955">
        <v>653</v>
      </c>
      <c r="D30" s="955"/>
      <c r="E30" s="955"/>
      <c r="F30" s="955"/>
      <c r="G30" s="955">
        <v>1515</v>
      </c>
      <c r="H30" s="955"/>
      <c r="I30" s="955"/>
      <c r="J30" s="955"/>
      <c r="K30" s="1041" t="s">
        <v>62</v>
      </c>
      <c r="L30" s="1041"/>
      <c r="M30" s="1041"/>
      <c r="N30" s="1041"/>
      <c r="O30" s="955">
        <f>S30+W30</f>
        <v>1689</v>
      </c>
      <c r="P30" s="955"/>
      <c r="Q30" s="955"/>
      <c r="R30" s="955"/>
      <c r="S30" s="955">
        <v>233</v>
      </c>
      <c r="T30" s="955"/>
      <c r="U30" s="955"/>
      <c r="V30" s="955"/>
      <c r="W30" s="955">
        <v>1456</v>
      </c>
      <c r="X30" s="955"/>
      <c r="Y30" s="955"/>
      <c r="Z30" s="955"/>
      <c r="AA30" s="955">
        <v>1196</v>
      </c>
      <c r="AB30" s="955"/>
      <c r="AC30" s="955"/>
      <c r="AD30" s="955"/>
      <c r="AE30" s="990">
        <v>2600</v>
      </c>
      <c r="AF30" s="991"/>
      <c r="AG30" s="991"/>
      <c r="AH30" s="992"/>
      <c r="AI30" s="955">
        <v>3796</v>
      </c>
      <c r="AJ30" s="955"/>
      <c r="AK30" s="955"/>
      <c r="AL30" s="955"/>
      <c r="AM30" s="955">
        <v>3045</v>
      </c>
      <c r="AN30" s="955"/>
      <c r="AO30" s="955"/>
      <c r="AP30" s="955"/>
      <c r="AQ30" s="955">
        <f>AI30-AM30</f>
        <v>751</v>
      </c>
      <c r="AR30" s="955"/>
      <c r="AS30" s="955"/>
      <c r="AT30" s="955"/>
      <c r="AU30" s="955">
        <v>4289</v>
      </c>
      <c r="AV30" s="955"/>
      <c r="AW30" s="955"/>
      <c r="AX30" s="987"/>
    </row>
    <row r="31" spans="1:62" ht="10.5" customHeight="1">
      <c r="A31" s="1024"/>
      <c r="B31" s="254">
        <v>27</v>
      </c>
      <c r="C31" s="955">
        <v>718</v>
      </c>
      <c r="D31" s="955"/>
      <c r="E31" s="955"/>
      <c r="F31" s="955"/>
      <c r="G31" s="955">
        <v>1643</v>
      </c>
      <c r="H31" s="955"/>
      <c r="I31" s="955"/>
      <c r="J31" s="955"/>
      <c r="K31" s="1041" t="s">
        <v>62</v>
      </c>
      <c r="L31" s="1041"/>
      <c r="M31" s="1041"/>
      <c r="N31" s="1041"/>
      <c r="O31" s="955">
        <f>S31+W31</f>
        <v>2882</v>
      </c>
      <c r="P31" s="955"/>
      <c r="Q31" s="955"/>
      <c r="R31" s="955"/>
      <c r="S31" s="955">
        <v>401</v>
      </c>
      <c r="T31" s="955"/>
      <c r="U31" s="955"/>
      <c r="V31" s="955"/>
      <c r="W31" s="955">
        <v>2481</v>
      </c>
      <c r="X31" s="955"/>
      <c r="Y31" s="955"/>
      <c r="Z31" s="955"/>
      <c r="AA31" s="955">
        <v>2188</v>
      </c>
      <c r="AB31" s="955"/>
      <c r="AC31" s="955"/>
      <c r="AD31" s="955"/>
      <c r="AE31" s="990">
        <v>2135</v>
      </c>
      <c r="AF31" s="991"/>
      <c r="AG31" s="991"/>
      <c r="AH31" s="992"/>
      <c r="AI31" s="955">
        <v>4323</v>
      </c>
      <c r="AJ31" s="955"/>
      <c r="AK31" s="955"/>
      <c r="AL31" s="955"/>
      <c r="AM31" s="955">
        <v>3047</v>
      </c>
      <c r="AN31" s="955"/>
      <c r="AO31" s="955"/>
      <c r="AP31" s="955"/>
      <c r="AQ31" s="955">
        <f>AI31-AM31</f>
        <v>1276</v>
      </c>
      <c r="AR31" s="955"/>
      <c r="AS31" s="955"/>
      <c r="AT31" s="955"/>
      <c r="AU31" s="955">
        <v>5017</v>
      </c>
      <c r="AV31" s="955"/>
      <c r="AW31" s="955"/>
      <c r="AX31" s="987"/>
    </row>
    <row r="32" spans="1:62" ht="10.5" customHeight="1">
      <c r="A32" s="1024"/>
      <c r="B32" s="267">
        <v>28</v>
      </c>
      <c r="C32" s="1011" t="s">
        <v>62</v>
      </c>
      <c r="D32" s="1012"/>
      <c r="E32" s="1012"/>
      <c r="F32" s="1017"/>
      <c r="G32" s="1011" t="s">
        <v>62</v>
      </c>
      <c r="H32" s="1012"/>
      <c r="I32" s="1012"/>
      <c r="J32" s="1017"/>
      <c r="K32" s="1011" t="s">
        <v>62</v>
      </c>
      <c r="L32" s="1012"/>
      <c r="M32" s="1012"/>
      <c r="N32" s="1017"/>
      <c r="O32" s="1011" t="s">
        <v>62</v>
      </c>
      <c r="P32" s="1012"/>
      <c r="Q32" s="1012"/>
      <c r="R32" s="1017"/>
      <c r="S32" s="1011" t="s">
        <v>62</v>
      </c>
      <c r="T32" s="1012"/>
      <c r="U32" s="1012"/>
      <c r="V32" s="1017"/>
      <c r="W32" s="1011" t="s">
        <v>62</v>
      </c>
      <c r="X32" s="1012"/>
      <c r="Y32" s="1012"/>
      <c r="Z32" s="1017"/>
      <c r="AA32" s="1011" t="s">
        <v>62</v>
      </c>
      <c r="AB32" s="1012"/>
      <c r="AC32" s="1012"/>
      <c r="AD32" s="1017"/>
      <c r="AE32" s="1011" t="s">
        <v>62</v>
      </c>
      <c r="AF32" s="1012"/>
      <c r="AG32" s="1012"/>
      <c r="AH32" s="1017"/>
      <c r="AI32" s="1011" t="s">
        <v>62</v>
      </c>
      <c r="AJ32" s="1012"/>
      <c r="AK32" s="1012"/>
      <c r="AL32" s="1017"/>
      <c r="AM32" s="1011" t="s">
        <v>62</v>
      </c>
      <c r="AN32" s="1012"/>
      <c r="AO32" s="1012"/>
      <c r="AP32" s="1017"/>
      <c r="AQ32" s="1011" t="s">
        <v>62</v>
      </c>
      <c r="AR32" s="1012"/>
      <c r="AS32" s="1012"/>
      <c r="AT32" s="1017"/>
      <c r="AU32" s="1011" t="s">
        <v>62</v>
      </c>
      <c r="AV32" s="1012"/>
      <c r="AW32" s="1012"/>
      <c r="AX32" s="1013"/>
    </row>
    <row r="33" spans="1:62" ht="10.5" customHeight="1" thickBot="1">
      <c r="A33" s="1342"/>
      <c r="B33" s="266">
        <v>29</v>
      </c>
      <c r="C33" s="1257" t="s">
        <v>62</v>
      </c>
      <c r="D33" s="1258"/>
      <c r="E33" s="1258"/>
      <c r="F33" s="1259"/>
      <c r="G33" s="1257" t="s">
        <v>62</v>
      </c>
      <c r="H33" s="1258"/>
      <c r="I33" s="1258"/>
      <c r="J33" s="1259"/>
      <c r="K33" s="1257" t="s">
        <v>62</v>
      </c>
      <c r="L33" s="1258"/>
      <c r="M33" s="1258"/>
      <c r="N33" s="1259"/>
      <c r="O33" s="1257" t="s">
        <v>62</v>
      </c>
      <c r="P33" s="1258"/>
      <c r="Q33" s="1258"/>
      <c r="R33" s="1259"/>
      <c r="S33" s="1257" t="s">
        <v>62</v>
      </c>
      <c r="T33" s="1258"/>
      <c r="U33" s="1258"/>
      <c r="V33" s="1259"/>
      <c r="W33" s="1257" t="s">
        <v>62</v>
      </c>
      <c r="X33" s="1258"/>
      <c r="Y33" s="1258"/>
      <c r="Z33" s="1259"/>
      <c r="AA33" s="1257" t="s">
        <v>62</v>
      </c>
      <c r="AB33" s="1258"/>
      <c r="AC33" s="1258"/>
      <c r="AD33" s="1259"/>
      <c r="AE33" s="1257" t="s">
        <v>62</v>
      </c>
      <c r="AF33" s="1258"/>
      <c r="AG33" s="1258"/>
      <c r="AH33" s="1259"/>
      <c r="AI33" s="1257" t="s">
        <v>62</v>
      </c>
      <c r="AJ33" s="1258"/>
      <c r="AK33" s="1258"/>
      <c r="AL33" s="1259"/>
      <c r="AM33" s="1257" t="s">
        <v>62</v>
      </c>
      <c r="AN33" s="1258"/>
      <c r="AO33" s="1258"/>
      <c r="AP33" s="1259"/>
      <c r="AQ33" s="1257" t="s">
        <v>62</v>
      </c>
      <c r="AR33" s="1258"/>
      <c r="AS33" s="1258"/>
      <c r="AT33" s="1259"/>
      <c r="AU33" s="1257" t="s">
        <v>62</v>
      </c>
      <c r="AV33" s="1258"/>
      <c r="AW33" s="1258"/>
      <c r="AX33" s="1280"/>
    </row>
    <row r="34" spans="1:62" ht="19.5" hidden="1" customHeight="1" thickTop="1">
      <c r="A34" s="264" t="s">
        <v>448</v>
      </c>
      <c r="B34" s="265">
        <v>29</v>
      </c>
      <c r="C34" s="1257" t="s">
        <v>62</v>
      </c>
      <c r="D34" s="1258"/>
      <c r="E34" s="1258"/>
      <c r="F34" s="1259"/>
      <c r="G34" s="1257" t="s">
        <v>62</v>
      </c>
      <c r="H34" s="1258"/>
      <c r="I34" s="1258"/>
      <c r="J34" s="1259"/>
      <c r="K34" s="1257" t="s">
        <v>62</v>
      </c>
      <c r="L34" s="1258"/>
      <c r="M34" s="1258"/>
      <c r="N34" s="1259"/>
      <c r="O34" s="1257" t="s">
        <v>62</v>
      </c>
      <c r="P34" s="1258"/>
      <c r="Q34" s="1258"/>
      <c r="R34" s="1259"/>
      <c r="S34" s="1257" t="s">
        <v>62</v>
      </c>
      <c r="T34" s="1258"/>
      <c r="U34" s="1258"/>
      <c r="V34" s="1259"/>
      <c r="W34" s="1257" t="s">
        <v>62</v>
      </c>
      <c r="X34" s="1258"/>
      <c r="Y34" s="1258"/>
      <c r="Z34" s="1259"/>
      <c r="AA34" s="1257" t="s">
        <v>62</v>
      </c>
      <c r="AB34" s="1258"/>
      <c r="AC34" s="1258"/>
      <c r="AD34" s="1259"/>
      <c r="AE34" s="1257" t="s">
        <v>62</v>
      </c>
      <c r="AF34" s="1258"/>
      <c r="AG34" s="1258"/>
      <c r="AH34" s="1259"/>
      <c r="AI34" s="1257" t="s">
        <v>62</v>
      </c>
      <c r="AJ34" s="1258"/>
      <c r="AK34" s="1258"/>
      <c r="AL34" s="1259"/>
      <c r="AM34" s="1257" t="s">
        <v>62</v>
      </c>
      <c r="AN34" s="1258"/>
      <c r="AO34" s="1258"/>
      <c r="AP34" s="1259"/>
      <c r="AQ34" s="1257" t="s">
        <v>62</v>
      </c>
      <c r="AR34" s="1258"/>
      <c r="AS34" s="1258"/>
      <c r="AT34" s="1259"/>
      <c r="AU34" s="1257" t="s">
        <v>62</v>
      </c>
      <c r="AV34" s="1258"/>
      <c r="AW34" s="1258"/>
      <c r="AX34" s="1280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</row>
    <row r="35" spans="1:62" ht="19.5" hidden="1" customHeight="1">
      <c r="A35" s="264" t="s">
        <v>448</v>
      </c>
      <c r="B35" s="249">
        <v>26</v>
      </c>
      <c r="C35" s="1233">
        <v>726</v>
      </c>
      <c r="D35" s="1234"/>
      <c r="E35" s="1234"/>
      <c r="F35" s="1235"/>
      <c r="G35" s="1233">
        <v>1976</v>
      </c>
      <c r="H35" s="1234"/>
      <c r="I35" s="1234"/>
      <c r="J35" s="1235"/>
      <c r="K35" s="1236" t="s">
        <v>62</v>
      </c>
      <c r="L35" s="1237"/>
      <c r="M35" s="1237"/>
      <c r="N35" s="1238"/>
      <c r="O35" s="1233">
        <f>S35+W35</f>
        <v>1220</v>
      </c>
      <c r="P35" s="1234"/>
      <c r="Q35" s="1234"/>
      <c r="R35" s="1235"/>
      <c r="S35" s="1233">
        <v>203</v>
      </c>
      <c r="T35" s="1234"/>
      <c r="U35" s="1234"/>
      <c r="V35" s="1235"/>
      <c r="W35" s="1233">
        <v>1017</v>
      </c>
      <c r="X35" s="1234"/>
      <c r="Y35" s="1234"/>
      <c r="Z35" s="1235"/>
      <c r="AA35" s="1233">
        <v>610</v>
      </c>
      <c r="AB35" s="1234"/>
      <c r="AC35" s="1234"/>
      <c r="AD35" s="1235"/>
      <c r="AE35" s="1233">
        <v>2910</v>
      </c>
      <c r="AF35" s="1234"/>
      <c r="AG35" s="1234"/>
      <c r="AH35" s="1235"/>
      <c r="AI35" s="1233">
        <v>3511</v>
      </c>
      <c r="AJ35" s="1234"/>
      <c r="AK35" s="1234"/>
      <c r="AL35" s="1235"/>
      <c r="AM35" s="1233">
        <v>3588</v>
      </c>
      <c r="AN35" s="1234"/>
      <c r="AO35" s="1234"/>
      <c r="AP35" s="1235"/>
      <c r="AQ35" s="1325">
        <f>AI35-AM35</f>
        <v>-77</v>
      </c>
      <c r="AR35" s="1326"/>
      <c r="AS35" s="1326"/>
      <c r="AT35" s="1327"/>
      <c r="AU35" s="1233">
        <v>4130</v>
      </c>
      <c r="AV35" s="1234"/>
      <c r="AW35" s="1234"/>
      <c r="AX35" s="1328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</row>
    <row r="36" spans="1:62" ht="19.5" hidden="1" customHeight="1">
      <c r="A36" s="263" t="s">
        <v>448</v>
      </c>
      <c r="B36" s="247">
        <v>27</v>
      </c>
      <c r="C36" s="1265">
        <v>651</v>
      </c>
      <c r="D36" s="1266"/>
      <c r="E36" s="1266"/>
      <c r="F36" s="1267"/>
      <c r="G36" s="1265">
        <v>2590</v>
      </c>
      <c r="H36" s="1266"/>
      <c r="I36" s="1266"/>
      <c r="J36" s="1267"/>
      <c r="K36" s="984" t="s">
        <v>62</v>
      </c>
      <c r="L36" s="985"/>
      <c r="M36" s="985"/>
      <c r="N36" s="986"/>
      <c r="O36" s="1265">
        <f>S36+W36</f>
        <v>1562</v>
      </c>
      <c r="P36" s="1266"/>
      <c r="Q36" s="1266"/>
      <c r="R36" s="1267"/>
      <c r="S36" s="1265">
        <v>609</v>
      </c>
      <c r="T36" s="1266"/>
      <c r="U36" s="1266"/>
      <c r="V36" s="1267"/>
      <c r="W36" s="1265">
        <v>953</v>
      </c>
      <c r="X36" s="1266"/>
      <c r="Y36" s="1266"/>
      <c r="Z36" s="1267"/>
      <c r="AA36" s="1265">
        <v>1126</v>
      </c>
      <c r="AB36" s="1266"/>
      <c r="AC36" s="1266"/>
      <c r="AD36" s="1267"/>
      <c r="AE36" s="1265">
        <v>2905</v>
      </c>
      <c r="AF36" s="1266"/>
      <c r="AG36" s="1266"/>
      <c r="AH36" s="1267"/>
      <c r="AI36" s="1265">
        <v>4031</v>
      </c>
      <c r="AJ36" s="1266"/>
      <c r="AK36" s="1266"/>
      <c r="AL36" s="1267"/>
      <c r="AM36" s="1265">
        <v>3068</v>
      </c>
      <c r="AN36" s="1266"/>
      <c r="AO36" s="1266"/>
      <c r="AP36" s="1267"/>
      <c r="AQ36" s="1333">
        <f>AI36-AM36</f>
        <v>963</v>
      </c>
      <c r="AR36" s="1334"/>
      <c r="AS36" s="1334"/>
      <c r="AT36" s="1335"/>
      <c r="AU36" s="1265">
        <v>4467</v>
      </c>
      <c r="AV36" s="1266"/>
      <c r="AW36" s="1266"/>
      <c r="AX36" s="1332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</row>
    <row r="37" spans="1:62" ht="19.5" customHeight="1" thickTop="1">
      <c r="A37" s="251" t="s">
        <v>448</v>
      </c>
      <c r="B37" s="250">
        <v>29</v>
      </c>
      <c r="C37" s="1242" t="s">
        <v>62</v>
      </c>
      <c r="D37" s="1243"/>
      <c r="E37" s="1243"/>
      <c r="F37" s="1244"/>
      <c r="G37" s="1242" t="s">
        <v>62</v>
      </c>
      <c r="H37" s="1243"/>
      <c r="I37" s="1243"/>
      <c r="J37" s="1244"/>
      <c r="K37" s="1242" t="s">
        <v>62</v>
      </c>
      <c r="L37" s="1243"/>
      <c r="M37" s="1243"/>
      <c r="N37" s="1244"/>
      <c r="O37" s="1242" t="s">
        <v>62</v>
      </c>
      <c r="P37" s="1243"/>
      <c r="Q37" s="1243"/>
      <c r="R37" s="1244"/>
      <c r="S37" s="1242" t="s">
        <v>62</v>
      </c>
      <c r="T37" s="1243"/>
      <c r="U37" s="1243"/>
      <c r="V37" s="1244"/>
      <c r="W37" s="1242" t="s">
        <v>62</v>
      </c>
      <c r="X37" s="1243"/>
      <c r="Y37" s="1243"/>
      <c r="Z37" s="1244"/>
      <c r="AA37" s="1242" t="s">
        <v>62</v>
      </c>
      <c r="AB37" s="1243"/>
      <c r="AC37" s="1243"/>
      <c r="AD37" s="1244"/>
      <c r="AE37" s="1242" t="s">
        <v>62</v>
      </c>
      <c r="AF37" s="1243"/>
      <c r="AG37" s="1243"/>
      <c r="AH37" s="1244"/>
      <c r="AI37" s="1242" t="s">
        <v>62</v>
      </c>
      <c r="AJ37" s="1243"/>
      <c r="AK37" s="1243"/>
      <c r="AL37" s="1244"/>
      <c r="AM37" s="1242" t="s">
        <v>62</v>
      </c>
      <c r="AN37" s="1243"/>
      <c r="AO37" s="1243"/>
      <c r="AP37" s="1244"/>
      <c r="AQ37" s="1242" t="s">
        <v>62</v>
      </c>
      <c r="AR37" s="1243"/>
      <c r="AS37" s="1243"/>
      <c r="AT37" s="1244"/>
      <c r="AU37" s="1242" t="s">
        <v>62</v>
      </c>
      <c r="AV37" s="1243"/>
      <c r="AW37" s="1243"/>
      <c r="AX37" s="1255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</row>
    <row r="38" spans="1:62" ht="19.5" hidden="1" customHeight="1">
      <c r="A38" s="246" t="s">
        <v>449</v>
      </c>
      <c r="B38" s="249">
        <v>24</v>
      </c>
      <c r="C38" s="1233">
        <v>1051</v>
      </c>
      <c r="D38" s="1234"/>
      <c r="E38" s="1234"/>
      <c r="F38" s="1235"/>
      <c r="G38" s="1233">
        <v>2269</v>
      </c>
      <c r="H38" s="1234"/>
      <c r="I38" s="1234"/>
      <c r="J38" s="1235"/>
      <c r="K38" s="1236" t="s">
        <v>62</v>
      </c>
      <c r="L38" s="1237"/>
      <c r="M38" s="1237"/>
      <c r="N38" s="1238"/>
      <c r="O38" s="1233">
        <v>5633</v>
      </c>
      <c r="P38" s="1234"/>
      <c r="Q38" s="1234"/>
      <c r="R38" s="1235"/>
      <c r="S38" s="1233">
        <v>1147</v>
      </c>
      <c r="T38" s="1234"/>
      <c r="U38" s="1234"/>
      <c r="V38" s="1235"/>
      <c r="W38" s="1233">
        <v>4486</v>
      </c>
      <c r="X38" s="1234"/>
      <c r="Y38" s="1234"/>
      <c r="Z38" s="1235"/>
      <c r="AA38" s="1233">
        <v>4412</v>
      </c>
      <c r="AB38" s="1234"/>
      <c r="AC38" s="1234"/>
      <c r="AD38" s="1235"/>
      <c r="AE38" s="1233">
        <v>1837</v>
      </c>
      <c r="AF38" s="1234"/>
      <c r="AG38" s="1234"/>
      <c r="AH38" s="1235"/>
      <c r="AI38" s="1233">
        <v>6249</v>
      </c>
      <c r="AJ38" s="1234"/>
      <c r="AK38" s="1234"/>
      <c r="AL38" s="1235"/>
      <c r="AM38" s="1233">
        <v>5216</v>
      </c>
      <c r="AN38" s="1234"/>
      <c r="AO38" s="1234"/>
      <c r="AP38" s="1235"/>
      <c r="AQ38" s="1233">
        <v>1033</v>
      </c>
      <c r="AR38" s="1234"/>
      <c r="AS38" s="1234"/>
      <c r="AT38" s="1235"/>
      <c r="AU38" s="1233">
        <v>7470</v>
      </c>
      <c r="AV38" s="1234"/>
      <c r="AW38" s="1234"/>
      <c r="AX38" s="1328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</row>
    <row r="39" spans="1:62" ht="19.5" hidden="1" customHeight="1">
      <c r="A39" s="246" t="s">
        <v>449</v>
      </c>
      <c r="B39" s="249">
        <v>26</v>
      </c>
      <c r="C39" s="1233">
        <v>913</v>
      </c>
      <c r="D39" s="1234"/>
      <c r="E39" s="1234"/>
      <c r="F39" s="1235"/>
      <c r="G39" s="1233">
        <v>1915</v>
      </c>
      <c r="H39" s="1234"/>
      <c r="I39" s="1234"/>
      <c r="J39" s="1235"/>
      <c r="K39" s="1236" t="s">
        <v>62</v>
      </c>
      <c r="L39" s="1237"/>
      <c r="M39" s="1237"/>
      <c r="N39" s="1238"/>
      <c r="O39" s="1233">
        <f>S39+W39</f>
        <v>3781</v>
      </c>
      <c r="P39" s="1234"/>
      <c r="Q39" s="1234"/>
      <c r="R39" s="1235"/>
      <c r="S39" s="1233">
        <v>623</v>
      </c>
      <c r="T39" s="1234"/>
      <c r="U39" s="1234"/>
      <c r="V39" s="1235"/>
      <c r="W39" s="1233">
        <v>3158</v>
      </c>
      <c r="X39" s="1234"/>
      <c r="Y39" s="1234"/>
      <c r="Z39" s="1235"/>
      <c r="AA39" s="1233">
        <v>2694</v>
      </c>
      <c r="AB39" s="1234"/>
      <c r="AC39" s="1234"/>
      <c r="AD39" s="1235"/>
      <c r="AE39" s="1233">
        <v>2836</v>
      </c>
      <c r="AF39" s="1234"/>
      <c r="AG39" s="1234"/>
      <c r="AH39" s="1235"/>
      <c r="AI39" s="1233">
        <v>5530</v>
      </c>
      <c r="AJ39" s="1234"/>
      <c r="AK39" s="1234"/>
      <c r="AL39" s="1235"/>
      <c r="AM39" s="1233">
        <v>4750</v>
      </c>
      <c r="AN39" s="1234"/>
      <c r="AO39" s="1234"/>
      <c r="AP39" s="1235"/>
      <c r="AQ39" s="1325">
        <f>AI39-AM39</f>
        <v>780</v>
      </c>
      <c r="AR39" s="1326"/>
      <c r="AS39" s="1326"/>
      <c r="AT39" s="1327"/>
      <c r="AU39" s="1233">
        <v>6617</v>
      </c>
      <c r="AV39" s="1234"/>
      <c r="AW39" s="1234"/>
      <c r="AX39" s="1328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</row>
    <row r="40" spans="1:62" ht="19.5" hidden="1" customHeight="1">
      <c r="A40" s="263" t="s">
        <v>449</v>
      </c>
      <c r="B40" s="254">
        <v>27</v>
      </c>
      <c r="C40" s="1233">
        <v>919</v>
      </c>
      <c r="D40" s="1234"/>
      <c r="E40" s="1234"/>
      <c r="F40" s="1235"/>
      <c r="G40" s="1233">
        <v>2012</v>
      </c>
      <c r="H40" s="1234"/>
      <c r="I40" s="1234"/>
      <c r="J40" s="1235"/>
      <c r="K40" s="1236" t="s">
        <v>62</v>
      </c>
      <c r="L40" s="1237"/>
      <c r="M40" s="1237"/>
      <c r="N40" s="1238"/>
      <c r="O40" s="1233">
        <f>S40+W40</f>
        <v>3437</v>
      </c>
      <c r="P40" s="1234"/>
      <c r="Q40" s="1234"/>
      <c r="R40" s="1235"/>
      <c r="S40" s="1233">
        <v>877</v>
      </c>
      <c r="T40" s="1234"/>
      <c r="U40" s="1234"/>
      <c r="V40" s="1235"/>
      <c r="W40" s="1233">
        <v>2560</v>
      </c>
      <c r="X40" s="1234"/>
      <c r="Y40" s="1234"/>
      <c r="Z40" s="1235"/>
      <c r="AA40" s="1233">
        <v>2531</v>
      </c>
      <c r="AB40" s="1234"/>
      <c r="AC40" s="1234"/>
      <c r="AD40" s="1235"/>
      <c r="AE40" s="1233">
        <v>2857</v>
      </c>
      <c r="AF40" s="1234"/>
      <c r="AG40" s="1234"/>
      <c r="AH40" s="1235"/>
      <c r="AI40" s="1233">
        <v>5388</v>
      </c>
      <c r="AJ40" s="1234"/>
      <c r="AK40" s="1234"/>
      <c r="AL40" s="1235"/>
      <c r="AM40" s="1233">
        <v>4366</v>
      </c>
      <c r="AN40" s="1234"/>
      <c r="AO40" s="1234"/>
      <c r="AP40" s="1235"/>
      <c r="AQ40" s="1325">
        <f>AI40-AM40</f>
        <v>1022</v>
      </c>
      <c r="AR40" s="1326"/>
      <c r="AS40" s="1326"/>
      <c r="AT40" s="1327"/>
      <c r="AU40" s="1233">
        <v>6294</v>
      </c>
      <c r="AV40" s="1234"/>
      <c r="AW40" s="1234"/>
      <c r="AX40" s="1328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</row>
    <row r="41" spans="1:62" ht="19.5" customHeight="1" thickBot="1">
      <c r="A41" s="244" t="s">
        <v>449</v>
      </c>
      <c r="B41" s="243">
        <v>29</v>
      </c>
      <c r="C41" s="1256" t="s">
        <v>64</v>
      </c>
      <c r="D41" s="1256"/>
      <c r="E41" s="1256"/>
      <c r="F41" s="1256"/>
      <c r="G41" s="1256" t="s">
        <v>64</v>
      </c>
      <c r="H41" s="1256"/>
      <c r="I41" s="1256"/>
      <c r="J41" s="1256"/>
      <c r="K41" s="1256" t="s">
        <v>64</v>
      </c>
      <c r="L41" s="1256"/>
      <c r="M41" s="1256"/>
      <c r="N41" s="1256"/>
      <c r="O41" s="1256" t="s">
        <v>64</v>
      </c>
      <c r="P41" s="1256"/>
      <c r="Q41" s="1256"/>
      <c r="R41" s="1256"/>
      <c r="S41" s="1256" t="s">
        <v>64</v>
      </c>
      <c r="T41" s="1256"/>
      <c r="U41" s="1256"/>
      <c r="V41" s="1256"/>
      <c r="W41" s="1256" t="s">
        <v>64</v>
      </c>
      <c r="X41" s="1256"/>
      <c r="Y41" s="1256"/>
      <c r="Z41" s="1256"/>
      <c r="AA41" s="1256" t="s">
        <v>64</v>
      </c>
      <c r="AB41" s="1256"/>
      <c r="AC41" s="1256"/>
      <c r="AD41" s="1256"/>
      <c r="AE41" s="1256" t="s">
        <v>64</v>
      </c>
      <c r="AF41" s="1256"/>
      <c r="AG41" s="1256"/>
      <c r="AH41" s="1256"/>
      <c r="AI41" s="1256" t="s">
        <v>64</v>
      </c>
      <c r="AJ41" s="1256"/>
      <c r="AK41" s="1256"/>
      <c r="AL41" s="1256"/>
      <c r="AM41" s="1256" t="s">
        <v>64</v>
      </c>
      <c r="AN41" s="1256"/>
      <c r="AO41" s="1256"/>
      <c r="AP41" s="1256"/>
      <c r="AQ41" s="1256" t="s">
        <v>64</v>
      </c>
      <c r="AR41" s="1256"/>
      <c r="AS41" s="1256"/>
      <c r="AT41" s="1256"/>
      <c r="AU41" s="1256" t="s">
        <v>64</v>
      </c>
      <c r="AV41" s="1256"/>
      <c r="AW41" s="1256"/>
      <c r="AX41" s="1324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</row>
    <row r="42" spans="1:6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1" t="s">
        <v>450</v>
      </c>
    </row>
    <row r="43" spans="1:62" ht="11.1" customHeight="1">
      <c r="A43" s="1301" t="s">
        <v>451</v>
      </c>
      <c r="B43" s="1301"/>
      <c r="C43" s="41" t="s">
        <v>452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58" t="s">
        <v>453</v>
      </c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 t="s">
        <v>454</v>
      </c>
      <c r="AG43" s="58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spans="1:62" ht="11.1" customHeight="1">
      <c r="A44" s="260"/>
      <c r="B44" s="760"/>
      <c r="C44" s="7" t="s">
        <v>455</v>
      </c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62" ht="11.1" customHeight="1">
      <c r="A45" s="7"/>
      <c r="B45" s="7"/>
      <c r="C45" s="238" t="s">
        <v>456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238" t="s">
        <v>457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</row>
    <row r="46" spans="1:62" ht="11.1" customHeight="1">
      <c r="A46" s="238"/>
      <c r="B46" s="238"/>
      <c r="C46" s="238" t="s">
        <v>458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 t="s">
        <v>459</v>
      </c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761"/>
      <c r="AN46" s="761"/>
      <c r="AO46" s="761"/>
      <c r="AP46" s="761"/>
      <c r="AQ46" s="761"/>
      <c r="AR46" s="761"/>
      <c r="AS46" s="761"/>
      <c r="AT46" s="761"/>
      <c r="AU46" s="761"/>
      <c r="AV46" s="761"/>
      <c r="AW46" s="761"/>
      <c r="AX46" s="761"/>
    </row>
    <row r="47" spans="1:62" ht="9.9" customHeight="1">
      <c r="A47" s="7"/>
      <c r="B47" s="7"/>
      <c r="C47" s="7"/>
      <c r="D47" s="760"/>
      <c r="E47" s="58"/>
      <c r="F47" s="58"/>
    </row>
    <row r="48" spans="1:62" ht="16.8" thickBot="1">
      <c r="A48" s="61" t="s">
        <v>460</v>
      </c>
      <c r="B48" s="62"/>
      <c r="C48" s="62"/>
      <c r="D48" s="62"/>
      <c r="F48" s="62"/>
      <c r="G48" s="61" t="s">
        <v>461</v>
      </c>
      <c r="H48" s="61"/>
      <c r="I48" s="61"/>
      <c r="J48" s="62"/>
      <c r="K48" s="62"/>
      <c r="L48" s="62"/>
      <c r="M48" s="61"/>
      <c r="N48" s="62"/>
      <c r="O48" s="62"/>
      <c r="P48" s="62"/>
      <c r="Q48" s="61"/>
      <c r="R48" s="62"/>
      <c r="S48" s="62"/>
      <c r="T48" s="62"/>
      <c r="U48" s="61"/>
      <c r="V48" s="62"/>
      <c r="W48" s="62"/>
      <c r="X48" s="62"/>
      <c r="Y48" s="61"/>
      <c r="Z48" s="62"/>
      <c r="AA48" s="62"/>
      <c r="AB48" s="62"/>
      <c r="AC48" s="61"/>
      <c r="AD48" s="62"/>
      <c r="AE48" s="62"/>
      <c r="AF48" s="62"/>
      <c r="AG48" s="61"/>
      <c r="AH48" s="62"/>
      <c r="AI48" s="62"/>
      <c r="AJ48" s="62"/>
      <c r="AK48" s="61"/>
      <c r="AL48" s="62"/>
      <c r="AM48" s="62"/>
      <c r="AN48" s="62"/>
      <c r="AO48" s="61"/>
      <c r="AP48" s="62"/>
      <c r="AQ48" s="62"/>
      <c r="AR48" s="62"/>
      <c r="AS48" s="61"/>
      <c r="AT48" s="62"/>
      <c r="AU48" s="62"/>
      <c r="AV48" s="62"/>
      <c r="AW48" s="61"/>
      <c r="AX48" s="62"/>
    </row>
    <row r="49" spans="1:62">
      <c r="A49" s="1302" t="s">
        <v>109</v>
      </c>
      <c r="B49" s="1303"/>
      <c r="C49" s="1304" t="s">
        <v>462</v>
      </c>
      <c r="D49" s="1304"/>
      <c r="E49" s="1304"/>
      <c r="F49" s="1304" t="s">
        <v>463</v>
      </c>
      <c r="G49" s="1304"/>
      <c r="H49" s="1304"/>
      <c r="I49" s="1304" t="s">
        <v>464</v>
      </c>
      <c r="J49" s="1304"/>
      <c r="K49" s="1304"/>
      <c r="L49" s="1306" t="s">
        <v>465</v>
      </c>
      <c r="M49" s="1307"/>
      <c r="N49" s="1307"/>
      <c r="O49" s="1304" t="s">
        <v>466</v>
      </c>
      <c r="P49" s="1304"/>
      <c r="Q49" s="1304"/>
      <c r="R49" s="1318" t="s">
        <v>467</v>
      </c>
      <c r="S49" s="1318"/>
      <c r="T49" s="1318"/>
      <c r="U49" s="1318"/>
      <c r="V49" s="1318"/>
      <c r="W49" s="1318"/>
      <c r="X49" s="1318" t="s">
        <v>468</v>
      </c>
      <c r="Y49" s="1318"/>
      <c r="Z49" s="1318"/>
      <c r="AA49" s="1318"/>
      <c r="AB49" s="1318"/>
      <c r="AC49" s="1318"/>
      <c r="AD49" s="1318"/>
      <c r="AE49" s="1318"/>
      <c r="AF49" s="1318"/>
      <c r="AG49" s="1318" t="s">
        <v>469</v>
      </c>
      <c r="AH49" s="1318"/>
      <c r="AI49" s="1318"/>
      <c r="AJ49" s="1318"/>
      <c r="AK49" s="1318"/>
      <c r="AL49" s="1318"/>
      <c r="AM49" s="1329" t="s">
        <v>470</v>
      </c>
      <c r="AN49" s="1318"/>
      <c r="AO49" s="1318"/>
      <c r="AP49" s="1330"/>
      <c r="AQ49" s="761"/>
      <c r="AR49" s="761"/>
      <c r="AS49" s="761"/>
      <c r="AT49" s="761"/>
      <c r="AU49" s="761"/>
      <c r="AV49" s="761"/>
      <c r="AW49" s="761"/>
      <c r="AX49" s="761"/>
      <c r="AY49" s="238"/>
      <c r="AZ49" s="238"/>
      <c r="BA49" s="238"/>
      <c r="BB49" s="238"/>
      <c r="BC49" s="238"/>
      <c r="BD49" s="238"/>
      <c r="BE49" s="238"/>
    </row>
    <row r="50" spans="1:62">
      <c r="A50" s="258"/>
      <c r="B50" s="257"/>
      <c r="C50" s="1305"/>
      <c r="D50" s="1305"/>
      <c r="E50" s="1305"/>
      <c r="F50" s="1305"/>
      <c r="G50" s="1305"/>
      <c r="H50" s="1305"/>
      <c r="I50" s="1305"/>
      <c r="J50" s="1305"/>
      <c r="K50" s="1305"/>
      <c r="L50" s="1308"/>
      <c r="M50" s="1308"/>
      <c r="N50" s="1308"/>
      <c r="O50" s="1305"/>
      <c r="P50" s="1305"/>
      <c r="Q50" s="1305"/>
      <c r="R50" s="1319" t="s">
        <v>471</v>
      </c>
      <c r="S50" s="1319"/>
      <c r="T50" s="1319"/>
      <c r="U50" s="1319"/>
      <c r="V50" s="1319"/>
      <c r="W50" s="1319"/>
      <c r="X50" s="1319"/>
      <c r="Y50" s="1319"/>
      <c r="Z50" s="1319"/>
      <c r="AA50" s="1319"/>
      <c r="AB50" s="1319"/>
      <c r="AC50" s="1319"/>
      <c r="AD50" s="1319"/>
      <c r="AE50" s="1319"/>
      <c r="AF50" s="1319"/>
      <c r="AG50" s="1319"/>
      <c r="AH50" s="1319"/>
      <c r="AI50" s="1319"/>
      <c r="AJ50" s="1319"/>
      <c r="AK50" s="1319"/>
      <c r="AL50" s="1319"/>
      <c r="AM50" s="1319"/>
      <c r="AN50" s="1319"/>
      <c r="AO50" s="1319"/>
      <c r="AP50" s="1331"/>
      <c r="AQ50" s="761"/>
      <c r="AR50" s="761"/>
      <c r="AS50" s="761"/>
      <c r="AT50" s="761"/>
      <c r="AU50" s="761"/>
      <c r="AV50" s="761"/>
      <c r="AW50" s="761"/>
      <c r="AX50" s="761"/>
      <c r="AY50" s="238"/>
      <c r="AZ50" s="238"/>
      <c r="BA50" s="238"/>
      <c r="BB50" s="238"/>
      <c r="BC50" s="238"/>
      <c r="BD50" s="238"/>
      <c r="BE50" s="238"/>
    </row>
    <row r="51" spans="1:62">
      <c r="A51" s="258"/>
      <c r="B51" s="257"/>
      <c r="C51" s="1305"/>
      <c r="D51" s="1305"/>
      <c r="E51" s="1305"/>
      <c r="F51" s="1305"/>
      <c r="G51" s="1305"/>
      <c r="H51" s="1305"/>
      <c r="I51" s="1305"/>
      <c r="J51" s="1305"/>
      <c r="K51" s="1305"/>
      <c r="L51" s="1308"/>
      <c r="M51" s="1308"/>
      <c r="N51" s="1308"/>
      <c r="O51" s="1305"/>
      <c r="P51" s="1305"/>
      <c r="Q51" s="1305"/>
      <c r="R51" s="1308" t="s">
        <v>472</v>
      </c>
      <c r="S51" s="1308"/>
      <c r="T51" s="1308"/>
      <c r="U51" s="1320" t="s">
        <v>473</v>
      </c>
      <c r="V51" s="1308"/>
      <c r="W51" s="1308"/>
      <c r="X51" s="1321" t="s">
        <v>474</v>
      </c>
      <c r="Y51" s="1322"/>
      <c r="Z51" s="1322"/>
      <c r="AA51" s="1321" t="s">
        <v>475</v>
      </c>
      <c r="AB51" s="1322"/>
      <c r="AC51" s="1322"/>
      <c r="AD51" s="1321" t="s">
        <v>476</v>
      </c>
      <c r="AE51" s="1322"/>
      <c r="AF51" s="1322"/>
      <c r="AG51" s="1308" t="s">
        <v>477</v>
      </c>
      <c r="AH51" s="1308"/>
      <c r="AI51" s="1308"/>
      <c r="AJ51" s="1308" t="s">
        <v>439</v>
      </c>
      <c r="AK51" s="1308"/>
      <c r="AL51" s="1308"/>
      <c r="AM51" s="1320" t="s">
        <v>478</v>
      </c>
      <c r="AN51" s="1308"/>
      <c r="AO51" s="1308"/>
      <c r="AP51" s="1323"/>
      <c r="AQ51" s="761"/>
      <c r="AR51" s="761"/>
      <c r="AS51" s="761"/>
      <c r="AT51" s="761"/>
      <c r="AU51" s="761"/>
      <c r="AV51" s="761"/>
      <c r="AW51" s="761"/>
      <c r="AX51" s="761"/>
      <c r="AY51" s="238"/>
      <c r="AZ51" s="238"/>
      <c r="BA51" s="238"/>
      <c r="BB51" s="238"/>
      <c r="BC51" s="238"/>
      <c r="BD51" s="238"/>
      <c r="BE51" s="238"/>
    </row>
    <row r="52" spans="1:62">
      <c r="A52" s="258"/>
      <c r="B52" s="257"/>
      <c r="C52" s="1305"/>
      <c r="D52" s="1305"/>
      <c r="E52" s="1305"/>
      <c r="F52" s="1305"/>
      <c r="G52" s="1305"/>
      <c r="H52" s="1305"/>
      <c r="I52" s="1305"/>
      <c r="J52" s="1305"/>
      <c r="K52" s="1305"/>
      <c r="L52" s="1308"/>
      <c r="M52" s="1308"/>
      <c r="N52" s="1308"/>
      <c r="O52" s="1305"/>
      <c r="P52" s="1305"/>
      <c r="Q52" s="1305"/>
      <c r="R52" s="1308"/>
      <c r="S52" s="1308"/>
      <c r="T52" s="1308"/>
      <c r="U52" s="1308"/>
      <c r="V52" s="1308"/>
      <c r="W52" s="1308"/>
      <c r="X52" s="1322"/>
      <c r="Y52" s="1322"/>
      <c r="Z52" s="1322"/>
      <c r="AA52" s="1322"/>
      <c r="AB52" s="1322"/>
      <c r="AC52" s="1322"/>
      <c r="AD52" s="1322"/>
      <c r="AE52" s="1322"/>
      <c r="AF52" s="1322"/>
      <c r="AG52" s="1308"/>
      <c r="AH52" s="1308"/>
      <c r="AI52" s="1308"/>
      <c r="AJ52" s="1308"/>
      <c r="AK52" s="1308"/>
      <c r="AL52" s="1308"/>
      <c r="AM52" s="1308"/>
      <c r="AN52" s="1308"/>
      <c r="AO52" s="1308"/>
      <c r="AP52" s="1323"/>
      <c r="AQ52" s="761"/>
      <c r="AR52" s="761"/>
      <c r="AS52" s="761"/>
      <c r="AT52" s="761"/>
      <c r="AU52" s="761"/>
      <c r="AV52" s="761"/>
      <c r="AW52" s="761"/>
      <c r="AX52" s="761"/>
      <c r="AY52" s="238"/>
      <c r="AZ52" s="238"/>
      <c r="BA52" s="238"/>
      <c r="BB52" s="238"/>
      <c r="BC52" s="238"/>
      <c r="BD52" s="238"/>
      <c r="BE52" s="238"/>
    </row>
    <row r="53" spans="1:62">
      <c r="A53" s="258"/>
      <c r="B53" s="257"/>
      <c r="C53" s="1305"/>
      <c r="D53" s="1305"/>
      <c r="E53" s="1305"/>
      <c r="F53" s="1305"/>
      <c r="G53" s="1305"/>
      <c r="H53" s="1305"/>
      <c r="I53" s="1305"/>
      <c r="J53" s="1305"/>
      <c r="K53" s="1305"/>
      <c r="L53" s="1308"/>
      <c r="M53" s="1308"/>
      <c r="N53" s="1308"/>
      <c r="O53" s="1305"/>
      <c r="P53" s="1305"/>
      <c r="Q53" s="1305"/>
      <c r="R53" s="1308"/>
      <c r="S53" s="1308"/>
      <c r="T53" s="1308"/>
      <c r="U53" s="1308"/>
      <c r="V53" s="1308"/>
      <c r="W53" s="1308"/>
      <c r="X53" s="1322"/>
      <c r="Y53" s="1322"/>
      <c r="Z53" s="1322"/>
      <c r="AA53" s="1322"/>
      <c r="AB53" s="1322"/>
      <c r="AC53" s="1322"/>
      <c r="AD53" s="1322"/>
      <c r="AE53" s="1322"/>
      <c r="AF53" s="1322"/>
      <c r="AG53" s="1308"/>
      <c r="AH53" s="1308"/>
      <c r="AI53" s="1308"/>
      <c r="AJ53" s="1308"/>
      <c r="AK53" s="1308"/>
      <c r="AL53" s="1308"/>
      <c r="AM53" s="1308"/>
      <c r="AN53" s="1308"/>
      <c r="AO53" s="1308"/>
      <c r="AP53" s="1323"/>
      <c r="AQ53" s="761"/>
      <c r="AR53" s="761"/>
      <c r="AS53" s="761"/>
      <c r="AT53" s="761"/>
      <c r="AU53" s="761"/>
      <c r="AV53" s="761"/>
      <c r="AW53" s="761"/>
      <c r="AX53" s="761"/>
      <c r="AY53" s="238"/>
      <c r="AZ53" s="238"/>
      <c r="BA53" s="238"/>
      <c r="BB53" s="238"/>
      <c r="BC53" s="238"/>
      <c r="BD53" s="238"/>
      <c r="BE53" s="238"/>
    </row>
    <row r="54" spans="1:62">
      <c r="A54" s="1314" t="s">
        <v>125</v>
      </c>
      <c r="B54" s="1316" t="s">
        <v>126</v>
      </c>
      <c r="C54" s="1305"/>
      <c r="D54" s="1305"/>
      <c r="E54" s="1305"/>
      <c r="F54" s="1305"/>
      <c r="G54" s="1305"/>
      <c r="H54" s="1305"/>
      <c r="I54" s="1305"/>
      <c r="J54" s="1305"/>
      <c r="K54" s="1305"/>
      <c r="L54" s="1308"/>
      <c r="M54" s="1308"/>
      <c r="N54" s="1308"/>
      <c r="O54" s="1305"/>
      <c r="P54" s="1305"/>
      <c r="Q54" s="1305"/>
      <c r="R54" s="1308"/>
      <c r="S54" s="1308"/>
      <c r="T54" s="1308"/>
      <c r="U54" s="1308"/>
      <c r="V54" s="1308"/>
      <c r="W54" s="1308"/>
      <c r="X54" s="1322"/>
      <c r="Y54" s="1322"/>
      <c r="Z54" s="1322"/>
      <c r="AA54" s="1322"/>
      <c r="AB54" s="1322"/>
      <c r="AC54" s="1322"/>
      <c r="AD54" s="1322"/>
      <c r="AE54" s="1322"/>
      <c r="AF54" s="1322"/>
      <c r="AG54" s="1308"/>
      <c r="AH54" s="1308"/>
      <c r="AI54" s="1308"/>
      <c r="AJ54" s="1308"/>
      <c r="AK54" s="1308"/>
      <c r="AL54" s="1308"/>
      <c r="AM54" s="1308"/>
      <c r="AN54" s="1308"/>
      <c r="AO54" s="1308"/>
      <c r="AP54" s="1323"/>
      <c r="AQ54" s="761"/>
      <c r="AR54" s="761"/>
      <c r="AS54" s="761"/>
      <c r="AT54" s="761"/>
      <c r="AU54" s="761"/>
      <c r="AV54" s="761"/>
      <c r="AW54" s="761"/>
      <c r="AX54" s="761"/>
      <c r="AY54" s="238"/>
      <c r="AZ54" s="238"/>
      <c r="BA54" s="238"/>
      <c r="BB54" s="238"/>
      <c r="BC54" s="238"/>
      <c r="BD54" s="238"/>
      <c r="BE54" s="238"/>
    </row>
    <row r="55" spans="1:62">
      <c r="A55" s="1314"/>
      <c r="B55" s="1316"/>
      <c r="C55" s="1305"/>
      <c r="D55" s="1305"/>
      <c r="E55" s="1305"/>
      <c r="F55" s="1305"/>
      <c r="G55" s="1305"/>
      <c r="H55" s="1305"/>
      <c r="I55" s="1305"/>
      <c r="J55" s="1305"/>
      <c r="K55" s="1305"/>
      <c r="L55" s="1308"/>
      <c r="M55" s="1308"/>
      <c r="N55" s="1308"/>
      <c r="O55" s="1305"/>
      <c r="P55" s="1305"/>
      <c r="Q55" s="1305"/>
      <c r="R55" s="1308"/>
      <c r="S55" s="1308"/>
      <c r="T55" s="1308"/>
      <c r="U55" s="1308"/>
      <c r="V55" s="1308"/>
      <c r="W55" s="1308"/>
      <c r="X55" s="1322"/>
      <c r="Y55" s="1322"/>
      <c r="Z55" s="1322"/>
      <c r="AA55" s="1322"/>
      <c r="AB55" s="1322"/>
      <c r="AC55" s="1322"/>
      <c r="AD55" s="1322"/>
      <c r="AE55" s="1322"/>
      <c r="AF55" s="1322"/>
      <c r="AG55" s="1308"/>
      <c r="AH55" s="1308"/>
      <c r="AI55" s="1308"/>
      <c r="AJ55" s="1308"/>
      <c r="AK55" s="1308"/>
      <c r="AL55" s="1308"/>
      <c r="AM55" s="1308"/>
      <c r="AN55" s="1308"/>
      <c r="AO55" s="1308"/>
      <c r="AP55" s="1323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</row>
    <row r="56" spans="1:62">
      <c r="A56" s="1315"/>
      <c r="B56" s="1317"/>
      <c r="C56" s="1305"/>
      <c r="D56" s="1305"/>
      <c r="E56" s="1305"/>
      <c r="F56" s="1305"/>
      <c r="G56" s="1305"/>
      <c r="H56" s="1305"/>
      <c r="I56" s="1305"/>
      <c r="J56" s="1305"/>
      <c r="K56" s="1305"/>
      <c r="L56" s="1308"/>
      <c r="M56" s="1308"/>
      <c r="N56" s="1308"/>
      <c r="O56" s="1305"/>
      <c r="P56" s="1305"/>
      <c r="Q56" s="1305"/>
      <c r="R56" s="1308"/>
      <c r="S56" s="1308"/>
      <c r="T56" s="1308"/>
      <c r="U56" s="1308"/>
      <c r="V56" s="1308"/>
      <c r="W56" s="1308"/>
      <c r="X56" s="1322"/>
      <c r="Y56" s="1322"/>
      <c r="Z56" s="1322"/>
      <c r="AA56" s="1322"/>
      <c r="AB56" s="1322"/>
      <c r="AC56" s="1322"/>
      <c r="AD56" s="1322"/>
      <c r="AE56" s="1322"/>
      <c r="AF56" s="1322"/>
      <c r="AG56" s="1308"/>
      <c r="AH56" s="1308"/>
      <c r="AI56" s="1308"/>
      <c r="AJ56" s="1308"/>
      <c r="AK56" s="1308"/>
      <c r="AL56" s="1308"/>
      <c r="AM56" s="1308"/>
      <c r="AN56" s="1308"/>
      <c r="AO56" s="1308"/>
      <c r="AP56" s="1323"/>
    </row>
    <row r="57" spans="1:62" ht="13.5" customHeight="1">
      <c r="A57" s="1309" t="s">
        <v>446</v>
      </c>
      <c r="B57" s="254"/>
      <c r="C57" s="984" t="s">
        <v>479</v>
      </c>
      <c r="D57" s="985"/>
      <c r="E57" s="986"/>
      <c r="F57" s="984" t="s">
        <v>479</v>
      </c>
      <c r="G57" s="985"/>
      <c r="H57" s="986"/>
      <c r="I57" s="984" t="s">
        <v>479</v>
      </c>
      <c r="J57" s="985"/>
      <c r="K57" s="986"/>
      <c r="L57" s="984" t="s">
        <v>480</v>
      </c>
      <c r="M57" s="985"/>
      <c r="N57" s="986"/>
      <c r="O57" s="984" t="s">
        <v>479</v>
      </c>
      <c r="P57" s="985"/>
      <c r="Q57" s="986"/>
      <c r="R57" s="984" t="s">
        <v>432</v>
      </c>
      <c r="S57" s="985"/>
      <c r="T57" s="986"/>
      <c r="U57" s="984" t="s">
        <v>481</v>
      </c>
      <c r="V57" s="985"/>
      <c r="W57" s="986"/>
      <c r="X57" s="984" t="s">
        <v>480</v>
      </c>
      <c r="Y57" s="985"/>
      <c r="Z57" s="986"/>
      <c r="AA57" s="984" t="s">
        <v>481</v>
      </c>
      <c r="AB57" s="985"/>
      <c r="AC57" s="986"/>
      <c r="AD57" s="984" t="s">
        <v>480</v>
      </c>
      <c r="AE57" s="985"/>
      <c r="AF57" s="986"/>
      <c r="AG57" s="984" t="s">
        <v>479</v>
      </c>
      <c r="AH57" s="985"/>
      <c r="AI57" s="986"/>
      <c r="AJ57" s="984" t="s">
        <v>479</v>
      </c>
      <c r="AK57" s="985"/>
      <c r="AL57" s="986"/>
      <c r="AM57" s="984" t="s">
        <v>481</v>
      </c>
      <c r="AN57" s="985"/>
      <c r="AO57" s="985"/>
      <c r="AP57" s="1275"/>
      <c r="AT57" s="58"/>
      <c r="AU57" s="58"/>
      <c r="AV57" s="58"/>
      <c r="AW57" s="58"/>
      <c r="AX57" s="58"/>
    </row>
    <row r="58" spans="1:62" ht="11.1" customHeight="1">
      <c r="A58" s="1228"/>
      <c r="B58" s="254">
        <v>60</v>
      </c>
      <c r="C58" s="1281">
        <v>19.399999999999999</v>
      </c>
      <c r="D58" s="1282"/>
      <c r="E58" s="1283"/>
      <c r="F58" s="1281">
        <v>22.7</v>
      </c>
      <c r="G58" s="1282"/>
      <c r="H58" s="1283"/>
      <c r="I58" s="1281">
        <v>36.799999999999997</v>
      </c>
      <c r="J58" s="1282"/>
      <c r="K58" s="1283"/>
      <c r="L58" s="990">
        <v>15300</v>
      </c>
      <c r="M58" s="991"/>
      <c r="N58" s="992"/>
      <c r="O58" s="1281">
        <v>31.4</v>
      </c>
      <c r="P58" s="1282"/>
      <c r="Q58" s="1283"/>
      <c r="R58" s="990">
        <v>153</v>
      </c>
      <c r="S58" s="991"/>
      <c r="T58" s="992"/>
      <c r="U58" s="1281">
        <v>233.9</v>
      </c>
      <c r="V58" s="1282"/>
      <c r="W58" s="1283"/>
      <c r="X58" s="990">
        <v>5855</v>
      </c>
      <c r="Y58" s="991"/>
      <c r="Z58" s="992"/>
      <c r="AA58" s="1281">
        <v>89.5</v>
      </c>
      <c r="AB58" s="1282"/>
      <c r="AC58" s="1283"/>
      <c r="AD58" s="990">
        <v>383</v>
      </c>
      <c r="AE58" s="991"/>
      <c r="AF58" s="992"/>
      <c r="AG58" s="1281">
        <v>91.7</v>
      </c>
      <c r="AH58" s="1282"/>
      <c r="AI58" s="1283"/>
      <c r="AJ58" s="1281">
        <v>85.3</v>
      </c>
      <c r="AK58" s="1282"/>
      <c r="AL58" s="1283"/>
      <c r="AM58" s="1281">
        <v>1003.1</v>
      </c>
      <c r="AN58" s="1282"/>
      <c r="AO58" s="1282"/>
      <c r="AP58" s="1287"/>
      <c r="AT58" s="58"/>
      <c r="AU58" s="58"/>
      <c r="AV58" s="58"/>
      <c r="AW58" s="58"/>
      <c r="AX58" s="58"/>
      <c r="AY58" s="241"/>
      <c r="BD58" s="241"/>
      <c r="BE58" s="241"/>
      <c r="BF58" s="241"/>
      <c r="BG58" s="241"/>
      <c r="BH58" s="241"/>
      <c r="BI58" s="241"/>
      <c r="BJ58" s="241"/>
    </row>
    <row r="59" spans="1:62" ht="11.1" customHeight="1">
      <c r="A59" s="1228"/>
      <c r="B59" s="254">
        <v>2</v>
      </c>
      <c r="C59" s="1281">
        <v>17.600000000000001</v>
      </c>
      <c r="D59" s="1282"/>
      <c r="E59" s="1283"/>
      <c r="F59" s="1281">
        <v>22.1</v>
      </c>
      <c r="G59" s="1282"/>
      <c r="H59" s="1283"/>
      <c r="I59" s="1281">
        <v>38.700000000000003</v>
      </c>
      <c r="J59" s="1282"/>
      <c r="K59" s="1283"/>
      <c r="L59" s="990">
        <v>18201</v>
      </c>
      <c r="M59" s="991"/>
      <c r="N59" s="992"/>
      <c r="O59" s="1281">
        <v>33.6</v>
      </c>
      <c r="P59" s="1282"/>
      <c r="Q59" s="1283"/>
      <c r="R59" s="990">
        <v>134</v>
      </c>
      <c r="S59" s="991"/>
      <c r="T59" s="992"/>
      <c r="U59" s="1281">
        <v>244.2</v>
      </c>
      <c r="V59" s="1282"/>
      <c r="W59" s="1283"/>
      <c r="X59" s="990">
        <v>6937</v>
      </c>
      <c r="Y59" s="991"/>
      <c r="Z59" s="992"/>
      <c r="AA59" s="1281">
        <v>93.1</v>
      </c>
      <c r="AB59" s="1282"/>
      <c r="AC59" s="1283"/>
      <c r="AD59" s="990">
        <v>381</v>
      </c>
      <c r="AE59" s="991"/>
      <c r="AF59" s="992"/>
      <c r="AG59" s="1281">
        <v>92.8</v>
      </c>
      <c r="AH59" s="1282"/>
      <c r="AI59" s="1283"/>
      <c r="AJ59" s="1281">
        <v>88.3</v>
      </c>
      <c r="AK59" s="1282"/>
      <c r="AL59" s="1283"/>
      <c r="AM59" s="1281">
        <v>1241</v>
      </c>
      <c r="AN59" s="1282"/>
      <c r="AO59" s="1282"/>
      <c r="AP59" s="1287"/>
      <c r="AT59" s="58"/>
      <c r="AU59" s="58"/>
      <c r="AV59" s="58"/>
      <c r="AW59" s="58"/>
      <c r="AX59" s="58"/>
    </row>
    <row r="60" spans="1:62" ht="11.1" customHeight="1">
      <c r="A60" s="1228"/>
      <c r="B60" s="254">
        <v>7</v>
      </c>
      <c r="C60" s="1281">
        <v>20.9</v>
      </c>
      <c r="D60" s="1282"/>
      <c r="E60" s="1283"/>
      <c r="F60" s="1281">
        <v>25.3</v>
      </c>
      <c r="G60" s="1282"/>
      <c r="H60" s="1283"/>
      <c r="I60" s="1281">
        <v>38</v>
      </c>
      <c r="J60" s="1282"/>
      <c r="K60" s="1283"/>
      <c r="L60" s="990">
        <v>20950</v>
      </c>
      <c r="M60" s="991"/>
      <c r="N60" s="992"/>
      <c r="O60" s="1281">
        <v>35.299999999999997</v>
      </c>
      <c r="P60" s="1282"/>
      <c r="Q60" s="1283"/>
      <c r="R60" s="990">
        <v>114</v>
      </c>
      <c r="S60" s="991"/>
      <c r="T60" s="992"/>
      <c r="U60" s="1281">
        <v>239.3</v>
      </c>
      <c r="V60" s="1282"/>
      <c r="W60" s="1283"/>
      <c r="X60" s="990">
        <v>8270</v>
      </c>
      <c r="Y60" s="991"/>
      <c r="Z60" s="992"/>
      <c r="AA60" s="1281">
        <v>94.4</v>
      </c>
      <c r="AB60" s="1282"/>
      <c r="AC60" s="1283"/>
      <c r="AD60" s="990">
        <v>395</v>
      </c>
      <c r="AE60" s="991"/>
      <c r="AF60" s="992"/>
      <c r="AG60" s="1281">
        <v>94.7</v>
      </c>
      <c r="AH60" s="1282"/>
      <c r="AI60" s="1283"/>
      <c r="AJ60" s="1281">
        <v>89.4</v>
      </c>
      <c r="AK60" s="1282"/>
      <c r="AL60" s="1283"/>
      <c r="AM60" s="1281">
        <v>1361.6</v>
      </c>
      <c r="AN60" s="1282"/>
      <c r="AO60" s="1282"/>
      <c r="AP60" s="1287"/>
      <c r="AT60" s="58"/>
      <c r="AU60" s="58"/>
      <c r="AV60" s="58"/>
      <c r="AW60" s="58"/>
      <c r="AX60" s="58"/>
    </row>
    <row r="61" spans="1:62" ht="11.1" customHeight="1">
      <c r="A61" s="1228"/>
      <c r="B61" s="254">
        <v>12</v>
      </c>
      <c r="C61" s="1281">
        <v>17.899999999999999</v>
      </c>
      <c r="D61" s="1282"/>
      <c r="E61" s="1283"/>
      <c r="F61" s="1281">
        <v>20.100000000000001</v>
      </c>
      <c r="G61" s="1282"/>
      <c r="H61" s="1283"/>
      <c r="I61" s="1281">
        <v>30.9</v>
      </c>
      <c r="J61" s="1282"/>
      <c r="K61" s="1283"/>
      <c r="L61" s="990">
        <v>24030</v>
      </c>
      <c r="M61" s="991"/>
      <c r="N61" s="992"/>
      <c r="O61" s="1281">
        <v>36.299999999999997</v>
      </c>
      <c r="P61" s="1282"/>
      <c r="Q61" s="1283"/>
      <c r="R61" s="990">
        <v>100</v>
      </c>
      <c r="S61" s="991"/>
      <c r="T61" s="992"/>
      <c r="U61" s="1281">
        <v>241.3</v>
      </c>
      <c r="V61" s="1282"/>
      <c r="W61" s="1283"/>
      <c r="X61" s="990">
        <v>6910</v>
      </c>
      <c r="Y61" s="991"/>
      <c r="Z61" s="992"/>
      <c r="AA61" s="1281">
        <v>69.400000000000006</v>
      </c>
      <c r="AB61" s="1282"/>
      <c r="AC61" s="1283"/>
      <c r="AD61" s="990">
        <v>288</v>
      </c>
      <c r="AE61" s="991"/>
      <c r="AF61" s="992"/>
      <c r="AG61" s="1281">
        <v>94.7</v>
      </c>
      <c r="AH61" s="1282"/>
      <c r="AI61" s="1283"/>
      <c r="AJ61" s="1281">
        <v>87</v>
      </c>
      <c r="AK61" s="1282"/>
      <c r="AL61" s="1283"/>
      <c r="AM61" s="1281">
        <v>1356</v>
      </c>
      <c r="AN61" s="1282"/>
      <c r="AO61" s="1282"/>
      <c r="AP61" s="1287"/>
      <c r="AT61" s="58"/>
      <c r="AU61" s="58"/>
      <c r="AV61" s="58"/>
      <c r="AW61" s="58"/>
      <c r="AX61" s="58"/>
    </row>
    <row r="62" spans="1:62" ht="11.1" customHeight="1">
      <c r="A62" s="1228"/>
      <c r="B62" s="254">
        <v>17</v>
      </c>
      <c r="C62" s="1281">
        <v>36</v>
      </c>
      <c r="D62" s="1282"/>
      <c r="E62" s="1283"/>
      <c r="F62" s="1281">
        <v>29.2</v>
      </c>
      <c r="G62" s="1282"/>
      <c r="H62" s="1283"/>
      <c r="I62" s="1281">
        <v>31.1</v>
      </c>
      <c r="J62" s="1282"/>
      <c r="K62" s="1283"/>
      <c r="L62" s="990">
        <v>22180</v>
      </c>
      <c r="M62" s="991"/>
      <c r="N62" s="992"/>
      <c r="O62" s="997" t="s">
        <v>62</v>
      </c>
      <c r="P62" s="998"/>
      <c r="Q62" s="999"/>
      <c r="R62" s="997" t="s">
        <v>62</v>
      </c>
      <c r="S62" s="998"/>
      <c r="T62" s="999"/>
      <c r="U62" s="997" t="s">
        <v>62</v>
      </c>
      <c r="V62" s="998"/>
      <c r="W62" s="999"/>
      <c r="X62" s="990">
        <v>7770</v>
      </c>
      <c r="Y62" s="991"/>
      <c r="Z62" s="992"/>
      <c r="AA62" s="990">
        <v>72</v>
      </c>
      <c r="AB62" s="991"/>
      <c r="AC62" s="992"/>
      <c r="AD62" s="990">
        <v>351</v>
      </c>
      <c r="AE62" s="991"/>
      <c r="AF62" s="992"/>
      <c r="AG62" s="997" t="s">
        <v>62</v>
      </c>
      <c r="AH62" s="998"/>
      <c r="AI62" s="999"/>
      <c r="AJ62" s="997" t="s">
        <v>62</v>
      </c>
      <c r="AK62" s="998"/>
      <c r="AL62" s="999"/>
      <c r="AM62" s="997" t="s">
        <v>62</v>
      </c>
      <c r="AN62" s="998"/>
      <c r="AO62" s="998"/>
      <c r="AP62" s="1018"/>
      <c r="AT62" s="58"/>
      <c r="AU62" s="58"/>
      <c r="AV62" s="58"/>
      <c r="AW62" s="58"/>
      <c r="AX62" s="58"/>
    </row>
    <row r="63" spans="1:62" ht="11.1" hidden="1" customHeight="1">
      <c r="A63" s="1228"/>
      <c r="B63" s="254">
        <v>21</v>
      </c>
      <c r="C63" s="1281">
        <v>38.1</v>
      </c>
      <c r="D63" s="1282"/>
      <c r="E63" s="1283"/>
      <c r="F63" s="1281">
        <v>25.4</v>
      </c>
      <c r="G63" s="1282"/>
      <c r="H63" s="1283"/>
      <c r="I63" s="1281">
        <v>24.2</v>
      </c>
      <c r="J63" s="1282"/>
      <c r="K63" s="1283"/>
      <c r="L63" s="990">
        <v>22154</v>
      </c>
      <c r="M63" s="991"/>
      <c r="N63" s="992"/>
      <c r="O63" s="997" t="s">
        <v>62</v>
      </c>
      <c r="P63" s="998"/>
      <c r="Q63" s="999"/>
      <c r="R63" s="997" t="s">
        <v>62</v>
      </c>
      <c r="S63" s="998"/>
      <c r="T63" s="999"/>
      <c r="U63" s="997" t="s">
        <v>62</v>
      </c>
      <c r="V63" s="998"/>
      <c r="W63" s="999"/>
      <c r="X63" s="990">
        <v>6890</v>
      </c>
      <c r="Y63" s="991"/>
      <c r="Z63" s="992"/>
      <c r="AA63" s="990">
        <v>56</v>
      </c>
      <c r="AB63" s="991"/>
      <c r="AC63" s="992"/>
      <c r="AD63" s="990">
        <v>311</v>
      </c>
      <c r="AE63" s="991"/>
      <c r="AF63" s="992"/>
      <c r="AG63" s="997" t="s">
        <v>62</v>
      </c>
      <c r="AH63" s="998"/>
      <c r="AI63" s="999"/>
      <c r="AJ63" s="997" t="s">
        <v>62</v>
      </c>
      <c r="AK63" s="998"/>
      <c r="AL63" s="999"/>
      <c r="AM63" s="997" t="s">
        <v>62</v>
      </c>
      <c r="AN63" s="998"/>
      <c r="AO63" s="998"/>
      <c r="AP63" s="1018"/>
      <c r="AT63" s="58"/>
      <c r="AU63" s="58"/>
      <c r="AV63" s="58"/>
      <c r="AW63" s="58"/>
      <c r="AX63" s="58"/>
    </row>
    <row r="64" spans="1:62" ht="11.1" customHeight="1">
      <c r="A64" s="1228"/>
      <c r="B64" s="255">
        <v>22</v>
      </c>
      <c r="C64" s="1284">
        <v>43.1</v>
      </c>
      <c r="D64" s="1285"/>
      <c r="E64" s="1286"/>
      <c r="F64" s="1284">
        <v>30.2</v>
      </c>
      <c r="G64" s="1285"/>
      <c r="H64" s="1286"/>
      <c r="I64" s="1284">
        <v>26.8</v>
      </c>
      <c r="J64" s="1285"/>
      <c r="K64" s="1286"/>
      <c r="L64" s="1004">
        <v>21341</v>
      </c>
      <c r="M64" s="1005"/>
      <c r="N64" s="1006"/>
      <c r="O64" s="1001" t="s">
        <v>62</v>
      </c>
      <c r="P64" s="1002"/>
      <c r="Q64" s="1007"/>
      <c r="R64" s="1001" t="s">
        <v>62</v>
      </c>
      <c r="S64" s="1002"/>
      <c r="T64" s="1007"/>
      <c r="U64" s="1001" t="s">
        <v>62</v>
      </c>
      <c r="V64" s="1002"/>
      <c r="W64" s="1007"/>
      <c r="X64" s="1004">
        <v>7850</v>
      </c>
      <c r="Y64" s="1005"/>
      <c r="Z64" s="1006"/>
      <c r="AA64" s="1004">
        <v>63</v>
      </c>
      <c r="AB64" s="1005"/>
      <c r="AC64" s="1006"/>
      <c r="AD64" s="1004">
        <v>368</v>
      </c>
      <c r="AE64" s="1005"/>
      <c r="AF64" s="1006"/>
      <c r="AG64" s="1001" t="s">
        <v>62</v>
      </c>
      <c r="AH64" s="1002"/>
      <c r="AI64" s="1007"/>
      <c r="AJ64" s="1001" t="s">
        <v>62</v>
      </c>
      <c r="AK64" s="1002"/>
      <c r="AL64" s="1007"/>
      <c r="AM64" s="1001" t="s">
        <v>62</v>
      </c>
      <c r="AN64" s="1002"/>
      <c r="AO64" s="1002"/>
      <c r="AP64" s="1003"/>
      <c r="AT64" s="58"/>
      <c r="AU64" s="58"/>
      <c r="AV64" s="58"/>
      <c r="AW64" s="58"/>
      <c r="AX64" s="58"/>
    </row>
    <row r="65" spans="1:62" ht="11.1" hidden="1" customHeight="1">
      <c r="A65" s="1228"/>
      <c r="B65" s="254">
        <v>23</v>
      </c>
      <c r="C65" s="1281">
        <v>42.6</v>
      </c>
      <c r="D65" s="1282"/>
      <c r="E65" s="1283"/>
      <c r="F65" s="1281">
        <v>30.2</v>
      </c>
      <c r="G65" s="1282"/>
      <c r="H65" s="1283"/>
      <c r="I65" s="1281">
        <v>25.5</v>
      </c>
      <c r="J65" s="1282"/>
      <c r="K65" s="1283"/>
      <c r="L65" s="990">
        <v>20245</v>
      </c>
      <c r="M65" s="991"/>
      <c r="N65" s="992"/>
      <c r="O65" s="997" t="s">
        <v>62</v>
      </c>
      <c r="P65" s="998"/>
      <c r="Q65" s="999"/>
      <c r="R65" s="997" t="s">
        <v>62</v>
      </c>
      <c r="S65" s="998"/>
      <c r="T65" s="999"/>
      <c r="U65" s="997" t="s">
        <v>62</v>
      </c>
      <c r="V65" s="998"/>
      <c r="W65" s="999"/>
      <c r="X65" s="990">
        <v>7770</v>
      </c>
      <c r="Y65" s="991"/>
      <c r="Z65" s="992"/>
      <c r="AA65" s="990">
        <v>60</v>
      </c>
      <c r="AB65" s="991"/>
      <c r="AC65" s="992"/>
      <c r="AD65" s="990">
        <v>384</v>
      </c>
      <c r="AE65" s="991"/>
      <c r="AF65" s="992"/>
      <c r="AG65" s="997" t="s">
        <v>62</v>
      </c>
      <c r="AH65" s="998"/>
      <c r="AI65" s="999"/>
      <c r="AJ65" s="997" t="s">
        <v>62</v>
      </c>
      <c r="AK65" s="998"/>
      <c r="AL65" s="999"/>
      <c r="AM65" s="997" t="s">
        <v>62</v>
      </c>
      <c r="AN65" s="998"/>
      <c r="AO65" s="998"/>
      <c r="AP65" s="1018"/>
      <c r="AT65" s="58"/>
      <c r="AU65" s="58"/>
      <c r="AV65" s="58"/>
      <c r="AW65" s="58"/>
      <c r="AX65" s="58"/>
    </row>
    <row r="66" spans="1:62" ht="11.1" customHeight="1">
      <c r="A66" s="1228"/>
      <c r="B66" s="254">
        <v>25</v>
      </c>
      <c r="C66" s="1281">
        <v>46.2</v>
      </c>
      <c r="D66" s="1282"/>
      <c r="E66" s="1283"/>
      <c r="F66" s="1281">
        <v>34.200000000000003</v>
      </c>
      <c r="G66" s="1282"/>
      <c r="H66" s="1283"/>
      <c r="I66" s="1281">
        <v>26.6</v>
      </c>
      <c r="J66" s="1282"/>
      <c r="K66" s="1283"/>
      <c r="L66" s="990">
        <f>ROUND(3642000/1908*10,0)</f>
        <v>19088</v>
      </c>
      <c r="M66" s="991"/>
      <c r="N66" s="992"/>
      <c r="O66" s="997" t="s">
        <v>62</v>
      </c>
      <c r="P66" s="998"/>
      <c r="Q66" s="999"/>
      <c r="R66" s="997" t="s">
        <v>62</v>
      </c>
      <c r="S66" s="998"/>
      <c r="T66" s="999"/>
      <c r="U66" s="997" t="s">
        <v>62</v>
      </c>
      <c r="V66" s="998"/>
      <c r="W66" s="999"/>
      <c r="X66" s="990">
        <v>8230</v>
      </c>
      <c r="Y66" s="991"/>
      <c r="Z66" s="992"/>
      <c r="AA66" s="990">
        <v>64</v>
      </c>
      <c r="AB66" s="991"/>
      <c r="AC66" s="992"/>
      <c r="AD66" s="990">
        <v>431</v>
      </c>
      <c r="AE66" s="991"/>
      <c r="AF66" s="992"/>
      <c r="AG66" s="997" t="s">
        <v>62</v>
      </c>
      <c r="AH66" s="998"/>
      <c r="AI66" s="999"/>
      <c r="AJ66" s="997" t="s">
        <v>62</v>
      </c>
      <c r="AK66" s="998"/>
      <c r="AL66" s="999"/>
      <c r="AM66" s="997" t="s">
        <v>62</v>
      </c>
      <c r="AN66" s="998"/>
      <c r="AO66" s="998"/>
      <c r="AP66" s="1018"/>
      <c r="AT66" s="58"/>
      <c r="AU66" s="58"/>
      <c r="AV66" s="58"/>
      <c r="AW66" s="58"/>
      <c r="AX66" s="58"/>
    </row>
    <row r="67" spans="1:62" ht="11.1" customHeight="1">
      <c r="A67" s="1228"/>
      <c r="B67" s="254">
        <v>26</v>
      </c>
      <c r="C67" s="1281">
        <v>44.7</v>
      </c>
      <c r="D67" s="1282"/>
      <c r="E67" s="1283"/>
      <c r="F67" s="1281">
        <v>30.6</v>
      </c>
      <c r="G67" s="1282"/>
      <c r="H67" s="1283"/>
      <c r="I67" s="1281">
        <v>23.7</v>
      </c>
      <c r="J67" s="1282"/>
      <c r="K67" s="1283"/>
      <c r="L67" s="990">
        <v>18468</v>
      </c>
      <c r="M67" s="991"/>
      <c r="N67" s="992"/>
      <c r="O67" s="997" t="s">
        <v>62</v>
      </c>
      <c r="P67" s="998"/>
      <c r="Q67" s="999"/>
      <c r="R67" s="997" t="s">
        <v>62</v>
      </c>
      <c r="S67" s="998"/>
      <c r="T67" s="999"/>
      <c r="U67" s="997" t="s">
        <v>62</v>
      </c>
      <c r="V67" s="998"/>
      <c r="W67" s="999"/>
      <c r="X67" s="990">
        <v>7560</v>
      </c>
      <c r="Y67" s="991"/>
      <c r="Z67" s="992"/>
      <c r="AA67" s="990">
        <v>57</v>
      </c>
      <c r="AB67" s="991"/>
      <c r="AC67" s="992"/>
      <c r="AD67" s="990">
        <v>410</v>
      </c>
      <c r="AE67" s="991"/>
      <c r="AF67" s="992"/>
      <c r="AG67" s="997" t="s">
        <v>62</v>
      </c>
      <c r="AH67" s="998"/>
      <c r="AI67" s="999"/>
      <c r="AJ67" s="997" t="s">
        <v>62</v>
      </c>
      <c r="AK67" s="998"/>
      <c r="AL67" s="999"/>
      <c r="AM67" s="997" t="s">
        <v>62</v>
      </c>
      <c r="AN67" s="998"/>
      <c r="AO67" s="998"/>
      <c r="AP67" s="1018"/>
      <c r="AT67" s="58"/>
      <c r="AU67" s="58"/>
      <c r="AV67" s="58"/>
      <c r="AW67" s="58"/>
      <c r="AX67" s="58"/>
    </row>
    <row r="68" spans="1:62" ht="11.1" customHeight="1">
      <c r="A68" s="1228"/>
      <c r="B68" s="254">
        <v>27</v>
      </c>
      <c r="C68" s="1281">
        <v>50.7</v>
      </c>
      <c r="D68" s="1282"/>
      <c r="E68" s="1283"/>
      <c r="F68" s="1281">
        <f>S16/AM16*100</f>
        <v>30.606451612903225</v>
      </c>
      <c r="G68" s="1282"/>
      <c r="H68" s="1283"/>
      <c r="I68" s="1281">
        <v>28.1</v>
      </c>
      <c r="J68" s="1282"/>
      <c r="K68" s="1283"/>
      <c r="L68" s="990">
        <v>18944</v>
      </c>
      <c r="M68" s="991"/>
      <c r="N68" s="992"/>
      <c r="O68" s="997" t="s">
        <v>62</v>
      </c>
      <c r="P68" s="998"/>
      <c r="Q68" s="999"/>
      <c r="R68" s="997" t="s">
        <v>62</v>
      </c>
      <c r="S68" s="998"/>
      <c r="T68" s="999"/>
      <c r="U68" s="997" t="s">
        <v>62</v>
      </c>
      <c r="V68" s="998"/>
      <c r="W68" s="999"/>
      <c r="X68" s="990">
        <v>9600</v>
      </c>
      <c r="Y68" s="991"/>
      <c r="Z68" s="992"/>
      <c r="AA68" s="990">
        <v>70</v>
      </c>
      <c r="AB68" s="991"/>
      <c r="AC68" s="992"/>
      <c r="AD68" s="990">
        <v>507</v>
      </c>
      <c r="AE68" s="991"/>
      <c r="AF68" s="992"/>
      <c r="AG68" s="997" t="s">
        <v>62</v>
      </c>
      <c r="AH68" s="998"/>
      <c r="AI68" s="999"/>
      <c r="AJ68" s="997" t="s">
        <v>62</v>
      </c>
      <c r="AK68" s="998"/>
      <c r="AL68" s="999"/>
      <c r="AM68" s="997" t="s">
        <v>62</v>
      </c>
      <c r="AN68" s="998"/>
      <c r="AO68" s="998"/>
      <c r="AP68" s="1018"/>
      <c r="AT68" s="58"/>
      <c r="AU68" s="58"/>
      <c r="AV68" s="58"/>
      <c r="AW68" s="58"/>
      <c r="AX68" s="58"/>
    </row>
    <row r="69" spans="1:62" ht="11.1" customHeight="1">
      <c r="A69" s="1228"/>
      <c r="B69" s="254">
        <v>28</v>
      </c>
      <c r="C69" s="1298">
        <v>56.8</v>
      </c>
      <c r="D69" s="1299"/>
      <c r="E69" s="1300"/>
      <c r="F69" s="1298" t="s">
        <v>62</v>
      </c>
      <c r="G69" s="1299"/>
      <c r="H69" s="1300"/>
      <c r="I69" s="1298">
        <v>31.2</v>
      </c>
      <c r="J69" s="1299"/>
      <c r="K69" s="1300"/>
      <c r="L69" s="990">
        <f>3686000/1946*10</f>
        <v>18941.41829393628</v>
      </c>
      <c r="M69" s="991"/>
      <c r="N69" s="992"/>
      <c r="O69" s="1298" t="s">
        <v>62</v>
      </c>
      <c r="P69" s="1299"/>
      <c r="Q69" s="1300"/>
      <c r="R69" s="1298" t="s">
        <v>62</v>
      </c>
      <c r="S69" s="1299"/>
      <c r="T69" s="1300"/>
      <c r="U69" s="1298" t="s">
        <v>62</v>
      </c>
      <c r="V69" s="1299"/>
      <c r="W69" s="1300"/>
      <c r="X69" s="997">
        <v>11200</v>
      </c>
      <c r="Y69" s="998"/>
      <c r="Z69" s="999"/>
      <c r="AA69" s="997">
        <v>80</v>
      </c>
      <c r="AB69" s="998"/>
      <c r="AC69" s="999"/>
      <c r="AD69" s="997">
        <v>591</v>
      </c>
      <c r="AE69" s="998"/>
      <c r="AF69" s="999"/>
      <c r="AG69" s="1298" t="s">
        <v>62</v>
      </c>
      <c r="AH69" s="1299"/>
      <c r="AI69" s="1300"/>
      <c r="AJ69" s="1298" t="s">
        <v>62</v>
      </c>
      <c r="AK69" s="1299"/>
      <c r="AL69" s="1300"/>
      <c r="AM69" s="997" t="s">
        <v>62</v>
      </c>
      <c r="AN69" s="998"/>
      <c r="AO69" s="998"/>
      <c r="AP69" s="1018"/>
      <c r="AS69" s="242"/>
      <c r="AT69" s="58"/>
      <c r="AU69" s="58"/>
      <c r="AV69" s="58"/>
      <c r="AW69" s="58"/>
      <c r="AX69" s="58"/>
    </row>
    <row r="70" spans="1:62" ht="11.1" customHeight="1">
      <c r="A70" s="1228"/>
      <c r="B70" s="256">
        <v>29</v>
      </c>
      <c r="C70" s="1369">
        <v>57.2</v>
      </c>
      <c r="D70" s="1370"/>
      <c r="E70" s="1371"/>
      <c r="F70" s="1369" t="s">
        <v>62</v>
      </c>
      <c r="G70" s="1370"/>
      <c r="H70" s="1371"/>
      <c r="I70" s="1369">
        <v>29.6</v>
      </c>
      <c r="J70" s="1370"/>
      <c r="K70" s="1371"/>
      <c r="L70" s="1372">
        <f>G17*1000/C17*10</f>
        <v>18943.772990015765</v>
      </c>
      <c r="M70" s="1373"/>
      <c r="N70" s="1374"/>
      <c r="O70" s="1369" t="s">
        <v>62</v>
      </c>
      <c r="P70" s="1370"/>
      <c r="Q70" s="1371"/>
      <c r="R70" s="1369" t="s">
        <v>62</v>
      </c>
      <c r="S70" s="1370"/>
      <c r="T70" s="1371"/>
      <c r="U70" s="1369" t="s">
        <v>62</v>
      </c>
      <c r="V70" s="1370"/>
      <c r="W70" s="1371"/>
      <c r="X70" s="1295">
        <v>11430</v>
      </c>
      <c r="Y70" s="1296"/>
      <c r="Z70" s="1344"/>
      <c r="AA70" s="1295">
        <v>80</v>
      </c>
      <c r="AB70" s="1296"/>
      <c r="AC70" s="1344"/>
      <c r="AD70" s="1295">
        <v>574</v>
      </c>
      <c r="AE70" s="1296"/>
      <c r="AF70" s="1344"/>
      <c r="AG70" s="1369" t="s">
        <v>62</v>
      </c>
      <c r="AH70" s="1370"/>
      <c r="AI70" s="1371"/>
      <c r="AJ70" s="1369" t="s">
        <v>62</v>
      </c>
      <c r="AK70" s="1370"/>
      <c r="AL70" s="1371"/>
      <c r="AM70" s="1295" t="s">
        <v>62</v>
      </c>
      <c r="AN70" s="1296"/>
      <c r="AO70" s="1296"/>
      <c r="AP70" s="1297"/>
      <c r="AS70" s="242"/>
      <c r="AT70" s="58"/>
      <c r="AU70" s="58"/>
      <c r="AV70" s="58"/>
      <c r="AW70" s="58"/>
      <c r="AX70" s="58"/>
    </row>
    <row r="71" spans="1:62" ht="11.1" customHeight="1">
      <c r="A71" s="1310"/>
      <c r="B71" s="806">
        <v>30</v>
      </c>
      <c r="C71" s="1291">
        <v>53</v>
      </c>
      <c r="D71" s="1292"/>
      <c r="E71" s="1293"/>
      <c r="F71" s="1291" t="s">
        <v>62</v>
      </c>
      <c r="G71" s="1292"/>
      <c r="H71" s="1293"/>
      <c r="I71" s="1291">
        <v>27.8</v>
      </c>
      <c r="J71" s="1292"/>
      <c r="K71" s="1293"/>
      <c r="L71" s="1311">
        <v>20524</v>
      </c>
      <c r="M71" s="1312"/>
      <c r="N71" s="1313"/>
      <c r="O71" s="1291" t="s">
        <v>62</v>
      </c>
      <c r="P71" s="1292"/>
      <c r="Q71" s="1293"/>
      <c r="R71" s="1291" t="s">
        <v>62</v>
      </c>
      <c r="S71" s="1292"/>
      <c r="T71" s="1293"/>
      <c r="U71" s="1291" t="s">
        <v>62</v>
      </c>
      <c r="V71" s="1292"/>
      <c r="W71" s="1293"/>
      <c r="X71" s="1288">
        <v>10900</v>
      </c>
      <c r="Y71" s="1289"/>
      <c r="Z71" s="1294"/>
      <c r="AA71" s="1288">
        <v>75</v>
      </c>
      <c r="AB71" s="1289"/>
      <c r="AC71" s="1294"/>
      <c r="AD71" s="1288">
        <v>531</v>
      </c>
      <c r="AE71" s="1289"/>
      <c r="AF71" s="1294"/>
      <c r="AG71" s="1291" t="s">
        <v>62</v>
      </c>
      <c r="AH71" s="1292"/>
      <c r="AI71" s="1293"/>
      <c r="AJ71" s="1291" t="s">
        <v>62</v>
      </c>
      <c r="AK71" s="1292"/>
      <c r="AL71" s="1293"/>
      <c r="AM71" s="1288" t="s">
        <v>62</v>
      </c>
      <c r="AN71" s="1289"/>
      <c r="AO71" s="1289"/>
      <c r="AP71" s="1290"/>
      <c r="AS71" s="242"/>
      <c r="AT71" s="58"/>
      <c r="AU71" s="58"/>
      <c r="AV71" s="58"/>
      <c r="AW71" s="58"/>
      <c r="AX71" s="58"/>
    </row>
    <row r="72" spans="1:62" ht="11.1" customHeight="1">
      <c r="A72" s="1228" t="s">
        <v>447</v>
      </c>
      <c r="B72" s="254">
        <v>60</v>
      </c>
      <c r="C72" s="1281">
        <v>10.1</v>
      </c>
      <c r="D72" s="1282"/>
      <c r="E72" s="1283"/>
      <c r="F72" s="1281">
        <v>14.1</v>
      </c>
      <c r="G72" s="1282"/>
      <c r="H72" s="1283"/>
      <c r="I72" s="1281">
        <v>43.8</v>
      </c>
      <c r="J72" s="1282"/>
      <c r="K72" s="1283"/>
      <c r="L72" s="990">
        <v>13888</v>
      </c>
      <c r="M72" s="991"/>
      <c r="N72" s="992"/>
      <c r="O72" s="1281">
        <v>27.2</v>
      </c>
      <c r="P72" s="1282"/>
      <c r="Q72" s="1283"/>
      <c r="R72" s="990">
        <v>98</v>
      </c>
      <c r="S72" s="991"/>
      <c r="T72" s="992"/>
      <c r="U72" s="1281">
        <v>130.1</v>
      </c>
      <c r="V72" s="1282"/>
      <c r="W72" s="1283"/>
      <c r="X72" s="990">
        <v>8389</v>
      </c>
      <c r="Y72" s="991"/>
      <c r="Z72" s="992"/>
      <c r="AA72" s="1281">
        <v>82.2</v>
      </c>
      <c r="AB72" s="1282"/>
      <c r="AC72" s="1283"/>
      <c r="AD72" s="990">
        <v>604</v>
      </c>
      <c r="AE72" s="991"/>
      <c r="AF72" s="992"/>
      <c r="AG72" s="1281">
        <v>86.6</v>
      </c>
      <c r="AH72" s="1282"/>
      <c r="AI72" s="1283"/>
      <c r="AJ72" s="1281">
        <v>86.1</v>
      </c>
      <c r="AK72" s="1282"/>
      <c r="AL72" s="1283"/>
      <c r="AM72" s="1281">
        <v>1038.5</v>
      </c>
      <c r="AN72" s="1282"/>
      <c r="AO72" s="1282"/>
      <c r="AP72" s="1287"/>
      <c r="AS72" s="242"/>
      <c r="AT72" s="58"/>
      <c r="AU72" s="58"/>
      <c r="AV72" s="58"/>
      <c r="AW72" s="58"/>
      <c r="AX72" s="58"/>
      <c r="AY72" s="241"/>
      <c r="BD72" s="241"/>
      <c r="BE72" s="241"/>
      <c r="BF72" s="241"/>
      <c r="BG72" s="241"/>
      <c r="BH72" s="241"/>
      <c r="BI72" s="241"/>
      <c r="BJ72" s="241"/>
    </row>
    <row r="73" spans="1:62" ht="11.1" customHeight="1">
      <c r="A73" s="1228"/>
      <c r="B73" s="254">
        <v>2</v>
      </c>
      <c r="C73" s="1281">
        <v>8.5</v>
      </c>
      <c r="D73" s="1282"/>
      <c r="E73" s="1283"/>
      <c r="F73" s="1281">
        <v>11.5</v>
      </c>
      <c r="G73" s="1282"/>
      <c r="H73" s="1283"/>
      <c r="I73" s="1281">
        <v>40.799999999999997</v>
      </c>
      <c r="J73" s="1282"/>
      <c r="K73" s="1283"/>
      <c r="L73" s="990">
        <v>18506</v>
      </c>
      <c r="M73" s="991"/>
      <c r="N73" s="992"/>
      <c r="O73" s="1281">
        <v>49.2</v>
      </c>
      <c r="P73" s="1282"/>
      <c r="Q73" s="1283"/>
      <c r="R73" s="990">
        <v>98</v>
      </c>
      <c r="S73" s="991"/>
      <c r="T73" s="992"/>
      <c r="U73" s="1281">
        <v>180.9</v>
      </c>
      <c r="V73" s="1282"/>
      <c r="W73" s="1283"/>
      <c r="X73" s="990">
        <v>8037</v>
      </c>
      <c r="Y73" s="991"/>
      <c r="Z73" s="992"/>
      <c r="AA73" s="1281">
        <v>78.599999999999994</v>
      </c>
      <c r="AB73" s="1282"/>
      <c r="AC73" s="1283"/>
      <c r="AD73" s="990">
        <v>434</v>
      </c>
      <c r="AE73" s="991"/>
      <c r="AF73" s="992"/>
      <c r="AG73" s="1281">
        <v>89.7</v>
      </c>
      <c r="AH73" s="1282"/>
      <c r="AI73" s="1283"/>
      <c r="AJ73" s="1281">
        <v>88.3</v>
      </c>
      <c r="AK73" s="1282"/>
      <c r="AL73" s="1283"/>
      <c r="AM73" s="1281">
        <v>1284.8</v>
      </c>
      <c r="AN73" s="1282"/>
      <c r="AO73" s="1282"/>
      <c r="AP73" s="1287"/>
      <c r="AS73" s="242"/>
      <c r="AT73" s="58"/>
      <c r="AU73" s="58"/>
      <c r="AV73" s="58"/>
      <c r="AW73" s="58"/>
      <c r="AX73" s="58"/>
    </row>
    <row r="74" spans="1:62" ht="11.1" customHeight="1">
      <c r="A74" s="1228"/>
      <c r="B74" s="254">
        <v>7</v>
      </c>
      <c r="C74" s="1281">
        <v>9.1</v>
      </c>
      <c r="D74" s="1282"/>
      <c r="E74" s="1283"/>
      <c r="F74" s="1281">
        <v>12.7</v>
      </c>
      <c r="G74" s="1282"/>
      <c r="H74" s="1283"/>
      <c r="I74" s="1281">
        <v>39.6</v>
      </c>
      <c r="J74" s="1282"/>
      <c r="K74" s="1283"/>
      <c r="L74" s="990">
        <v>28730</v>
      </c>
      <c r="M74" s="991"/>
      <c r="N74" s="992"/>
      <c r="O74" s="1281">
        <v>56.9</v>
      </c>
      <c r="P74" s="1282"/>
      <c r="Q74" s="1283"/>
      <c r="R74" s="990">
        <v>70</v>
      </c>
      <c r="S74" s="991"/>
      <c r="T74" s="992"/>
      <c r="U74" s="1281">
        <v>201.9</v>
      </c>
      <c r="V74" s="1282"/>
      <c r="W74" s="1283"/>
      <c r="X74" s="990">
        <v>11450</v>
      </c>
      <c r="Y74" s="991"/>
      <c r="Z74" s="992"/>
      <c r="AA74" s="1281">
        <v>80.5</v>
      </c>
      <c r="AB74" s="1282"/>
      <c r="AC74" s="1283"/>
      <c r="AD74" s="990">
        <v>399</v>
      </c>
      <c r="AE74" s="991"/>
      <c r="AF74" s="992"/>
      <c r="AG74" s="1281">
        <v>90.6</v>
      </c>
      <c r="AH74" s="1282"/>
      <c r="AI74" s="1283"/>
      <c r="AJ74" s="1281">
        <v>89.1</v>
      </c>
      <c r="AK74" s="1282"/>
      <c r="AL74" s="1283"/>
      <c r="AM74" s="1281">
        <v>1577.3</v>
      </c>
      <c r="AN74" s="1282"/>
      <c r="AO74" s="1282"/>
      <c r="AP74" s="1287"/>
      <c r="AS74" s="242"/>
      <c r="AT74" s="58"/>
      <c r="AU74" s="58"/>
      <c r="AV74" s="58"/>
      <c r="AW74" s="58"/>
      <c r="AX74" s="58"/>
    </row>
    <row r="75" spans="1:62" ht="11.1" customHeight="1">
      <c r="A75" s="1228"/>
      <c r="B75" s="254">
        <v>12</v>
      </c>
      <c r="C75" s="1281">
        <v>5.0999999999999996</v>
      </c>
      <c r="D75" s="1282"/>
      <c r="E75" s="1283"/>
      <c r="F75" s="1281">
        <v>6.3</v>
      </c>
      <c r="G75" s="1282"/>
      <c r="H75" s="1283"/>
      <c r="I75" s="1281">
        <v>23.7</v>
      </c>
      <c r="J75" s="1282"/>
      <c r="K75" s="1283"/>
      <c r="L75" s="990">
        <v>31930</v>
      </c>
      <c r="M75" s="991"/>
      <c r="N75" s="992"/>
      <c r="O75" s="1281">
        <v>58.2</v>
      </c>
      <c r="P75" s="1282"/>
      <c r="Q75" s="1283"/>
      <c r="R75" s="990">
        <v>63</v>
      </c>
      <c r="S75" s="991"/>
      <c r="T75" s="992"/>
      <c r="U75" s="1281">
        <v>202.1</v>
      </c>
      <c r="V75" s="1282"/>
      <c r="W75" s="1283"/>
      <c r="X75" s="990">
        <v>9460</v>
      </c>
      <c r="Y75" s="991"/>
      <c r="Z75" s="992"/>
      <c r="AA75" s="990">
        <v>48</v>
      </c>
      <c r="AB75" s="991"/>
      <c r="AC75" s="992"/>
      <c r="AD75" s="990">
        <v>319</v>
      </c>
      <c r="AE75" s="991"/>
      <c r="AF75" s="992"/>
      <c r="AG75" s="1281">
        <v>91.9</v>
      </c>
      <c r="AH75" s="1282"/>
      <c r="AI75" s="1283"/>
      <c r="AJ75" s="1281">
        <v>85.9</v>
      </c>
      <c r="AK75" s="1282"/>
      <c r="AL75" s="1283"/>
      <c r="AM75" s="1281">
        <v>1466.3</v>
      </c>
      <c r="AN75" s="1282"/>
      <c r="AO75" s="1282"/>
      <c r="AP75" s="1287"/>
      <c r="AS75" s="242"/>
      <c r="AT75" s="58"/>
      <c r="AU75" s="58"/>
      <c r="AV75" s="58"/>
      <c r="AW75" s="58"/>
      <c r="AX75" s="58"/>
    </row>
    <row r="76" spans="1:62" ht="11.1" customHeight="1">
      <c r="A76" s="1228"/>
      <c r="B76" s="254">
        <v>17</v>
      </c>
      <c r="C76" s="1281">
        <v>16.3</v>
      </c>
      <c r="D76" s="1282"/>
      <c r="E76" s="1283"/>
      <c r="F76" s="1281">
        <v>16.100000000000001</v>
      </c>
      <c r="G76" s="1282"/>
      <c r="H76" s="1283"/>
      <c r="I76" s="1281">
        <v>30</v>
      </c>
      <c r="J76" s="1282"/>
      <c r="K76" s="1283"/>
      <c r="L76" s="990">
        <v>37790</v>
      </c>
      <c r="M76" s="991"/>
      <c r="N76" s="992"/>
      <c r="O76" s="997" t="s">
        <v>62</v>
      </c>
      <c r="P76" s="998"/>
      <c r="Q76" s="999"/>
      <c r="R76" s="997" t="s">
        <v>62</v>
      </c>
      <c r="S76" s="998"/>
      <c r="T76" s="999"/>
      <c r="U76" s="997" t="s">
        <v>62</v>
      </c>
      <c r="V76" s="998"/>
      <c r="W76" s="999"/>
      <c r="X76" s="990">
        <v>8840</v>
      </c>
      <c r="Y76" s="991"/>
      <c r="Z76" s="992"/>
      <c r="AA76" s="990">
        <v>46</v>
      </c>
      <c r="AB76" s="991"/>
      <c r="AC76" s="992"/>
      <c r="AD76" s="990">
        <v>234</v>
      </c>
      <c r="AE76" s="991"/>
      <c r="AF76" s="992"/>
      <c r="AG76" s="997" t="s">
        <v>62</v>
      </c>
      <c r="AH76" s="998"/>
      <c r="AI76" s="999"/>
      <c r="AJ76" s="997" t="s">
        <v>62</v>
      </c>
      <c r="AK76" s="998"/>
      <c r="AL76" s="999"/>
      <c r="AM76" s="997" t="s">
        <v>62</v>
      </c>
      <c r="AN76" s="998"/>
      <c r="AO76" s="998"/>
      <c r="AP76" s="1018"/>
      <c r="AS76" s="242"/>
      <c r="AT76" s="58"/>
      <c r="AU76" s="58"/>
      <c r="AV76" s="58"/>
      <c r="AW76" s="58"/>
      <c r="AX76" s="58"/>
    </row>
    <row r="77" spans="1:62" ht="11.1" hidden="1" customHeight="1">
      <c r="A77" s="1228"/>
      <c r="B77" s="254">
        <v>21</v>
      </c>
      <c r="C77" s="1281">
        <v>28.8</v>
      </c>
      <c r="D77" s="1282"/>
      <c r="E77" s="1283"/>
      <c r="F77" s="1281">
        <v>5.8</v>
      </c>
      <c r="G77" s="1282"/>
      <c r="H77" s="1283"/>
      <c r="I77" s="1281">
        <v>11.2</v>
      </c>
      <c r="J77" s="1282"/>
      <c r="K77" s="1283"/>
      <c r="L77" s="990">
        <v>68451</v>
      </c>
      <c r="M77" s="991"/>
      <c r="N77" s="992"/>
      <c r="O77" s="997" t="s">
        <v>62</v>
      </c>
      <c r="P77" s="998"/>
      <c r="Q77" s="999"/>
      <c r="R77" s="997" t="s">
        <v>62</v>
      </c>
      <c r="S77" s="998"/>
      <c r="T77" s="999"/>
      <c r="U77" s="997" t="s">
        <v>62</v>
      </c>
      <c r="V77" s="998"/>
      <c r="W77" s="999"/>
      <c r="X77" s="990">
        <v>5990</v>
      </c>
      <c r="Y77" s="991"/>
      <c r="Z77" s="992"/>
      <c r="AA77" s="990">
        <v>22</v>
      </c>
      <c r="AB77" s="991"/>
      <c r="AC77" s="992"/>
      <c r="AD77" s="990">
        <v>87</v>
      </c>
      <c r="AE77" s="991"/>
      <c r="AF77" s="992"/>
      <c r="AG77" s="997" t="s">
        <v>62</v>
      </c>
      <c r="AH77" s="998"/>
      <c r="AI77" s="999"/>
      <c r="AJ77" s="997" t="s">
        <v>62</v>
      </c>
      <c r="AK77" s="998"/>
      <c r="AL77" s="999"/>
      <c r="AM77" s="997" t="s">
        <v>62</v>
      </c>
      <c r="AN77" s="998"/>
      <c r="AO77" s="998"/>
      <c r="AP77" s="1018"/>
      <c r="AS77" s="242"/>
      <c r="AT77" s="58"/>
      <c r="AU77" s="58"/>
      <c r="AV77" s="58"/>
      <c r="AW77" s="58"/>
      <c r="AX77" s="58"/>
    </row>
    <row r="78" spans="1:62" ht="11.1" customHeight="1">
      <c r="A78" s="1228"/>
      <c r="B78" s="255">
        <v>22</v>
      </c>
      <c r="C78" s="1284">
        <v>59.7</v>
      </c>
      <c r="D78" s="1285"/>
      <c r="E78" s="1286"/>
      <c r="F78" s="1284">
        <v>14.6</v>
      </c>
      <c r="G78" s="1285"/>
      <c r="H78" s="1286"/>
      <c r="I78" s="1284">
        <v>25.8</v>
      </c>
      <c r="J78" s="1285"/>
      <c r="K78" s="1286"/>
      <c r="L78" s="1004">
        <v>55983</v>
      </c>
      <c r="M78" s="1005"/>
      <c r="N78" s="1006"/>
      <c r="O78" s="1001" t="s">
        <v>62</v>
      </c>
      <c r="P78" s="1002"/>
      <c r="Q78" s="1007"/>
      <c r="R78" s="1001" t="s">
        <v>62</v>
      </c>
      <c r="S78" s="1002"/>
      <c r="T78" s="1007"/>
      <c r="U78" s="1001" t="s">
        <v>62</v>
      </c>
      <c r="V78" s="1002"/>
      <c r="W78" s="1007"/>
      <c r="X78" s="1004">
        <v>11320</v>
      </c>
      <c r="Y78" s="1005"/>
      <c r="Z78" s="1006"/>
      <c r="AA78" s="1004">
        <v>48</v>
      </c>
      <c r="AB78" s="1005"/>
      <c r="AC78" s="1006"/>
      <c r="AD78" s="1004">
        <v>202</v>
      </c>
      <c r="AE78" s="1005"/>
      <c r="AF78" s="1006"/>
      <c r="AG78" s="1001" t="s">
        <v>62</v>
      </c>
      <c r="AH78" s="1002"/>
      <c r="AI78" s="1007"/>
      <c r="AJ78" s="1001" t="s">
        <v>62</v>
      </c>
      <c r="AK78" s="1002"/>
      <c r="AL78" s="1007"/>
      <c r="AM78" s="1001" t="s">
        <v>62</v>
      </c>
      <c r="AN78" s="1002"/>
      <c r="AO78" s="1002"/>
      <c r="AP78" s="1003"/>
      <c r="AS78" s="242"/>
      <c r="AT78" s="58"/>
      <c r="AU78" s="58"/>
      <c r="AV78" s="58"/>
      <c r="AW78" s="58"/>
      <c r="AX78" s="58"/>
    </row>
    <row r="79" spans="1:62" ht="11.1" hidden="1" customHeight="1">
      <c r="A79" s="1228"/>
      <c r="B79" s="254">
        <v>23</v>
      </c>
      <c r="C79" s="1281">
        <v>53.8</v>
      </c>
      <c r="D79" s="1282"/>
      <c r="E79" s="1283"/>
      <c r="F79" s="1281">
        <v>15.7</v>
      </c>
      <c r="G79" s="1282"/>
      <c r="H79" s="1283"/>
      <c r="I79" s="1281">
        <v>22</v>
      </c>
      <c r="J79" s="1282"/>
      <c r="K79" s="1283"/>
      <c r="L79" s="990">
        <v>35813</v>
      </c>
      <c r="M79" s="991"/>
      <c r="N79" s="992"/>
      <c r="O79" s="997" t="s">
        <v>62</v>
      </c>
      <c r="P79" s="998"/>
      <c r="Q79" s="999"/>
      <c r="R79" s="997" t="s">
        <v>62</v>
      </c>
      <c r="S79" s="998"/>
      <c r="T79" s="999"/>
      <c r="U79" s="997" t="s">
        <v>62</v>
      </c>
      <c r="V79" s="998"/>
      <c r="W79" s="999"/>
      <c r="X79" s="990">
        <v>9170</v>
      </c>
      <c r="Y79" s="991"/>
      <c r="Z79" s="992"/>
      <c r="AA79" s="990">
        <v>40</v>
      </c>
      <c r="AB79" s="991"/>
      <c r="AC79" s="992"/>
      <c r="AD79" s="990">
        <v>256</v>
      </c>
      <c r="AE79" s="991"/>
      <c r="AF79" s="992"/>
      <c r="AG79" s="997" t="s">
        <v>62</v>
      </c>
      <c r="AH79" s="998"/>
      <c r="AI79" s="999"/>
      <c r="AJ79" s="997" t="s">
        <v>62</v>
      </c>
      <c r="AK79" s="998"/>
      <c r="AL79" s="999"/>
      <c r="AM79" s="997" t="s">
        <v>62</v>
      </c>
      <c r="AN79" s="998"/>
      <c r="AO79" s="998"/>
      <c r="AP79" s="1018"/>
      <c r="AS79" s="242"/>
      <c r="AT79" s="58"/>
      <c r="AU79" s="58"/>
      <c r="AV79" s="58"/>
      <c r="AW79" s="58"/>
      <c r="AX79" s="58"/>
    </row>
    <row r="80" spans="1:62" ht="11.1" customHeight="1">
      <c r="A80" s="1228"/>
      <c r="B80" s="254">
        <v>25</v>
      </c>
      <c r="C80" s="1281">
        <v>46.6</v>
      </c>
      <c r="D80" s="1282"/>
      <c r="E80" s="1283"/>
      <c r="F80" s="1281">
        <f>ROUND(496/3104*100,1)</f>
        <v>16</v>
      </c>
      <c r="G80" s="1282"/>
      <c r="H80" s="1283"/>
      <c r="I80" s="1281">
        <v>23.1</v>
      </c>
      <c r="J80" s="1282"/>
      <c r="K80" s="1283"/>
      <c r="L80" s="990">
        <f>ROUND(2219000/662*10,0)</f>
        <v>33520</v>
      </c>
      <c r="M80" s="991"/>
      <c r="N80" s="992"/>
      <c r="O80" s="997" t="s">
        <v>62</v>
      </c>
      <c r="P80" s="998"/>
      <c r="Q80" s="999"/>
      <c r="R80" s="997" t="s">
        <v>62</v>
      </c>
      <c r="S80" s="998"/>
      <c r="T80" s="999"/>
      <c r="U80" s="997" t="s">
        <v>62</v>
      </c>
      <c r="V80" s="998"/>
      <c r="W80" s="999"/>
      <c r="X80" s="990">
        <v>9410</v>
      </c>
      <c r="Y80" s="991"/>
      <c r="Z80" s="992"/>
      <c r="AA80" s="990">
        <v>38</v>
      </c>
      <c r="AB80" s="991"/>
      <c r="AC80" s="992"/>
      <c r="AD80" s="990">
        <v>281</v>
      </c>
      <c r="AE80" s="991"/>
      <c r="AF80" s="992"/>
      <c r="AG80" s="997" t="s">
        <v>62</v>
      </c>
      <c r="AH80" s="998"/>
      <c r="AI80" s="999"/>
      <c r="AJ80" s="997" t="s">
        <v>62</v>
      </c>
      <c r="AK80" s="998"/>
      <c r="AL80" s="999"/>
      <c r="AM80" s="997" t="s">
        <v>62</v>
      </c>
      <c r="AN80" s="998"/>
      <c r="AO80" s="998"/>
      <c r="AP80" s="1018"/>
      <c r="AS80" s="242"/>
      <c r="AT80" s="58"/>
      <c r="AU80" s="58"/>
      <c r="AV80" s="58"/>
      <c r="AW80" s="58"/>
      <c r="AX80" s="58"/>
    </row>
    <row r="81" spans="1:62" ht="11.1" customHeight="1">
      <c r="A81" s="1228"/>
      <c r="B81" s="254">
        <v>26</v>
      </c>
      <c r="C81" s="1281">
        <v>13.8</v>
      </c>
      <c r="D81" s="1282"/>
      <c r="E81" s="1283"/>
      <c r="F81" s="1281">
        <f>ROUND(S30/AM30*100,1)</f>
        <v>7.7</v>
      </c>
      <c r="G81" s="1282"/>
      <c r="H81" s="1283"/>
      <c r="I81" s="1281">
        <v>12.3</v>
      </c>
      <c r="J81" s="1282"/>
      <c r="K81" s="1283"/>
      <c r="L81" s="990">
        <f>ROUND(G30/C30*10000,0)</f>
        <v>23201</v>
      </c>
      <c r="M81" s="991"/>
      <c r="N81" s="992"/>
      <c r="O81" s="997" t="s">
        <v>62</v>
      </c>
      <c r="P81" s="998"/>
      <c r="Q81" s="999"/>
      <c r="R81" s="997" t="s">
        <v>62</v>
      </c>
      <c r="S81" s="998"/>
      <c r="T81" s="999"/>
      <c r="U81" s="997" t="s">
        <v>62</v>
      </c>
      <c r="V81" s="998"/>
      <c r="W81" s="999"/>
      <c r="X81" s="990">
        <v>5500</v>
      </c>
      <c r="Y81" s="991"/>
      <c r="Z81" s="992"/>
      <c r="AA81" s="990">
        <v>21</v>
      </c>
      <c r="AB81" s="991"/>
      <c r="AC81" s="992"/>
      <c r="AD81" s="990">
        <v>237</v>
      </c>
      <c r="AE81" s="991"/>
      <c r="AF81" s="992"/>
      <c r="AG81" s="997" t="s">
        <v>62</v>
      </c>
      <c r="AH81" s="998"/>
      <c r="AI81" s="999"/>
      <c r="AJ81" s="997" t="s">
        <v>62</v>
      </c>
      <c r="AK81" s="998"/>
      <c r="AL81" s="999"/>
      <c r="AM81" s="997" t="s">
        <v>62</v>
      </c>
      <c r="AN81" s="998"/>
      <c r="AO81" s="998"/>
      <c r="AP81" s="1018"/>
      <c r="AS81" s="242"/>
      <c r="AT81" s="58"/>
      <c r="AU81" s="58"/>
      <c r="AV81" s="58"/>
      <c r="AW81" s="58"/>
      <c r="AX81" s="58"/>
    </row>
    <row r="82" spans="1:62" ht="11.1" customHeight="1">
      <c r="A82" s="1228"/>
      <c r="B82" s="254">
        <v>27</v>
      </c>
      <c r="C82" s="1281">
        <v>13.9</v>
      </c>
      <c r="D82" s="1282"/>
      <c r="E82" s="1283"/>
      <c r="F82" s="1281">
        <f>S31/AM31*100</f>
        <v>13.160485723662617</v>
      </c>
      <c r="G82" s="1282"/>
      <c r="H82" s="1283"/>
      <c r="I82" s="1281">
        <v>18</v>
      </c>
      <c r="J82" s="1282"/>
      <c r="K82" s="1283"/>
      <c r="L82" s="990">
        <v>22883</v>
      </c>
      <c r="M82" s="991"/>
      <c r="N82" s="992"/>
      <c r="O82" s="997" t="s">
        <v>62</v>
      </c>
      <c r="P82" s="998"/>
      <c r="Q82" s="999"/>
      <c r="R82" s="997" t="s">
        <v>62</v>
      </c>
      <c r="S82" s="998"/>
      <c r="T82" s="999"/>
      <c r="U82" s="997" t="s">
        <v>62</v>
      </c>
      <c r="V82" s="998"/>
      <c r="W82" s="999"/>
      <c r="X82" s="990">
        <v>7670</v>
      </c>
      <c r="Y82" s="991"/>
      <c r="Z82" s="992"/>
      <c r="AA82" s="990">
        <v>27</v>
      </c>
      <c r="AB82" s="991"/>
      <c r="AC82" s="992"/>
      <c r="AD82" s="990">
        <v>335</v>
      </c>
      <c r="AE82" s="991"/>
      <c r="AF82" s="992"/>
      <c r="AG82" s="997" t="s">
        <v>62</v>
      </c>
      <c r="AH82" s="998"/>
      <c r="AI82" s="999"/>
      <c r="AJ82" s="997" t="s">
        <v>62</v>
      </c>
      <c r="AK82" s="998"/>
      <c r="AL82" s="999"/>
      <c r="AM82" s="997" t="s">
        <v>62</v>
      </c>
      <c r="AN82" s="998"/>
      <c r="AO82" s="998"/>
      <c r="AP82" s="1018"/>
      <c r="AS82" s="242"/>
      <c r="AT82" s="58"/>
      <c r="AU82" s="58"/>
      <c r="AV82" s="58"/>
      <c r="AW82" s="58"/>
      <c r="AX82" s="58"/>
    </row>
    <row r="83" spans="1:62" ht="10.5" customHeight="1">
      <c r="A83" s="1228"/>
      <c r="B83" s="253">
        <v>28</v>
      </c>
      <c r="C83" s="1277" t="s">
        <v>62</v>
      </c>
      <c r="D83" s="1278"/>
      <c r="E83" s="1279"/>
      <c r="F83" s="1277" t="s">
        <v>62</v>
      </c>
      <c r="G83" s="1278"/>
      <c r="H83" s="1279"/>
      <c r="I83" s="1277" t="s">
        <v>62</v>
      </c>
      <c r="J83" s="1278"/>
      <c r="K83" s="1279"/>
      <c r="L83" s="1277" t="s">
        <v>62</v>
      </c>
      <c r="M83" s="1278"/>
      <c r="N83" s="1279"/>
      <c r="O83" s="1277" t="s">
        <v>62</v>
      </c>
      <c r="P83" s="1278"/>
      <c r="Q83" s="1279"/>
      <c r="R83" s="1277" t="s">
        <v>62</v>
      </c>
      <c r="S83" s="1278"/>
      <c r="T83" s="1279"/>
      <c r="U83" s="1277" t="s">
        <v>62</v>
      </c>
      <c r="V83" s="1278"/>
      <c r="W83" s="1279"/>
      <c r="X83" s="1277" t="s">
        <v>62</v>
      </c>
      <c r="Y83" s="1278"/>
      <c r="Z83" s="1279"/>
      <c r="AA83" s="1277" t="s">
        <v>62</v>
      </c>
      <c r="AB83" s="1278"/>
      <c r="AC83" s="1279"/>
      <c r="AD83" s="1277" t="s">
        <v>62</v>
      </c>
      <c r="AE83" s="1278"/>
      <c r="AF83" s="1279"/>
      <c r="AG83" s="1277" t="s">
        <v>62</v>
      </c>
      <c r="AH83" s="1278"/>
      <c r="AI83" s="1279"/>
      <c r="AJ83" s="1277" t="s">
        <v>62</v>
      </c>
      <c r="AK83" s="1278"/>
      <c r="AL83" s="1279"/>
      <c r="AM83" s="1011" t="s">
        <v>62</v>
      </c>
      <c r="AN83" s="1012"/>
      <c r="AO83" s="1012"/>
      <c r="AP83" s="1013"/>
      <c r="AS83" s="242"/>
      <c r="AT83" s="58"/>
      <c r="AU83" s="58"/>
      <c r="AV83" s="58"/>
      <c r="AW83" s="58"/>
      <c r="AX83" s="58"/>
    </row>
    <row r="84" spans="1:62" ht="10.5" customHeight="1" thickBot="1">
      <c r="A84" s="1229"/>
      <c r="B84" s="252">
        <v>29</v>
      </c>
      <c r="C84" s="1230" t="s">
        <v>62</v>
      </c>
      <c r="D84" s="1231"/>
      <c r="E84" s="1232"/>
      <c r="F84" s="1230" t="s">
        <v>62</v>
      </c>
      <c r="G84" s="1231"/>
      <c r="H84" s="1232"/>
      <c r="I84" s="1230" t="s">
        <v>62</v>
      </c>
      <c r="J84" s="1231"/>
      <c r="K84" s="1232"/>
      <c r="L84" s="1230" t="s">
        <v>62</v>
      </c>
      <c r="M84" s="1231"/>
      <c r="N84" s="1232"/>
      <c r="O84" s="1230" t="s">
        <v>62</v>
      </c>
      <c r="P84" s="1231"/>
      <c r="Q84" s="1232"/>
      <c r="R84" s="1230" t="s">
        <v>62</v>
      </c>
      <c r="S84" s="1231"/>
      <c r="T84" s="1232"/>
      <c r="U84" s="1230" t="s">
        <v>62</v>
      </c>
      <c r="V84" s="1231"/>
      <c r="W84" s="1232"/>
      <c r="X84" s="1230" t="s">
        <v>62</v>
      </c>
      <c r="Y84" s="1231"/>
      <c r="Z84" s="1232"/>
      <c r="AA84" s="1230" t="s">
        <v>62</v>
      </c>
      <c r="AB84" s="1231"/>
      <c r="AC84" s="1232"/>
      <c r="AD84" s="1230" t="s">
        <v>62</v>
      </c>
      <c r="AE84" s="1231"/>
      <c r="AF84" s="1232"/>
      <c r="AG84" s="1230" t="s">
        <v>62</v>
      </c>
      <c r="AH84" s="1231"/>
      <c r="AI84" s="1232"/>
      <c r="AJ84" s="1230" t="s">
        <v>62</v>
      </c>
      <c r="AK84" s="1231"/>
      <c r="AL84" s="1232"/>
      <c r="AM84" s="1257" t="s">
        <v>62</v>
      </c>
      <c r="AN84" s="1258"/>
      <c r="AO84" s="1258"/>
      <c r="AP84" s="1280"/>
      <c r="AS84" s="242"/>
      <c r="AT84" s="58"/>
      <c r="AU84" s="58"/>
      <c r="AV84" s="58"/>
      <c r="AW84" s="58"/>
      <c r="AX84" s="58"/>
    </row>
    <row r="85" spans="1:62" ht="28.5" hidden="1" customHeight="1" thickTop="1">
      <c r="A85" s="251" t="s">
        <v>448</v>
      </c>
      <c r="B85" s="250">
        <v>24</v>
      </c>
      <c r="C85" s="1272">
        <v>31.5</v>
      </c>
      <c r="D85" s="1273"/>
      <c r="E85" s="1274"/>
      <c r="F85" s="1272">
        <v>15.4</v>
      </c>
      <c r="G85" s="1273"/>
      <c r="H85" s="1274"/>
      <c r="I85" s="1272">
        <v>25.1</v>
      </c>
      <c r="J85" s="1273"/>
      <c r="K85" s="1274"/>
      <c r="L85" s="1239">
        <v>31509</v>
      </c>
      <c r="M85" s="1240"/>
      <c r="N85" s="1241"/>
      <c r="O85" s="1242" t="s">
        <v>62</v>
      </c>
      <c r="P85" s="1243"/>
      <c r="Q85" s="1244"/>
      <c r="R85" s="1242" t="s">
        <v>62</v>
      </c>
      <c r="S85" s="1243"/>
      <c r="T85" s="1244"/>
      <c r="U85" s="1242" t="s">
        <v>62</v>
      </c>
      <c r="V85" s="1243"/>
      <c r="W85" s="1244"/>
      <c r="X85" s="1239">
        <v>10270</v>
      </c>
      <c r="Y85" s="1240"/>
      <c r="Z85" s="1241"/>
      <c r="AA85" s="1239">
        <v>40</v>
      </c>
      <c r="AB85" s="1240"/>
      <c r="AC85" s="1241"/>
      <c r="AD85" s="1239">
        <v>326</v>
      </c>
      <c r="AE85" s="1240"/>
      <c r="AF85" s="1241"/>
      <c r="AG85" s="1242" t="s">
        <v>62</v>
      </c>
      <c r="AH85" s="1243"/>
      <c r="AI85" s="1244"/>
      <c r="AJ85" s="1242" t="s">
        <v>62</v>
      </c>
      <c r="AK85" s="1243"/>
      <c r="AL85" s="1244"/>
      <c r="AM85" s="1242" t="s">
        <v>62</v>
      </c>
      <c r="AN85" s="1243"/>
      <c r="AO85" s="1243"/>
      <c r="AP85" s="1255"/>
      <c r="AS85" s="242"/>
      <c r="AT85" s="58"/>
      <c r="AU85" s="58"/>
      <c r="AV85" s="58"/>
      <c r="AW85" s="58"/>
      <c r="AX85" s="58"/>
      <c r="AY85" s="241"/>
      <c r="BD85" s="241"/>
      <c r="BE85" s="241"/>
      <c r="BF85" s="241"/>
      <c r="BG85" s="241"/>
      <c r="BH85" s="241"/>
      <c r="BI85" s="241"/>
      <c r="BJ85" s="241"/>
    </row>
    <row r="86" spans="1:62" ht="28.5" hidden="1" customHeight="1">
      <c r="A86" s="246" t="s">
        <v>448</v>
      </c>
      <c r="B86" s="249">
        <v>26</v>
      </c>
      <c r="C86" s="1245">
        <v>16.600000000000001</v>
      </c>
      <c r="D86" s="1246"/>
      <c r="E86" s="1247"/>
      <c r="F86" s="1245">
        <v>5.7</v>
      </c>
      <c r="G86" s="1246"/>
      <c r="H86" s="1247"/>
      <c r="I86" s="1245">
        <v>9.8000000000000007</v>
      </c>
      <c r="J86" s="1246"/>
      <c r="K86" s="1247"/>
      <c r="L86" s="1233">
        <v>27218</v>
      </c>
      <c r="M86" s="1234"/>
      <c r="N86" s="1235"/>
      <c r="O86" s="1236" t="s">
        <v>62</v>
      </c>
      <c r="P86" s="1237"/>
      <c r="Q86" s="1238"/>
      <c r="R86" s="1236" t="s">
        <v>62</v>
      </c>
      <c r="S86" s="1237"/>
      <c r="T86" s="1238"/>
      <c r="U86" s="1236" t="s">
        <v>62</v>
      </c>
      <c r="V86" s="1237"/>
      <c r="W86" s="1238"/>
      <c r="X86" s="1233">
        <v>4600</v>
      </c>
      <c r="Y86" s="1234"/>
      <c r="Z86" s="1235"/>
      <c r="AA86" s="1233">
        <v>17</v>
      </c>
      <c r="AB86" s="1234"/>
      <c r="AC86" s="1235"/>
      <c r="AD86" s="1233">
        <v>169</v>
      </c>
      <c r="AE86" s="1234"/>
      <c r="AF86" s="1235"/>
      <c r="AG86" s="1236" t="s">
        <v>62</v>
      </c>
      <c r="AH86" s="1237"/>
      <c r="AI86" s="1238"/>
      <c r="AJ86" s="1236" t="s">
        <v>62</v>
      </c>
      <c r="AK86" s="1237"/>
      <c r="AL86" s="1238"/>
      <c r="AM86" s="1236" t="s">
        <v>62</v>
      </c>
      <c r="AN86" s="1237"/>
      <c r="AO86" s="1237"/>
      <c r="AP86" s="1276"/>
      <c r="AS86" s="242"/>
      <c r="AT86" s="58"/>
      <c r="AU86" s="58"/>
      <c r="AV86" s="58"/>
      <c r="AW86" s="58"/>
      <c r="AX86" s="58"/>
      <c r="AY86" s="241"/>
      <c r="BD86" s="241"/>
      <c r="BE86" s="241"/>
      <c r="BF86" s="241"/>
      <c r="BG86" s="241"/>
      <c r="BH86" s="241"/>
      <c r="BI86" s="241"/>
      <c r="BJ86" s="241"/>
    </row>
    <row r="87" spans="1:62" ht="28.5" hidden="1" customHeight="1">
      <c r="A87" s="246" t="s">
        <v>448</v>
      </c>
      <c r="B87" s="249">
        <v>27</v>
      </c>
      <c r="C87" s="1245">
        <v>39</v>
      </c>
      <c r="D87" s="1246"/>
      <c r="E87" s="1247"/>
      <c r="F87" s="1245">
        <f>S36/AM36*100</f>
        <v>19.850065189048241</v>
      </c>
      <c r="G87" s="1246"/>
      <c r="H87" s="1247"/>
      <c r="I87" s="1245">
        <v>23.9</v>
      </c>
      <c r="J87" s="1246"/>
      <c r="K87" s="1247"/>
      <c r="L87" s="1233">
        <v>39785</v>
      </c>
      <c r="M87" s="1234"/>
      <c r="N87" s="1235"/>
      <c r="O87" s="1236" t="s">
        <v>62</v>
      </c>
      <c r="P87" s="1237"/>
      <c r="Q87" s="1238"/>
      <c r="R87" s="1236" t="s">
        <v>62</v>
      </c>
      <c r="S87" s="1237"/>
      <c r="T87" s="1238"/>
      <c r="U87" s="1236" t="s">
        <v>62</v>
      </c>
      <c r="V87" s="1237"/>
      <c r="W87" s="1238"/>
      <c r="X87" s="1233">
        <v>11340</v>
      </c>
      <c r="Y87" s="1234"/>
      <c r="Z87" s="1235"/>
      <c r="AA87" s="1233">
        <v>34</v>
      </c>
      <c r="AB87" s="1234"/>
      <c r="AC87" s="1235"/>
      <c r="AD87" s="1233">
        <v>285</v>
      </c>
      <c r="AE87" s="1234"/>
      <c r="AF87" s="1235"/>
      <c r="AG87" s="1236" t="s">
        <v>62</v>
      </c>
      <c r="AH87" s="1237"/>
      <c r="AI87" s="1238"/>
      <c r="AJ87" s="1236" t="s">
        <v>62</v>
      </c>
      <c r="AK87" s="1237"/>
      <c r="AL87" s="1238"/>
      <c r="AM87" s="1236" t="s">
        <v>62</v>
      </c>
      <c r="AN87" s="1237"/>
      <c r="AO87" s="1237"/>
      <c r="AP87" s="1276"/>
      <c r="AS87" s="242"/>
      <c r="AT87" s="58"/>
      <c r="AU87" s="58"/>
      <c r="AV87" s="58"/>
      <c r="AW87" s="58"/>
      <c r="AX87" s="58"/>
      <c r="AY87" s="241"/>
      <c r="BD87" s="241"/>
      <c r="BE87" s="241"/>
      <c r="BF87" s="241"/>
      <c r="BG87" s="241"/>
      <c r="BH87" s="241"/>
      <c r="BI87" s="241"/>
      <c r="BJ87" s="241"/>
    </row>
    <row r="88" spans="1:62" ht="18.75" customHeight="1" thickTop="1">
      <c r="A88" s="246" t="s">
        <v>448</v>
      </c>
      <c r="B88" s="249">
        <v>29</v>
      </c>
      <c r="C88" s="1269" t="s">
        <v>62</v>
      </c>
      <c r="D88" s="1270"/>
      <c r="E88" s="1271"/>
      <c r="F88" s="1269" t="s">
        <v>62</v>
      </c>
      <c r="G88" s="1270"/>
      <c r="H88" s="1271"/>
      <c r="I88" s="1269" t="s">
        <v>62</v>
      </c>
      <c r="J88" s="1270"/>
      <c r="K88" s="1271"/>
      <c r="L88" s="1269" t="s">
        <v>62</v>
      </c>
      <c r="M88" s="1270"/>
      <c r="N88" s="1271"/>
      <c r="O88" s="1269" t="s">
        <v>62</v>
      </c>
      <c r="P88" s="1270"/>
      <c r="Q88" s="1271"/>
      <c r="R88" s="1269" t="s">
        <v>62</v>
      </c>
      <c r="S88" s="1270"/>
      <c r="T88" s="1271"/>
      <c r="U88" s="1269" t="s">
        <v>62</v>
      </c>
      <c r="V88" s="1270"/>
      <c r="W88" s="1271"/>
      <c r="X88" s="1269" t="s">
        <v>62</v>
      </c>
      <c r="Y88" s="1270"/>
      <c r="Z88" s="1271"/>
      <c r="AA88" s="1269" t="s">
        <v>62</v>
      </c>
      <c r="AB88" s="1270"/>
      <c r="AC88" s="1271"/>
      <c r="AD88" s="1269" t="s">
        <v>62</v>
      </c>
      <c r="AE88" s="1270"/>
      <c r="AF88" s="1271"/>
      <c r="AG88" s="1269" t="s">
        <v>62</v>
      </c>
      <c r="AH88" s="1270"/>
      <c r="AI88" s="1271"/>
      <c r="AJ88" s="1269" t="s">
        <v>62</v>
      </c>
      <c r="AK88" s="1270"/>
      <c r="AL88" s="1271"/>
      <c r="AM88" s="1236" t="s">
        <v>62</v>
      </c>
      <c r="AN88" s="1237"/>
      <c r="AO88" s="1237"/>
      <c r="AP88" s="1276"/>
      <c r="AS88" s="242"/>
      <c r="AT88" s="58"/>
      <c r="AU88" s="58"/>
      <c r="AV88" s="58"/>
      <c r="AW88" s="58"/>
      <c r="AX88" s="58"/>
      <c r="AY88" s="241"/>
      <c r="BD88" s="241"/>
      <c r="BE88" s="241"/>
      <c r="BF88" s="241"/>
      <c r="BG88" s="241"/>
      <c r="BH88" s="241"/>
      <c r="BI88" s="241"/>
      <c r="BJ88" s="241"/>
    </row>
    <row r="89" spans="1:62" ht="25.5" hidden="1" customHeight="1">
      <c r="A89" s="246" t="s">
        <v>449</v>
      </c>
      <c r="B89" s="249">
        <v>24</v>
      </c>
      <c r="C89" s="1245"/>
      <c r="D89" s="1246"/>
      <c r="E89" s="1247"/>
      <c r="F89" s="1245"/>
      <c r="G89" s="1246"/>
      <c r="H89" s="1247"/>
      <c r="I89" s="1245"/>
      <c r="J89" s="1246"/>
      <c r="K89" s="1247"/>
      <c r="L89" s="1233"/>
      <c r="M89" s="1234"/>
      <c r="N89" s="1235"/>
      <c r="O89" s="1236" t="s">
        <v>62</v>
      </c>
      <c r="P89" s="1237"/>
      <c r="Q89" s="1238"/>
      <c r="R89" s="1236" t="s">
        <v>62</v>
      </c>
      <c r="S89" s="1237"/>
      <c r="T89" s="1238"/>
      <c r="U89" s="1236" t="s">
        <v>62</v>
      </c>
      <c r="V89" s="1237"/>
      <c r="W89" s="1238"/>
      <c r="X89" s="1233"/>
      <c r="Y89" s="1234"/>
      <c r="Z89" s="1235"/>
      <c r="AA89" s="1233"/>
      <c r="AB89" s="1234"/>
      <c r="AC89" s="1235"/>
      <c r="AD89" s="1233"/>
      <c r="AE89" s="1234"/>
      <c r="AF89" s="1235"/>
      <c r="AG89" s="1236" t="s">
        <v>62</v>
      </c>
      <c r="AH89" s="1237"/>
      <c r="AI89" s="1238"/>
      <c r="AJ89" s="1236" t="s">
        <v>62</v>
      </c>
      <c r="AK89" s="1237"/>
      <c r="AL89" s="1238"/>
      <c r="AM89" s="1236" t="s">
        <v>62</v>
      </c>
      <c r="AN89" s="1237"/>
      <c r="AO89" s="1237"/>
      <c r="AP89" s="1276"/>
      <c r="AS89" s="242"/>
      <c r="AT89" s="58"/>
      <c r="AU89" s="58"/>
      <c r="AV89" s="58"/>
      <c r="AW89" s="58"/>
      <c r="AX89" s="58"/>
      <c r="AY89" s="241"/>
      <c r="BD89" s="241"/>
      <c r="BE89" s="241"/>
      <c r="BF89" s="241"/>
      <c r="BG89" s="241"/>
      <c r="BH89" s="241"/>
      <c r="BI89" s="241"/>
      <c r="BJ89" s="241"/>
    </row>
    <row r="90" spans="1:62" ht="25.5" hidden="1" customHeight="1">
      <c r="A90" s="248" t="s">
        <v>449</v>
      </c>
      <c r="B90" s="247">
        <v>26</v>
      </c>
      <c r="C90" s="1262"/>
      <c r="D90" s="1263"/>
      <c r="E90" s="1264"/>
      <c r="F90" s="1262"/>
      <c r="G90" s="1263"/>
      <c r="H90" s="1264"/>
      <c r="I90" s="1262"/>
      <c r="J90" s="1263"/>
      <c r="K90" s="1264"/>
      <c r="L90" s="1265"/>
      <c r="M90" s="1266"/>
      <c r="N90" s="1267"/>
      <c r="O90" s="984" t="s">
        <v>62</v>
      </c>
      <c r="P90" s="985"/>
      <c r="Q90" s="986"/>
      <c r="R90" s="984" t="s">
        <v>62</v>
      </c>
      <c r="S90" s="985"/>
      <c r="T90" s="986"/>
      <c r="U90" s="984" t="s">
        <v>62</v>
      </c>
      <c r="V90" s="985"/>
      <c r="W90" s="986"/>
      <c r="X90" s="1265"/>
      <c r="Y90" s="1266"/>
      <c r="Z90" s="1267"/>
      <c r="AA90" s="1265"/>
      <c r="AB90" s="1266"/>
      <c r="AC90" s="1267"/>
      <c r="AD90" s="1265"/>
      <c r="AE90" s="1266"/>
      <c r="AF90" s="1267"/>
      <c r="AG90" s="984" t="s">
        <v>62</v>
      </c>
      <c r="AH90" s="985"/>
      <c r="AI90" s="986"/>
      <c r="AJ90" s="984" t="s">
        <v>62</v>
      </c>
      <c r="AK90" s="985"/>
      <c r="AL90" s="986"/>
      <c r="AM90" s="984" t="s">
        <v>62</v>
      </c>
      <c r="AN90" s="985"/>
      <c r="AO90" s="985"/>
      <c r="AP90" s="1275"/>
      <c r="AS90" s="242"/>
      <c r="AT90" s="58"/>
      <c r="AU90" s="58"/>
      <c r="AV90" s="58"/>
      <c r="AW90" s="58"/>
      <c r="AX90" s="58"/>
      <c r="AY90" s="241"/>
      <c r="BD90" s="241"/>
      <c r="BE90" s="241"/>
      <c r="BF90" s="241"/>
      <c r="BG90" s="241"/>
      <c r="BH90" s="241"/>
      <c r="BI90" s="241"/>
      <c r="BJ90" s="241"/>
    </row>
    <row r="91" spans="1:62" ht="25.5" hidden="1" customHeight="1">
      <c r="A91" s="246" t="s">
        <v>449</v>
      </c>
      <c r="B91" s="245">
        <v>27</v>
      </c>
      <c r="C91" s="1268">
        <v>25.5</v>
      </c>
      <c r="D91" s="1268"/>
      <c r="E91" s="1268"/>
      <c r="F91" s="1268">
        <f>S40/AM40*100</f>
        <v>20.087036188731101</v>
      </c>
      <c r="G91" s="1268"/>
      <c r="H91" s="1268"/>
      <c r="I91" s="1268">
        <v>29.7</v>
      </c>
      <c r="J91" s="1268"/>
      <c r="K91" s="1268"/>
      <c r="L91" s="1254">
        <v>21893</v>
      </c>
      <c r="M91" s="1254"/>
      <c r="N91" s="1254"/>
      <c r="O91" s="1260" t="s">
        <v>62</v>
      </c>
      <c r="P91" s="1260"/>
      <c r="Q91" s="1260"/>
      <c r="R91" s="1260" t="s">
        <v>62</v>
      </c>
      <c r="S91" s="1260"/>
      <c r="T91" s="1260"/>
      <c r="U91" s="1260" t="s">
        <v>62</v>
      </c>
      <c r="V91" s="1260"/>
      <c r="W91" s="1260"/>
      <c r="X91" s="1254">
        <v>11200</v>
      </c>
      <c r="Y91" s="1254"/>
      <c r="Z91" s="1254"/>
      <c r="AA91" s="1254">
        <v>63</v>
      </c>
      <c r="AB91" s="1254"/>
      <c r="AC91" s="1254"/>
      <c r="AD91" s="1254">
        <v>511</v>
      </c>
      <c r="AE91" s="1254"/>
      <c r="AF91" s="1254"/>
      <c r="AG91" s="1260" t="s">
        <v>62</v>
      </c>
      <c r="AH91" s="1260"/>
      <c r="AI91" s="1260"/>
      <c r="AJ91" s="1260" t="s">
        <v>62</v>
      </c>
      <c r="AK91" s="1260"/>
      <c r="AL91" s="1260"/>
      <c r="AM91" s="1260" t="s">
        <v>62</v>
      </c>
      <c r="AN91" s="1260"/>
      <c r="AO91" s="1260"/>
      <c r="AP91" s="1261"/>
      <c r="AS91" s="242"/>
      <c r="AT91" s="58"/>
      <c r="AU91" s="58"/>
      <c r="AV91" s="58"/>
      <c r="AW91" s="58"/>
      <c r="AX91" s="58"/>
      <c r="AY91" s="241"/>
      <c r="BD91" s="241"/>
      <c r="BE91" s="241"/>
      <c r="BF91" s="241"/>
      <c r="BG91" s="241"/>
      <c r="BH91" s="241"/>
      <c r="BI91" s="241"/>
      <c r="BJ91" s="241"/>
    </row>
    <row r="92" spans="1:62" ht="18.75" customHeight="1" thickBot="1">
      <c r="A92" s="244" t="s">
        <v>449</v>
      </c>
      <c r="B92" s="243">
        <v>29</v>
      </c>
      <c r="C92" s="1248" t="s">
        <v>62</v>
      </c>
      <c r="D92" s="1249"/>
      <c r="E92" s="1250"/>
      <c r="F92" s="1248" t="s">
        <v>62</v>
      </c>
      <c r="G92" s="1249"/>
      <c r="H92" s="1250"/>
      <c r="I92" s="1248" t="s">
        <v>62</v>
      </c>
      <c r="J92" s="1249"/>
      <c r="K92" s="1250"/>
      <c r="L92" s="1248" t="s">
        <v>62</v>
      </c>
      <c r="M92" s="1249"/>
      <c r="N92" s="1250"/>
      <c r="O92" s="1248" t="s">
        <v>62</v>
      </c>
      <c r="P92" s="1249"/>
      <c r="Q92" s="1250"/>
      <c r="R92" s="1248" t="s">
        <v>62</v>
      </c>
      <c r="S92" s="1249"/>
      <c r="T92" s="1250"/>
      <c r="U92" s="1248" t="s">
        <v>62</v>
      </c>
      <c r="V92" s="1249"/>
      <c r="W92" s="1250"/>
      <c r="X92" s="1248" t="s">
        <v>62</v>
      </c>
      <c r="Y92" s="1249"/>
      <c r="Z92" s="1250"/>
      <c r="AA92" s="1248" t="s">
        <v>62</v>
      </c>
      <c r="AB92" s="1249"/>
      <c r="AC92" s="1250"/>
      <c r="AD92" s="1248" t="s">
        <v>62</v>
      </c>
      <c r="AE92" s="1249"/>
      <c r="AF92" s="1250"/>
      <c r="AG92" s="1248" t="s">
        <v>62</v>
      </c>
      <c r="AH92" s="1249"/>
      <c r="AI92" s="1250"/>
      <c r="AJ92" s="1248" t="s">
        <v>62</v>
      </c>
      <c r="AK92" s="1249"/>
      <c r="AL92" s="1250"/>
      <c r="AM92" s="1251" t="s">
        <v>62</v>
      </c>
      <c r="AN92" s="1252"/>
      <c r="AO92" s="1252"/>
      <c r="AP92" s="1253"/>
      <c r="AS92" s="242"/>
      <c r="AT92" s="58"/>
      <c r="AU92" s="58"/>
      <c r="AV92" s="58"/>
      <c r="AW92" s="58"/>
      <c r="AX92" s="58"/>
      <c r="AY92" s="241"/>
      <c r="BD92" s="241"/>
      <c r="BE92" s="241"/>
      <c r="BF92" s="241"/>
      <c r="BG92" s="241"/>
      <c r="BH92" s="241"/>
      <c r="BI92" s="241"/>
      <c r="BJ92" s="241"/>
    </row>
    <row r="93" spans="1:62" ht="11.1" customHeight="1">
      <c r="A93" s="240" t="s">
        <v>451</v>
      </c>
      <c r="B93" s="240"/>
      <c r="C93" s="240"/>
      <c r="D93" s="238" t="s">
        <v>452</v>
      </c>
      <c r="E93" s="240"/>
      <c r="F93" s="240"/>
      <c r="G93" s="240"/>
      <c r="H93" s="240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39" t="s">
        <v>450</v>
      </c>
    </row>
    <row r="94" spans="1:62" ht="11.1" customHeight="1">
      <c r="D94" s="238" t="s">
        <v>459</v>
      </c>
    </row>
  </sheetData>
  <mergeCells count="933">
    <mergeCell ref="AA19:AD19"/>
    <mergeCell ref="AE19:AH19"/>
    <mergeCell ref="AI19:AL19"/>
    <mergeCell ref="AI22:AL22"/>
    <mergeCell ref="AA70:AC70"/>
    <mergeCell ref="AD70:AF70"/>
    <mergeCell ref="AG70:AI70"/>
    <mergeCell ref="AJ70:AL70"/>
    <mergeCell ref="W28:Z28"/>
    <mergeCell ref="AA28:AD28"/>
    <mergeCell ref="AE28:AH28"/>
    <mergeCell ref="AI28:AL28"/>
    <mergeCell ref="AE29:AH29"/>
    <mergeCell ref="AI29:AL29"/>
    <mergeCell ref="AE32:AH32"/>
    <mergeCell ref="AI32:AL32"/>
    <mergeCell ref="W38:Z38"/>
    <mergeCell ref="AA38:AD38"/>
    <mergeCell ref="AE38:AH38"/>
    <mergeCell ref="AI38:AL38"/>
    <mergeCell ref="AE39:AH39"/>
    <mergeCell ref="AI39:AL39"/>
    <mergeCell ref="R50:W50"/>
    <mergeCell ref="O31:R31"/>
    <mergeCell ref="C19:F19"/>
    <mergeCell ref="G19:J19"/>
    <mergeCell ref="K19:N19"/>
    <mergeCell ref="O19:R19"/>
    <mergeCell ref="S19:V19"/>
    <mergeCell ref="AM8:AP8"/>
    <mergeCell ref="AU19:AX19"/>
    <mergeCell ref="C70:E70"/>
    <mergeCell ref="F70:H70"/>
    <mergeCell ref="I70:K70"/>
    <mergeCell ref="L70:N70"/>
    <mergeCell ref="O70:Q70"/>
    <mergeCell ref="R70:T70"/>
    <mergeCell ref="U70:W70"/>
    <mergeCell ref="X70:Z70"/>
    <mergeCell ref="C9:F9"/>
    <mergeCell ref="G9:J9"/>
    <mergeCell ref="K9:N9"/>
    <mergeCell ref="O9:R9"/>
    <mergeCell ref="S9:V9"/>
    <mergeCell ref="AU11:AX11"/>
    <mergeCell ref="AU10:AX10"/>
    <mergeCell ref="C11:F11"/>
    <mergeCell ref="W19:Z19"/>
    <mergeCell ref="C7:F7"/>
    <mergeCell ref="G7:J7"/>
    <mergeCell ref="K7:N7"/>
    <mergeCell ref="W8:Z8"/>
    <mergeCell ref="AO2:AX2"/>
    <mergeCell ref="A7:A20"/>
    <mergeCell ref="C20:F20"/>
    <mergeCell ref="G20:J20"/>
    <mergeCell ref="K20:N20"/>
    <mergeCell ref="O20:R20"/>
    <mergeCell ref="S20:V20"/>
    <mergeCell ref="AV3:AW6"/>
    <mergeCell ref="L4:M6"/>
    <mergeCell ref="O7:R7"/>
    <mergeCell ref="S7:V7"/>
    <mergeCell ref="W7:Z7"/>
    <mergeCell ref="AA7:AD7"/>
    <mergeCell ref="AE7:AH7"/>
    <mergeCell ref="C8:F8"/>
    <mergeCell ref="G8:J8"/>
    <mergeCell ref="K8:N8"/>
    <mergeCell ref="O8:R8"/>
    <mergeCell ref="S8:V8"/>
    <mergeCell ref="AS3:AT6"/>
    <mergeCell ref="A5:A6"/>
    <mergeCell ref="B5:B6"/>
    <mergeCell ref="AB3:AC6"/>
    <mergeCell ref="AN3:AO6"/>
    <mergeCell ref="AE3:AF6"/>
    <mergeCell ref="AG3:AH6"/>
    <mergeCell ref="AJ3:AK6"/>
    <mergeCell ref="T4:U6"/>
    <mergeCell ref="X4:Y6"/>
    <mergeCell ref="A3:B3"/>
    <mergeCell ref="C3:D6"/>
    <mergeCell ref="E3:F6"/>
    <mergeCell ref="G3:N3"/>
    <mergeCell ref="O3:Z3"/>
    <mergeCell ref="AQ3:AR6"/>
    <mergeCell ref="AA8:AD8"/>
    <mergeCell ref="AQ7:AT7"/>
    <mergeCell ref="AQ8:AT8"/>
    <mergeCell ref="AQ9:AT9"/>
    <mergeCell ref="AM10:AP10"/>
    <mergeCell ref="AM7:AP7"/>
    <mergeCell ref="AM9:AP9"/>
    <mergeCell ref="AI7:AL7"/>
    <mergeCell ref="AE8:AH8"/>
    <mergeCell ref="AI8:AL8"/>
    <mergeCell ref="AQ10:AT10"/>
    <mergeCell ref="AU7:AX7"/>
    <mergeCell ref="AE10:AH10"/>
    <mergeCell ref="AI10:AL10"/>
    <mergeCell ref="AE9:AH9"/>
    <mergeCell ref="AI9:AL9"/>
    <mergeCell ref="AU8:AX8"/>
    <mergeCell ref="AM11:AP11"/>
    <mergeCell ref="AI12:AL12"/>
    <mergeCell ref="C13:F13"/>
    <mergeCell ref="G13:J13"/>
    <mergeCell ref="K13:N13"/>
    <mergeCell ref="O13:R13"/>
    <mergeCell ref="S13:V13"/>
    <mergeCell ref="W13:Z13"/>
    <mergeCell ref="AU9:AX9"/>
    <mergeCell ref="C10:F10"/>
    <mergeCell ref="G10:J10"/>
    <mergeCell ref="K10:N10"/>
    <mergeCell ref="O10:R10"/>
    <mergeCell ref="S10:V10"/>
    <mergeCell ref="W10:Z10"/>
    <mergeCell ref="AA10:AD10"/>
    <mergeCell ref="W9:Z9"/>
    <mergeCell ref="AA9:AD9"/>
    <mergeCell ref="G11:J11"/>
    <mergeCell ref="K11:N11"/>
    <mergeCell ref="O11:R11"/>
    <mergeCell ref="AM13:AP13"/>
    <mergeCell ref="AQ13:AT13"/>
    <mergeCell ref="AA13:AD13"/>
    <mergeCell ref="AE13:AH13"/>
    <mergeCell ref="AI13:AL13"/>
    <mergeCell ref="W12:Z12"/>
    <mergeCell ref="AM12:AP12"/>
    <mergeCell ref="AQ12:AT12"/>
    <mergeCell ref="AQ11:AT11"/>
    <mergeCell ref="AE11:AH11"/>
    <mergeCell ref="AI11:AL11"/>
    <mergeCell ref="S11:V11"/>
    <mergeCell ref="W11:Z11"/>
    <mergeCell ref="AA11:AD11"/>
    <mergeCell ref="AA12:AD12"/>
    <mergeCell ref="AE12:AH12"/>
    <mergeCell ref="C16:F16"/>
    <mergeCell ref="G16:J16"/>
    <mergeCell ref="K16:N16"/>
    <mergeCell ref="O16:R16"/>
    <mergeCell ref="S16:V16"/>
    <mergeCell ref="W16:Z16"/>
    <mergeCell ref="AA16:AD16"/>
    <mergeCell ref="AE16:AH16"/>
    <mergeCell ref="AU13:AX13"/>
    <mergeCell ref="C14:F14"/>
    <mergeCell ref="G14:J14"/>
    <mergeCell ref="AU16:AX16"/>
    <mergeCell ref="C12:F12"/>
    <mergeCell ref="G12:J12"/>
    <mergeCell ref="K12:N12"/>
    <mergeCell ref="O12:R12"/>
    <mergeCell ref="S12:V12"/>
    <mergeCell ref="AU12:AX12"/>
    <mergeCell ref="C15:F15"/>
    <mergeCell ref="G15:J15"/>
    <mergeCell ref="K15:N15"/>
    <mergeCell ref="O15:R15"/>
    <mergeCell ref="AA14:AD14"/>
    <mergeCell ref="AE14:AH14"/>
    <mergeCell ref="K14:N14"/>
    <mergeCell ref="O14:R14"/>
    <mergeCell ref="S14:V14"/>
    <mergeCell ref="W14:Z14"/>
    <mergeCell ref="AI14:AL14"/>
    <mergeCell ref="AM14:AP14"/>
    <mergeCell ref="AQ14:AT14"/>
    <mergeCell ref="AU14:AX14"/>
    <mergeCell ref="O17:R17"/>
    <mergeCell ref="S17:V17"/>
    <mergeCell ref="W17:Z17"/>
    <mergeCell ref="AA17:AD17"/>
    <mergeCell ref="AE17:AH17"/>
    <mergeCell ref="AI17:AL17"/>
    <mergeCell ref="AI16:AL16"/>
    <mergeCell ref="W15:Z15"/>
    <mergeCell ref="AA15:AD15"/>
    <mergeCell ref="AE15:AH15"/>
    <mergeCell ref="AI15:AL15"/>
    <mergeCell ref="AU18:AX18"/>
    <mergeCell ref="AU20:AX20"/>
    <mergeCell ref="S15:V15"/>
    <mergeCell ref="AU15:AX15"/>
    <mergeCell ref="AM15:AP15"/>
    <mergeCell ref="AQ15:AT15"/>
    <mergeCell ref="W18:Z18"/>
    <mergeCell ref="AA18:AD18"/>
    <mergeCell ref="AE18:AH18"/>
    <mergeCell ref="AI18:AL18"/>
    <mergeCell ref="W20:Z20"/>
    <mergeCell ref="AA20:AD20"/>
    <mergeCell ref="AQ17:AT17"/>
    <mergeCell ref="AU17:AX17"/>
    <mergeCell ref="AM18:AP18"/>
    <mergeCell ref="AQ18:AT18"/>
    <mergeCell ref="AE20:AH20"/>
    <mergeCell ref="AI20:AL20"/>
    <mergeCell ref="AM20:AP20"/>
    <mergeCell ref="AQ20:AT20"/>
    <mergeCell ref="AM19:AP19"/>
    <mergeCell ref="AQ19:AT19"/>
    <mergeCell ref="AM16:AP16"/>
    <mergeCell ref="AQ16:AT16"/>
    <mergeCell ref="AM22:AP22"/>
    <mergeCell ref="AQ22:AT22"/>
    <mergeCell ref="AI21:AL21"/>
    <mergeCell ref="AM21:AP21"/>
    <mergeCell ref="AQ21:AT21"/>
    <mergeCell ref="C22:F22"/>
    <mergeCell ref="G22:J22"/>
    <mergeCell ref="K22:N22"/>
    <mergeCell ref="O22:R22"/>
    <mergeCell ref="S22:V22"/>
    <mergeCell ref="S21:V21"/>
    <mergeCell ref="W21:Z21"/>
    <mergeCell ref="AA21:AD21"/>
    <mergeCell ref="AE21:AH21"/>
    <mergeCell ref="AA22:AD22"/>
    <mergeCell ref="AE22:AH22"/>
    <mergeCell ref="W22:Z22"/>
    <mergeCell ref="C24:F24"/>
    <mergeCell ref="C23:F23"/>
    <mergeCell ref="G23:J23"/>
    <mergeCell ref="K23:N23"/>
    <mergeCell ref="O23:R23"/>
    <mergeCell ref="S23:V23"/>
    <mergeCell ref="AE23:AH23"/>
    <mergeCell ref="AI23:AL23"/>
    <mergeCell ref="AM23:AP23"/>
    <mergeCell ref="K24:N24"/>
    <mergeCell ref="O24:R24"/>
    <mergeCell ref="S24:V24"/>
    <mergeCell ref="W24:Z24"/>
    <mergeCell ref="AQ23:AT23"/>
    <mergeCell ref="AA24:AD24"/>
    <mergeCell ref="AE24:AH24"/>
    <mergeCell ref="AU22:AX22"/>
    <mergeCell ref="AU21:AX21"/>
    <mergeCell ref="A21:A33"/>
    <mergeCell ref="C21:F21"/>
    <mergeCell ref="G21:J21"/>
    <mergeCell ref="K21:N21"/>
    <mergeCell ref="O21:R21"/>
    <mergeCell ref="AI25:AL25"/>
    <mergeCell ref="AM25:AP25"/>
    <mergeCell ref="AQ25:AT25"/>
    <mergeCell ref="K27:N27"/>
    <mergeCell ref="O27:R27"/>
    <mergeCell ref="AU25:AX25"/>
    <mergeCell ref="AU23:AX23"/>
    <mergeCell ref="AI24:AL24"/>
    <mergeCell ref="AM24:AP24"/>
    <mergeCell ref="AQ24:AT24"/>
    <mergeCell ref="AU24:AX24"/>
    <mergeCell ref="W23:Z23"/>
    <mergeCell ref="AA23:AD23"/>
    <mergeCell ref="G24:J24"/>
    <mergeCell ref="AQ26:AT26"/>
    <mergeCell ref="W25:Z25"/>
    <mergeCell ref="AI26:AL26"/>
    <mergeCell ref="AM26:AP26"/>
    <mergeCell ref="AA25:AD25"/>
    <mergeCell ref="AE25:AH25"/>
    <mergeCell ref="AA26:AD26"/>
    <mergeCell ref="AE26:AH26"/>
    <mergeCell ref="AU27:AX27"/>
    <mergeCell ref="AE27:AH27"/>
    <mergeCell ref="AI27:AL27"/>
    <mergeCell ref="AM27:AP27"/>
    <mergeCell ref="AQ27:AT27"/>
    <mergeCell ref="AU26:AX26"/>
    <mergeCell ref="C27:F27"/>
    <mergeCell ref="G27:J27"/>
    <mergeCell ref="AA27:AD27"/>
    <mergeCell ref="S27:V27"/>
    <mergeCell ref="C25:F25"/>
    <mergeCell ref="G25:J25"/>
    <mergeCell ref="K25:N25"/>
    <mergeCell ref="O25:R25"/>
    <mergeCell ref="S25:V25"/>
    <mergeCell ref="W26:Z26"/>
    <mergeCell ref="W27:Z27"/>
    <mergeCell ref="C26:F26"/>
    <mergeCell ref="G26:J26"/>
    <mergeCell ref="K26:N26"/>
    <mergeCell ref="O26:R26"/>
    <mergeCell ref="S26:V26"/>
    <mergeCell ref="S31:V31"/>
    <mergeCell ref="AM29:AP29"/>
    <mergeCell ref="AQ29:AT29"/>
    <mergeCell ref="AU29:AX29"/>
    <mergeCell ref="C28:F28"/>
    <mergeCell ref="G28:J28"/>
    <mergeCell ref="K28:N28"/>
    <mergeCell ref="O28:R28"/>
    <mergeCell ref="S28:V28"/>
    <mergeCell ref="AM28:AP28"/>
    <mergeCell ref="AQ28:AT28"/>
    <mergeCell ref="AU28:AX28"/>
    <mergeCell ref="C29:F29"/>
    <mergeCell ref="G29:J29"/>
    <mergeCell ref="K29:N29"/>
    <mergeCell ref="O29:R29"/>
    <mergeCell ref="S29:V29"/>
    <mergeCell ref="W29:Z29"/>
    <mergeCell ref="AA29:AD29"/>
    <mergeCell ref="AI34:AL34"/>
    <mergeCell ref="AM34:AP34"/>
    <mergeCell ref="AU31:AX31"/>
    <mergeCell ref="C30:F30"/>
    <mergeCell ref="G30:J30"/>
    <mergeCell ref="K30:N30"/>
    <mergeCell ref="O30:R30"/>
    <mergeCell ref="S30:V30"/>
    <mergeCell ref="W30:Z30"/>
    <mergeCell ref="AA30:AD30"/>
    <mergeCell ref="AE30:AH30"/>
    <mergeCell ref="AI30:AL30"/>
    <mergeCell ref="W31:Z31"/>
    <mergeCell ref="AA31:AD31"/>
    <mergeCell ref="AE31:AH31"/>
    <mergeCell ref="AI31:AL31"/>
    <mergeCell ref="AM31:AP31"/>
    <mergeCell ref="AQ31:AT31"/>
    <mergeCell ref="AM30:AP30"/>
    <mergeCell ref="AQ30:AT30"/>
    <mergeCell ref="AU30:AX30"/>
    <mergeCell ref="C31:F31"/>
    <mergeCell ref="G31:J31"/>
    <mergeCell ref="K31:N31"/>
    <mergeCell ref="AQ34:AT34"/>
    <mergeCell ref="AU34:AX34"/>
    <mergeCell ref="AI33:AL33"/>
    <mergeCell ref="AM33:AP33"/>
    <mergeCell ref="AQ33:AT33"/>
    <mergeCell ref="AM32:AP32"/>
    <mergeCell ref="AQ32:AT32"/>
    <mergeCell ref="AU32:AX32"/>
    <mergeCell ref="C34:F34"/>
    <mergeCell ref="G34:J34"/>
    <mergeCell ref="K34:N34"/>
    <mergeCell ref="O34:R34"/>
    <mergeCell ref="S34:V34"/>
    <mergeCell ref="W34:Z34"/>
    <mergeCell ref="AA34:AD34"/>
    <mergeCell ref="AU33:AX33"/>
    <mergeCell ref="AE33:AH33"/>
    <mergeCell ref="G32:J32"/>
    <mergeCell ref="K32:N32"/>
    <mergeCell ref="O32:R32"/>
    <mergeCell ref="S32:V32"/>
    <mergeCell ref="W32:Z32"/>
    <mergeCell ref="AA32:AD32"/>
    <mergeCell ref="AE34:AH34"/>
    <mergeCell ref="AU36:AX36"/>
    <mergeCell ref="C35:F35"/>
    <mergeCell ref="G35:J35"/>
    <mergeCell ref="K35:N35"/>
    <mergeCell ref="O35:R35"/>
    <mergeCell ref="S35:V35"/>
    <mergeCell ref="W35:Z35"/>
    <mergeCell ref="AA35:AD35"/>
    <mergeCell ref="AE35:AH35"/>
    <mergeCell ref="AI35:AL35"/>
    <mergeCell ref="AU35:AX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5:AP35"/>
    <mergeCell ref="AQ35:AT35"/>
    <mergeCell ref="AM36:AP36"/>
    <mergeCell ref="AQ36:AT36"/>
    <mergeCell ref="AM39:AP39"/>
    <mergeCell ref="AQ39:AT39"/>
    <mergeCell ref="AU39:AX39"/>
    <mergeCell ref="C38:F38"/>
    <mergeCell ref="G38:J38"/>
    <mergeCell ref="K38:N38"/>
    <mergeCell ref="O38:R38"/>
    <mergeCell ref="S38:V38"/>
    <mergeCell ref="AM38:AP38"/>
    <mergeCell ref="AQ38:AT38"/>
    <mergeCell ref="AU38:AX38"/>
    <mergeCell ref="C39:F39"/>
    <mergeCell ref="G39:J39"/>
    <mergeCell ref="K39:N39"/>
    <mergeCell ref="O39:R39"/>
    <mergeCell ref="S39:V39"/>
    <mergeCell ref="W39:Z39"/>
    <mergeCell ref="AA39:AD39"/>
    <mergeCell ref="AM40:AP40"/>
    <mergeCell ref="AD51:AF56"/>
    <mergeCell ref="AG51:AI56"/>
    <mergeCell ref="AJ51:AL56"/>
    <mergeCell ref="AM51:AP56"/>
    <mergeCell ref="AU41:AX41"/>
    <mergeCell ref="AQ40:AT40"/>
    <mergeCell ref="AU40:AX40"/>
    <mergeCell ref="AG49:AL50"/>
    <mergeCell ref="AM49:AP50"/>
    <mergeCell ref="AQ41:AT41"/>
    <mergeCell ref="AM41:AP41"/>
    <mergeCell ref="R58:T58"/>
    <mergeCell ref="AM57:AP57"/>
    <mergeCell ref="O49:Q56"/>
    <mergeCell ref="R49:W49"/>
    <mergeCell ref="X49:AF50"/>
    <mergeCell ref="U58:W58"/>
    <mergeCell ref="X58:Z58"/>
    <mergeCell ref="AJ57:AL57"/>
    <mergeCell ref="U57:W57"/>
    <mergeCell ref="X57:Z57"/>
    <mergeCell ref="AJ58:AL58"/>
    <mergeCell ref="AM58:AP58"/>
    <mergeCell ref="U51:W56"/>
    <mergeCell ref="X51:Z56"/>
    <mergeCell ref="AA51:AC56"/>
    <mergeCell ref="AA58:AC58"/>
    <mergeCell ref="AD58:AF58"/>
    <mergeCell ref="AG58:AI58"/>
    <mergeCell ref="C58:E58"/>
    <mergeCell ref="F58:H58"/>
    <mergeCell ref="I58:K58"/>
    <mergeCell ref="C63:E63"/>
    <mergeCell ref="L58:N58"/>
    <mergeCell ref="O58:Q58"/>
    <mergeCell ref="F63:H63"/>
    <mergeCell ref="I63:K63"/>
    <mergeCell ref="L63:N63"/>
    <mergeCell ref="O63:Q63"/>
    <mergeCell ref="C62:E62"/>
    <mergeCell ref="F62:H62"/>
    <mergeCell ref="I62:K62"/>
    <mergeCell ref="L62:N62"/>
    <mergeCell ref="O62:Q62"/>
    <mergeCell ref="C60:E60"/>
    <mergeCell ref="F60:H60"/>
    <mergeCell ref="I60:K60"/>
    <mergeCell ref="L60:N60"/>
    <mergeCell ref="O60:Q60"/>
    <mergeCell ref="A43:B43"/>
    <mergeCell ref="AG57:AI57"/>
    <mergeCell ref="C57:E57"/>
    <mergeCell ref="F57:H57"/>
    <mergeCell ref="I57:K57"/>
    <mergeCell ref="L57:N57"/>
    <mergeCell ref="A49:B49"/>
    <mergeCell ref="C49:E56"/>
    <mergeCell ref="F49:H56"/>
    <mergeCell ref="O57:Q57"/>
    <mergeCell ref="R57:T57"/>
    <mergeCell ref="AA57:AC57"/>
    <mergeCell ref="AD57:AF57"/>
    <mergeCell ref="I49:K56"/>
    <mergeCell ref="L49:N56"/>
    <mergeCell ref="R51:T56"/>
    <mergeCell ref="A57:A71"/>
    <mergeCell ref="F71:H71"/>
    <mergeCell ref="I71:K71"/>
    <mergeCell ref="L71:N71"/>
    <mergeCell ref="O71:Q71"/>
    <mergeCell ref="A54:A56"/>
    <mergeCell ref="B54:B56"/>
    <mergeCell ref="F59:H59"/>
    <mergeCell ref="AM59:AP59"/>
    <mergeCell ref="AA59:AC59"/>
    <mergeCell ref="AA60:AC60"/>
    <mergeCell ref="AD60:AF60"/>
    <mergeCell ref="AG60:AI60"/>
    <mergeCell ref="AD61:AF61"/>
    <mergeCell ref="AG61:AI61"/>
    <mergeCell ref="U60:W60"/>
    <mergeCell ref="X60:Z60"/>
    <mergeCell ref="AM60:AP60"/>
    <mergeCell ref="AJ61:AL61"/>
    <mergeCell ref="AM61:AP61"/>
    <mergeCell ref="AA61:AC61"/>
    <mergeCell ref="AG59:AI59"/>
    <mergeCell ref="U59:W59"/>
    <mergeCell ref="X59:Z59"/>
    <mergeCell ref="AD59:AF59"/>
    <mergeCell ref="AJ59:AL59"/>
    <mergeCell ref="R60:T60"/>
    <mergeCell ref="AJ60:AL60"/>
    <mergeCell ref="U61:W61"/>
    <mergeCell ref="X61:Z61"/>
    <mergeCell ref="R61:T61"/>
    <mergeCell ref="R59:T59"/>
    <mergeCell ref="C59:E59"/>
    <mergeCell ref="I59:K59"/>
    <mergeCell ref="L59:N59"/>
    <mergeCell ref="O59:Q59"/>
    <mergeCell ref="C61:E61"/>
    <mergeCell ref="F61:H61"/>
    <mergeCell ref="I61:K61"/>
    <mergeCell ref="L61:N61"/>
    <mergeCell ref="O61:Q61"/>
    <mergeCell ref="AJ63:AL63"/>
    <mergeCell ref="AA63:AC63"/>
    <mergeCell ref="R63:T63"/>
    <mergeCell ref="U63:W63"/>
    <mergeCell ref="X63:Z63"/>
    <mergeCell ref="AD63:AF63"/>
    <mergeCell ref="AG63:AI63"/>
    <mergeCell ref="AM62:AP62"/>
    <mergeCell ref="AM63:AP63"/>
    <mergeCell ref="AA62:AC62"/>
    <mergeCell ref="AD62:AF62"/>
    <mergeCell ref="AG62:AI62"/>
    <mergeCell ref="U62:W62"/>
    <mergeCell ref="X62:Z62"/>
    <mergeCell ref="R62:T62"/>
    <mergeCell ref="AM64:AP64"/>
    <mergeCell ref="AM65:AP65"/>
    <mergeCell ref="AJ62:AL62"/>
    <mergeCell ref="C65:E65"/>
    <mergeCell ref="F65:H65"/>
    <mergeCell ref="I65:K65"/>
    <mergeCell ref="L65:N65"/>
    <mergeCell ref="O65:Q65"/>
    <mergeCell ref="AJ65:AL65"/>
    <mergeCell ref="AA65:AC65"/>
    <mergeCell ref="R65:T65"/>
    <mergeCell ref="U65:W65"/>
    <mergeCell ref="X65:Z65"/>
    <mergeCell ref="AD65:AF65"/>
    <mergeCell ref="AG65:AI65"/>
    <mergeCell ref="C64:E64"/>
    <mergeCell ref="F64:H64"/>
    <mergeCell ref="I64:K64"/>
    <mergeCell ref="L64:N64"/>
    <mergeCell ref="O64:Q64"/>
    <mergeCell ref="R64:T64"/>
    <mergeCell ref="U64:W64"/>
    <mergeCell ref="X64:Z64"/>
    <mergeCell ref="AJ64:AL64"/>
    <mergeCell ref="AA64:AC64"/>
    <mergeCell ref="AD64:AF64"/>
    <mergeCell ref="AG64:AI64"/>
    <mergeCell ref="C71:E71"/>
    <mergeCell ref="I66:K66"/>
    <mergeCell ref="L66:N66"/>
    <mergeCell ref="O66:Q66"/>
    <mergeCell ref="R66:T66"/>
    <mergeCell ref="U66:W66"/>
    <mergeCell ref="X66:Z66"/>
    <mergeCell ref="X69:Z69"/>
    <mergeCell ref="C66:E66"/>
    <mergeCell ref="F66:H66"/>
    <mergeCell ref="R67:T67"/>
    <mergeCell ref="AA71:AC71"/>
    <mergeCell ref="C72:E72"/>
    <mergeCell ref="F72:H72"/>
    <mergeCell ref="I67:K67"/>
    <mergeCell ref="L67:N67"/>
    <mergeCell ref="O67:Q67"/>
    <mergeCell ref="C69:E69"/>
    <mergeCell ref="F69:H69"/>
    <mergeCell ref="I69:K69"/>
    <mergeCell ref="L69:N69"/>
    <mergeCell ref="O69:Q69"/>
    <mergeCell ref="C67:E67"/>
    <mergeCell ref="F67:H67"/>
    <mergeCell ref="C68:E68"/>
    <mergeCell ref="F68:H68"/>
    <mergeCell ref="I68:K68"/>
    <mergeCell ref="L68:N68"/>
    <mergeCell ref="O68:Q68"/>
    <mergeCell ref="I72:K72"/>
    <mergeCell ref="L72:N72"/>
    <mergeCell ref="O72:Q72"/>
    <mergeCell ref="AM70:AP70"/>
    <mergeCell ref="R68:T68"/>
    <mergeCell ref="U68:W68"/>
    <mergeCell ref="X68:Z68"/>
    <mergeCell ref="R69:T69"/>
    <mergeCell ref="U69:W69"/>
    <mergeCell ref="AA68:AC68"/>
    <mergeCell ref="AD68:AF68"/>
    <mergeCell ref="AG68:AI68"/>
    <mergeCell ref="AJ68:AL68"/>
    <mergeCell ref="AM68:AP68"/>
    <mergeCell ref="AJ69:AL69"/>
    <mergeCell ref="AM69:AP69"/>
    <mergeCell ref="AA69:AC69"/>
    <mergeCell ref="AD69:AF69"/>
    <mergeCell ref="AG69:AI69"/>
    <mergeCell ref="AM74:AP74"/>
    <mergeCell ref="AM73:AP73"/>
    <mergeCell ref="AM71:AP71"/>
    <mergeCell ref="R71:T71"/>
    <mergeCell ref="U71:W71"/>
    <mergeCell ref="X71:Z71"/>
    <mergeCell ref="AD71:AF71"/>
    <mergeCell ref="AG71:AI71"/>
    <mergeCell ref="AJ71:AL71"/>
    <mergeCell ref="R72:T72"/>
    <mergeCell ref="U72:W72"/>
    <mergeCell ref="X72:Z72"/>
    <mergeCell ref="AA72:AC72"/>
    <mergeCell ref="AD72:AF72"/>
    <mergeCell ref="AG72:AI72"/>
    <mergeCell ref="R74:T74"/>
    <mergeCell ref="U74:W74"/>
    <mergeCell ref="X74:Z74"/>
    <mergeCell ref="AA74:AC74"/>
    <mergeCell ref="AJ73:AL73"/>
    <mergeCell ref="AM72:AP72"/>
    <mergeCell ref="AJ72:AL72"/>
    <mergeCell ref="R73:T73"/>
    <mergeCell ref="AJ74:AL74"/>
    <mergeCell ref="AG74:AI74"/>
    <mergeCell ref="AD74:AF74"/>
    <mergeCell ref="U73:W73"/>
    <mergeCell ref="X73:Z73"/>
    <mergeCell ref="AA73:AC73"/>
    <mergeCell ref="AD73:AF73"/>
    <mergeCell ref="AG73:AI73"/>
    <mergeCell ref="C74:E74"/>
    <mergeCell ref="F74:H74"/>
    <mergeCell ref="I74:K74"/>
    <mergeCell ref="L74:N74"/>
    <mergeCell ref="O74:Q74"/>
    <mergeCell ref="C73:E73"/>
    <mergeCell ref="F73:H73"/>
    <mergeCell ref="I73:K73"/>
    <mergeCell ref="L73:N73"/>
    <mergeCell ref="O73:Q73"/>
    <mergeCell ref="C75:E75"/>
    <mergeCell ref="F75:H75"/>
    <mergeCell ref="I75:K75"/>
    <mergeCell ref="L75:N75"/>
    <mergeCell ref="O75:Q75"/>
    <mergeCell ref="R75:T75"/>
    <mergeCell ref="AM75:AP75"/>
    <mergeCell ref="U75:W75"/>
    <mergeCell ref="X75:Z75"/>
    <mergeCell ref="AA75:AC75"/>
    <mergeCell ref="AD75:AF75"/>
    <mergeCell ref="AG75:AI75"/>
    <mergeCell ref="AJ75:AL75"/>
    <mergeCell ref="C77:E77"/>
    <mergeCell ref="F77:H77"/>
    <mergeCell ref="I77:K77"/>
    <mergeCell ref="L77:N77"/>
    <mergeCell ref="O77:Q77"/>
    <mergeCell ref="R77:T77"/>
    <mergeCell ref="C76:E76"/>
    <mergeCell ref="F76:H76"/>
    <mergeCell ref="I76:K76"/>
    <mergeCell ref="L76:N76"/>
    <mergeCell ref="O76:Q76"/>
    <mergeCell ref="R76:T76"/>
    <mergeCell ref="AG76:AI76"/>
    <mergeCell ref="AJ76:AL76"/>
    <mergeCell ref="AD76:AF76"/>
    <mergeCell ref="U76:W76"/>
    <mergeCell ref="AM76:AP76"/>
    <mergeCell ref="AM77:AP77"/>
    <mergeCell ref="U77:W77"/>
    <mergeCell ref="X77:Z77"/>
    <mergeCell ref="AA77:AC77"/>
    <mergeCell ref="AD77:AF77"/>
    <mergeCell ref="AG77:AI77"/>
    <mergeCell ref="AJ77:AL77"/>
    <mergeCell ref="X76:Z76"/>
    <mergeCell ref="AA76:AC76"/>
    <mergeCell ref="C80:E80"/>
    <mergeCell ref="F80:H80"/>
    <mergeCell ref="I80:K80"/>
    <mergeCell ref="L80:N80"/>
    <mergeCell ref="O80:Q80"/>
    <mergeCell ref="AG79:AI79"/>
    <mergeCell ref="AJ79:AL79"/>
    <mergeCell ref="U78:W78"/>
    <mergeCell ref="X78:Z78"/>
    <mergeCell ref="AA78:AC78"/>
    <mergeCell ref="C78:E78"/>
    <mergeCell ref="F78:H78"/>
    <mergeCell ref="I78:K78"/>
    <mergeCell ref="L78:N78"/>
    <mergeCell ref="O78:Q78"/>
    <mergeCell ref="R78:T78"/>
    <mergeCell ref="R79:T79"/>
    <mergeCell ref="C79:E79"/>
    <mergeCell ref="F79:H79"/>
    <mergeCell ref="I79:K79"/>
    <mergeCell ref="L79:N79"/>
    <mergeCell ref="O79:Q79"/>
    <mergeCell ref="R80:T80"/>
    <mergeCell ref="AM81:AP81"/>
    <mergeCell ref="U81:W81"/>
    <mergeCell ref="X81:Z81"/>
    <mergeCell ref="AA81:AC81"/>
    <mergeCell ref="AD81:AF81"/>
    <mergeCell ref="AG81:AI81"/>
    <mergeCell ref="AJ81:AL81"/>
    <mergeCell ref="C81:E81"/>
    <mergeCell ref="F81:H81"/>
    <mergeCell ref="I81:K81"/>
    <mergeCell ref="L81:N81"/>
    <mergeCell ref="O81:Q81"/>
    <mergeCell ref="R81:T81"/>
    <mergeCell ref="AM80:AP80"/>
    <mergeCell ref="U80:W80"/>
    <mergeCell ref="X80:Z80"/>
    <mergeCell ref="AA80:AC80"/>
    <mergeCell ref="AJ78:AL78"/>
    <mergeCell ref="AM78:AP78"/>
    <mergeCell ref="U79:W79"/>
    <mergeCell ref="X79:Z79"/>
    <mergeCell ref="AA79:AC79"/>
    <mergeCell ref="AD79:AF79"/>
    <mergeCell ref="AM79:AP79"/>
    <mergeCell ref="R82:T82"/>
    <mergeCell ref="U82:W82"/>
    <mergeCell ref="X82:Z82"/>
    <mergeCell ref="C83:E83"/>
    <mergeCell ref="F83:H83"/>
    <mergeCell ref="I83:K83"/>
    <mergeCell ref="L83:N83"/>
    <mergeCell ref="O83:Q83"/>
    <mergeCell ref="R83:T83"/>
    <mergeCell ref="C82:E82"/>
    <mergeCell ref="F82:H82"/>
    <mergeCell ref="I82:K82"/>
    <mergeCell ref="L82:N82"/>
    <mergeCell ref="O82:Q82"/>
    <mergeCell ref="AA82:AC82"/>
    <mergeCell ref="F87:H87"/>
    <mergeCell ref="AM86:AP86"/>
    <mergeCell ref="U86:W86"/>
    <mergeCell ref="X86:Z86"/>
    <mergeCell ref="AG86:AI86"/>
    <mergeCell ref="AJ86:AL86"/>
    <mergeCell ref="AJ83:AL83"/>
    <mergeCell ref="AM85:AP85"/>
    <mergeCell ref="AM84:AP84"/>
    <mergeCell ref="AD83:AF83"/>
    <mergeCell ref="AG83:AI83"/>
    <mergeCell ref="U85:W85"/>
    <mergeCell ref="X85:Z85"/>
    <mergeCell ref="AM83:AP83"/>
    <mergeCell ref="U83:W83"/>
    <mergeCell ref="AA83:AC83"/>
    <mergeCell ref="AM87:AP87"/>
    <mergeCell ref="X83:Z83"/>
    <mergeCell ref="AM82:AP82"/>
    <mergeCell ref="I87:K87"/>
    <mergeCell ref="L87:N87"/>
    <mergeCell ref="O87:Q87"/>
    <mergeCell ref="R87:T87"/>
    <mergeCell ref="C85:E85"/>
    <mergeCell ref="F85:H85"/>
    <mergeCell ref="I85:K85"/>
    <mergeCell ref="L85:N85"/>
    <mergeCell ref="AM90:AP90"/>
    <mergeCell ref="C89:E89"/>
    <mergeCell ref="F89:H89"/>
    <mergeCell ref="I89:K89"/>
    <mergeCell ref="L89:N89"/>
    <mergeCell ref="O89:Q89"/>
    <mergeCell ref="R89:T89"/>
    <mergeCell ref="U89:W89"/>
    <mergeCell ref="C88:E88"/>
    <mergeCell ref="AM88:AP88"/>
    <mergeCell ref="F88:H88"/>
    <mergeCell ref="I88:K88"/>
    <mergeCell ref="L88:N88"/>
    <mergeCell ref="O88:Q88"/>
    <mergeCell ref="R88:T88"/>
    <mergeCell ref="AM89:AP89"/>
    <mergeCell ref="AD88:AF88"/>
    <mergeCell ref="AG88:AI88"/>
    <mergeCell ref="AJ88:AL88"/>
    <mergeCell ref="X88:Z88"/>
    <mergeCell ref="AA88:AC88"/>
    <mergeCell ref="U88:W88"/>
    <mergeCell ref="AD91:AF91"/>
    <mergeCell ref="AG91:AI91"/>
    <mergeCell ref="AJ91:AL91"/>
    <mergeCell ref="X90:Z90"/>
    <mergeCell ref="AA90:AC90"/>
    <mergeCell ref="X89:Z89"/>
    <mergeCell ref="AA89:AC89"/>
    <mergeCell ref="AD89:AF89"/>
    <mergeCell ref="AG89:AI89"/>
    <mergeCell ref="AJ89:AL89"/>
    <mergeCell ref="AG90:AI90"/>
    <mergeCell ref="AJ90:AL90"/>
    <mergeCell ref="AI37:AL37"/>
    <mergeCell ref="AA40:AD40"/>
    <mergeCell ref="AE40:AH40"/>
    <mergeCell ref="AI40:AL40"/>
    <mergeCell ref="AJ66:AL66"/>
    <mergeCell ref="AM66:AP66"/>
    <mergeCell ref="AM67:AP67"/>
    <mergeCell ref="AM91:AP91"/>
    <mergeCell ref="C90:E90"/>
    <mergeCell ref="F90:H90"/>
    <mergeCell ref="I90:K90"/>
    <mergeCell ref="L90:N90"/>
    <mergeCell ref="O90:Q90"/>
    <mergeCell ref="R90:T90"/>
    <mergeCell ref="U90:W90"/>
    <mergeCell ref="U91:W91"/>
    <mergeCell ref="X91:Z91"/>
    <mergeCell ref="AD90:AF90"/>
    <mergeCell ref="C91:E91"/>
    <mergeCell ref="F91:H91"/>
    <mergeCell ref="I91:K91"/>
    <mergeCell ref="L91:N91"/>
    <mergeCell ref="O91:Q91"/>
    <mergeCell ref="R91:T91"/>
    <mergeCell ref="C40:F40"/>
    <mergeCell ref="G40:J40"/>
    <mergeCell ref="K40:N40"/>
    <mergeCell ref="O40:R40"/>
    <mergeCell ref="S40:V40"/>
    <mergeCell ref="W40:Z40"/>
    <mergeCell ref="C41:F41"/>
    <mergeCell ref="G41:J41"/>
    <mergeCell ref="K41:N41"/>
    <mergeCell ref="O41:R41"/>
    <mergeCell ref="S41:V41"/>
    <mergeCell ref="W41:Z41"/>
    <mergeCell ref="C37:F37"/>
    <mergeCell ref="G37:J37"/>
    <mergeCell ref="K37:N37"/>
    <mergeCell ref="O37:R37"/>
    <mergeCell ref="S37:V37"/>
    <mergeCell ref="W37:Z37"/>
    <mergeCell ref="AA37:AD37"/>
    <mergeCell ref="C32:F32"/>
    <mergeCell ref="AM17:AP17"/>
    <mergeCell ref="C18:F18"/>
    <mergeCell ref="G18:J18"/>
    <mergeCell ref="K18:N18"/>
    <mergeCell ref="O18:R18"/>
    <mergeCell ref="S18:V18"/>
    <mergeCell ref="C17:F17"/>
    <mergeCell ref="G17:J17"/>
    <mergeCell ref="K17:N17"/>
    <mergeCell ref="C33:F33"/>
    <mergeCell ref="G33:J33"/>
    <mergeCell ref="K33:N33"/>
    <mergeCell ref="O33:R33"/>
    <mergeCell ref="S33:V33"/>
    <mergeCell ref="W33:Z33"/>
    <mergeCell ref="AA33:AD33"/>
    <mergeCell ref="AQ37:AT37"/>
    <mergeCell ref="AU37:AX37"/>
    <mergeCell ref="AA41:AD41"/>
    <mergeCell ref="AE41:AH41"/>
    <mergeCell ref="AI41:AL41"/>
    <mergeCell ref="AE37:AH37"/>
    <mergeCell ref="U84:W84"/>
    <mergeCell ref="X84:Z84"/>
    <mergeCell ref="AA84:AC84"/>
    <mergeCell ref="AD84:AF84"/>
    <mergeCell ref="U67:W67"/>
    <mergeCell ref="X67:Z67"/>
    <mergeCell ref="AJ67:AL67"/>
    <mergeCell ref="AA67:AC67"/>
    <mergeCell ref="AD67:AF67"/>
    <mergeCell ref="AG67:AI67"/>
    <mergeCell ref="AA66:AC66"/>
    <mergeCell ref="AD66:AF66"/>
    <mergeCell ref="AG66:AI66"/>
    <mergeCell ref="AM37:AP37"/>
    <mergeCell ref="AJ82:AL82"/>
    <mergeCell ref="AD80:AF80"/>
    <mergeCell ref="AG80:AI80"/>
    <mergeCell ref="AJ80:AL80"/>
    <mergeCell ref="C92:E92"/>
    <mergeCell ref="AM92:AP92"/>
    <mergeCell ref="F92:H92"/>
    <mergeCell ref="I92:K92"/>
    <mergeCell ref="L92:N92"/>
    <mergeCell ref="O92:Q92"/>
    <mergeCell ref="AG84:AI84"/>
    <mergeCell ref="AJ84:AL84"/>
    <mergeCell ref="AA87:AC87"/>
    <mergeCell ref="AA86:AC86"/>
    <mergeCell ref="AD86:AF86"/>
    <mergeCell ref="F84:H84"/>
    <mergeCell ref="I84:K84"/>
    <mergeCell ref="L84:N84"/>
    <mergeCell ref="O84:Q84"/>
    <mergeCell ref="R84:T84"/>
    <mergeCell ref="R92:T92"/>
    <mergeCell ref="U92:W92"/>
    <mergeCell ref="X92:Z92"/>
    <mergeCell ref="AA92:AC92"/>
    <mergeCell ref="AD92:AF92"/>
    <mergeCell ref="AG92:AI92"/>
    <mergeCell ref="AJ92:AL92"/>
    <mergeCell ref="AA91:AC91"/>
    <mergeCell ref="A72:A84"/>
    <mergeCell ref="C84:E84"/>
    <mergeCell ref="AD87:AF87"/>
    <mergeCell ref="AG87:AI87"/>
    <mergeCell ref="AJ87:AL87"/>
    <mergeCell ref="AD85:AF85"/>
    <mergeCell ref="AG85:AI85"/>
    <mergeCell ref="AJ85:AL85"/>
    <mergeCell ref="AD82:AF82"/>
    <mergeCell ref="AG82:AI82"/>
    <mergeCell ref="AD78:AF78"/>
    <mergeCell ref="AG78:AI78"/>
    <mergeCell ref="C86:E86"/>
    <mergeCell ref="F86:H86"/>
    <mergeCell ref="I86:K86"/>
    <mergeCell ref="L86:N86"/>
    <mergeCell ref="O86:Q86"/>
    <mergeCell ref="R86:T86"/>
    <mergeCell ref="O85:Q85"/>
    <mergeCell ref="R85:T85"/>
    <mergeCell ref="C87:E87"/>
    <mergeCell ref="U87:W87"/>
    <mergeCell ref="X87:Z87"/>
    <mergeCell ref="AA85:AC85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9" firstPageNumber="2" orientation="portrait" useFirstPageNumber="1" r:id="rId1"/>
  <headerFooter>
    <oddFooter>&amp;C－　&amp;A　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2:BM79"/>
  <sheetViews>
    <sheetView view="pageBreakPreview" zoomScaleNormal="100" zoomScaleSheetLayoutView="100" workbookViewId="0">
      <selection activeCell="B2" sqref="B2"/>
    </sheetView>
  </sheetViews>
  <sheetFormatPr defaultColWidth="9" defaultRowHeight="13.2"/>
  <cols>
    <col min="1" max="1" width="0.33203125" style="6" customWidth="1"/>
    <col min="2" max="2" width="0.88671875" style="6" customWidth="1"/>
    <col min="3" max="7" width="2.6640625" style="6" customWidth="1"/>
    <col min="8" max="8" width="2.21875" style="6" customWidth="1"/>
    <col min="9" max="12" width="1.6640625" style="6" customWidth="1"/>
    <col min="13" max="13" width="0.88671875" style="6" customWidth="1"/>
    <col min="14" max="14" width="3.6640625" style="129" customWidth="1"/>
    <col min="15" max="20" width="5.109375" style="6" customWidth="1"/>
    <col min="21" max="21" width="6.109375" style="6" hidden="1" customWidth="1"/>
    <col min="22" max="22" width="5.109375" style="6" customWidth="1"/>
    <col min="23" max="23" width="6.109375" style="6" hidden="1" customWidth="1"/>
    <col min="24" max="28" width="5.109375" style="6" customWidth="1"/>
    <col min="29" max="57" width="2.109375" style="6" customWidth="1"/>
    <col min="58" max="66" width="2.6640625" style="6" customWidth="1"/>
    <col min="67" max="16384" width="9" style="6"/>
  </cols>
  <sheetData>
    <row r="2" spans="1:65" ht="16.2">
      <c r="A2" s="61" t="s">
        <v>482</v>
      </c>
      <c r="B2" s="62"/>
      <c r="G2" s="61" t="s">
        <v>34</v>
      </c>
      <c r="L2" s="62"/>
      <c r="AK2" s="61"/>
      <c r="AL2" s="62"/>
      <c r="AM2" s="62"/>
      <c r="AN2" s="62"/>
      <c r="AO2" s="62"/>
    </row>
    <row r="3" spans="1:65" ht="17.100000000000001" customHeight="1" thickBot="1">
      <c r="A3" s="3"/>
      <c r="B3" s="3"/>
      <c r="C3" s="60"/>
      <c r="D3" s="3"/>
      <c r="E3" s="60"/>
      <c r="F3" s="60"/>
      <c r="G3" s="60"/>
      <c r="H3" s="60"/>
      <c r="I3" s="60"/>
      <c r="J3" s="60"/>
      <c r="K3" s="60"/>
      <c r="L3" s="60"/>
      <c r="M3" s="60"/>
      <c r="N3" s="13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1381"/>
      <c r="BE3" s="1381"/>
      <c r="BF3" s="1381"/>
      <c r="BG3" s="3"/>
      <c r="BH3" s="62"/>
      <c r="BI3" s="62"/>
      <c r="BJ3" s="62"/>
      <c r="BK3" s="62"/>
      <c r="BL3" s="62"/>
      <c r="BM3" s="62"/>
    </row>
    <row r="4" spans="1:65" ht="9.9" customHeight="1">
      <c r="A4" s="1382" t="s">
        <v>483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4"/>
      <c r="N4" s="1390" t="s">
        <v>484</v>
      </c>
      <c r="O4" s="1392">
        <v>55</v>
      </c>
      <c r="P4" s="1392">
        <v>60</v>
      </c>
      <c r="Q4" s="1392">
        <v>2</v>
      </c>
      <c r="R4" s="1392">
        <v>7</v>
      </c>
      <c r="S4" s="1392">
        <v>12</v>
      </c>
      <c r="T4" s="1392">
        <v>17</v>
      </c>
      <c r="U4" s="1392">
        <v>21</v>
      </c>
      <c r="V4" s="1392">
        <v>22</v>
      </c>
      <c r="W4" s="1392">
        <v>23</v>
      </c>
      <c r="X4" s="1392">
        <v>26</v>
      </c>
      <c r="Y4" s="1392">
        <v>27</v>
      </c>
      <c r="Z4" s="1394">
        <v>28</v>
      </c>
      <c r="AA4" s="1392">
        <v>29</v>
      </c>
      <c r="AB4" s="1375">
        <v>30</v>
      </c>
      <c r="AC4" s="3"/>
      <c r="AD4" s="3"/>
      <c r="AE4" s="3"/>
    </row>
    <row r="5" spans="1:65" ht="9.9" customHeight="1">
      <c r="A5" s="1385"/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1386"/>
      <c r="N5" s="1391"/>
      <c r="O5" s="1393"/>
      <c r="P5" s="1393"/>
      <c r="Q5" s="1393"/>
      <c r="R5" s="1393"/>
      <c r="S5" s="1393"/>
      <c r="T5" s="1393"/>
      <c r="U5" s="1393"/>
      <c r="V5" s="1393"/>
      <c r="W5" s="1393"/>
      <c r="X5" s="1393"/>
      <c r="Y5" s="1393"/>
      <c r="Z5" s="1395"/>
      <c r="AA5" s="1393"/>
      <c r="AB5" s="1376"/>
      <c r="AC5" s="3"/>
      <c r="AD5" s="3"/>
      <c r="AE5" s="3"/>
    </row>
    <row r="6" spans="1:65" ht="9.9" customHeight="1">
      <c r="A6" s="1387"/>
      <c r="B6" s="1388"/>
      <c r="C6" s="1388"/>
      <c r="D6" s="1388"/>
      <c r="E6" s="1388"/>
      <c r="F6" s="1388"/>
      <c r="G6" s="1388"/>
      <c r="H6" s="1388"/>
      <c r="I6" s="1388"/>
      <c r="J6" s="1388"/>
      <c r="K6" s="1388"/>
      <c r="L6" s="1388"/>
      <c r="M6" s="1389"/>
      <c r="N6" s="1391"/>
      <c r="O6" s="1393"/>
      <c r="P6" s="1393"/>
      <c r="Q6" s="1393"/>
      <c r="R6" s="1393"/>
      <c r="S6" s="1393"/>
      <c r="T6" s="1393"/>
      <c r="U6" s="1393"/>
      <c r="V6" s="1393"/>
      <c r="W6" s="1393"/>
      <c r="X6" s="1393"/>
      <c r="Y6" s="1393"/>
      <c r="Z6" s="1395"/>
      <c r="AA6" s="1393"/>
      <c r="AB6" s="1376"/>
      <c r="AC6" s="3"/>
      <c r="AD6" s="3"/>
      <c r="AE6" s="3"/>
    </row>
    <row r="7" spans="1:65" ht="27" customHeight="1">
      <c r="A7" s="27"/>
      <c r="B7" s="56" t="s">
        <v>485</v>
      </c>
      <c r="C7" s="56"/>
      <c r="D7" s="56"/>
      <c r="E7" s="56"/>
      <c r="F7" s="56"/>
      <c r="G7" s="56"/>
      <c r="H7" s="55"/>
      <c r="I7" s="56"/>
      <c r="J7" s="56"/>
      <c r="K7" s="56"/>
      <c r="L7" s="56"/>
      <c r="M7" s="28"/>
      <c r="N7" s="131"/>
      <c r="O7" s="29"/>
      <c r="P7" s="38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65"/>
      <c r="AC7" s="3"/>
      <c r="AD7" s="3"/>
      <c r="AE7" s="3"/>
    </row>
    <row r="8" spans="1:65" ht="27" customHeight="1">
      <c r="A8" s="30"/>
      <c r="B8" s="2"/>
      <c r="C8" s="1396" t="s">
        <v>486</v>
      </c>
      <c r="D8" s="1396"/>
      <c r="E8" s="1396"/>
      <c r="F8" s="1396"/>
      <c r="G8" s="1396"/>
      <c r="H8" s="59" t="s">
        <v>487</v>
      </c>
      <c r="I8" s="7"/>
      <c r="J8" s="7"/>
      <c r="K8" s="7"/>
      <c r="L8" s="7"/>
      <c r="M8" s="31"/>
      <c r="N8" s="132" t="s">
        <v>488</v>
      </c>
      <c r="O8" s="40">
        <v>4.5599999999999996</v>
      </c>
      <c r="P8" s="32">
        <v>5.1100000000000003</v>
      </c>
      <c r="Q8" s="33">
        <v>4.99</v>
      </c>
      <c r="R8" s="33">
        <v>4.3899999999999997</v>
      </c>
      <c r="S8" s="33">
        <v>4.45</v>
      </c>
      <c r="T8" s="33">
        <v>4.46</v>
      </c>
      <c r="U8" s="54" t="s">
        <v>62</v>
      </c>
      <c r="V8" s="54" t="s">
        <v>62</v>
      </c>
      <c r="W8" s="54" t="s">
        <v>62</v>
      </c>
      <c r="X8" s="54" t="s">
        <v>62</v>
      </c>
      <c r="Y8" s="54" t="s">
        <v>62</v>
      </c>
      <c r="Z8" s="54" t="s">
        <v>62</v>
      </c>
      <c r="AA8" s="54" t="s">
        <v>62</v>
      </c>
      <c r="AB8" s="67" t="s">
        <v>62</v>
      </c>
      <c r="AC8" s="3"/>
      <c r="AD8" s="3"/>
      <c r="AE8" s="3"/>
    </row>
    <row r="9" spans="1:65" ht="27" customHeight="1">
      <c r="A9" s="30"/>
      <c r="B9" s="2"/>
      <c r="C9" s="2"/>
      <c r="D9" s="1396" t="s">
        <v>489</v>
      </c>
      <c r="E9" s="1396"/>
      <c r="F9" s="1396"/>
      <c r="G9" s="1396"/>
      <c r="H9" s="59" t="s">
        <v>490</v>
      </c>
      <c r="I9" s="7"/>
      <c r="J9" s="7"/>
      <c r="K9" s="7"/>
      <c r="L9" s="7"/>
      <c r="M9" s="31"/>
      <c r="N9" s="132" t="s">
        <v>491</v>
      </c>
      <c r="O9" s="40">
        <v>2.73</v>
      </c>
      <c r="P9" s="32">
        <v>2.71</v>
      </c>
      <c r="Q9" s="33">
        <v>2.88</v>
      </c>
      <c r="R9" s="54" t="s">
        <v>62</v>
      </c>
      <c r="S9" s="54" t="s">
        <v>62</v>
      </c>
      <c r="T9" s="33">
        <v>3.53</v>
      </c>
      <c r="U9" s="54" t="s">
        <v>62</v>
      </c>
      <c r="V9" s="54" t="s">
        <v>62</v>
      </c>
      <c r="W9" s="54" t="s">
        <v>62</v>
      </c>
      <c r="X9" s="54" t="s">
        <v>62</v>
      </c>
      <c r="Y9" s="54" t="s">
        <v>62</v>
      </c>
      <c r="Z9" s="54" t="s">
        <v>62</v>
      </c>
      <c r="AA9" s="54" t="s">
        <v>62</v>
      </c>
      <c r="AB9" s="67" t="s">
        <v>62</v>
      </c>
      <c r="AC9" s="3"/>
      <c r="AD9" s="3"/>
      <c r="AE9" s="3"/>
    </row>
    <row r="10" spans="1:65" ht="27" customHeight="1">
      <c r="A10" s="30"/>
      <c r="B10" s="2"/>
      <c r="C10" s="1396" t="s">
        <v>492</v>
      </c>
      <c r="D10" s="1396"/>
      <c r="E10" s="1396"/>
      <c r="F10" s="1396"/>
      <c r="G10" s="1396"/>
      <c r="H10" s="59" t="s">
        <v>493</v>
      </c>
      <c r="I10" s="7"/>
      <c r="J10" s="7"/>
      <c r="K10" s="7"/>
      <c r="L10" s="7"/>
      <c r="M10" s="31"/>
      <c r="N10" s="132" t="s">
        <v>481</v>
      </c>
      <c r="O10" s="34">
        <v>620.1</v>
      </c>
      <c r="P10" s="35">
        <v>750.5</v>
      </c>
      <c r="Q10" s="34">
        <v>738</v>
      </c>
      <c r="R10" s="34">
        <v>875.4</v>
      </c>
      <c r="S10" s="34">
        <v>424.5</v>
      </c>
      <c r="T10" s="53">
        <v>579</v>
      </c>
      <c r="U10" s="53">
        <v>212</v>
      </c>
      <c r="V10" s="53">
        <v>574</v>
      </c>
      <c r="W10" s="53">
        <v>507</v>
      </c>
      <c r="X10" s="53">
        <v>233</v>
      </c>
      <c r="Y10" s="53">
        <v>401</v>
      </c>
      <c r="Z10" s="54" t="s">
        <v>62</v>
      </c>
      <c r="AA10" s="54" t="s">
        <v>62</v>
      </c>
      <c r="AB10" s="67" t="s">
        <v>62</v>
      </c>
      <c r="AC10" s="3"/>
      <c r="AD10" s="3"/>
      <c r="AE10" s="3"/>
    </row>
    <row r="11" spans="1:65" ht="27" customHeight="1">
      <c r="A11" s="137"/>
      <c r="B11" s="138"/>
      <c r="C11" s="1397" t="s">
        <v>494</v>
      </c>
      <c r="D11" s="1397"/>
      <c r="E11" s="1397"/>
      <c r="F11" s="1397"/>
      <c r="G11" s="1397"/>
      <c r="H11" s="139" t="s">
        <v>495</v>
      </c>
      <c r="I11" s="140"/>
      <c r="J11" s="140"/>
      <c r="K11" s="140"/>
      <c r="L11" s="140"/>
      <c r="M11" s="141"/>
      <c r="N11" s="142" t="s">
        <v>491</v>
      </c>
      <c r="O11" s="143">
        <v>6458.6</v>
      </c>
      <c r="P11" s="144">
        <v>8870.7999999999993</v>
      </c>
      <c r="Q11" s="143">
        <v>10547.3</v>
      </c>
      <c r="R11" s="143">
        <v>11826.5</v>
      </c>
      <c r="S11" s="143">
        <v>10601.3</v>
      </c>
      <c r="T11" s="143">
        <v>5021</v>
      </c>
      <c r="U11" s="143">
        <v>3375</v>
      </c>
      <c r="V11" s="143">
        <v>3624</v>
      </c>
      <c r="W11" s="143">
        <v>3986</v>
      </c>
      <c r="X11" s="143">
        <v>4289</v>
      </c>
      <c r="Y11" s="143">
        <v>4323</v>
      </c>
      <c r="Z11" s="145" t="s">
        <v>62</v>
      </c>
      <c r="AA11" s="145" t="s">
        <v>62</v>
      </c>
      <c r="AB11" s="146" t="s">
        <v>62</v>
      </c>
      <c r="AC11" s="3"/>
      <c r="AD11" s="3"/>
      <c r="AE11" s="3"/>
    </row>
    <row r="12" spans="1:65" ht="27" customHeight="1">
      <c r="A12" s="30"/>
      <c r="B12" s="2"/>
      <c r="C12" s="1396" t="s">
        <v>496</v>
      </c>
      <c r="D12" s="1396"/>
      <c r="E12" s="1396"/>
      <c r="F12" s="1396"/>
      <c r="G12" s="1396"/>
      <c r="H12" s="59" t="s">
        <v>497</v>
      </c>
      <c r="I12" s="7"/>
      <c r="J12" s="7"/>
      <c r="K12" s="7"/>
      <c r="L12" s="7"/>
      <c r="M12" s="31"/>
      <c r="N12" s="132" t="s">
        <v>491</v>
      </c>
      <c r="O12" s="53">
        <v>5584.1</v>
      </c>
      <c r="P12" s="58">
        <v>7536.6</v>
      </c>
      <c r="Q12" s="53">
        <v>8675.1</v>
      </c>
      <c r="R12" s="53">
        <v>9898.7999999999993</v>
      </c>
      <c r="S12" s="53">
        <v>8737.9</v>
      </c>
      <c r="T12" s="53">
        <v>4360</v>
      </c>
      <c r="U12" s="53">
        <v>2989</v>
      </c>
      <c r="V12" s="53">
        <v>3301</v>
      </c>
      <c r="W12" s="53">
        <v>3673</v>
      </c>
      <c r="X12" s="53">
        <v>3796</v>
      </c>
      <c r="Y12" s="53">
        <v>4290</v>
      </c>
      <c r="Z12" s="54" t="s">
        <v>62</v>
      </c>
      <c r="AA12" s="54" t="s">
        <v>62</v>
      </c>
      <c r="AB12" s="67" t="s">
        <v>62</v>
      </c>
      <c r="AC12" s="3"/>
      <c r="AD12" s="3"/>
      <c r="AE12" s="3"/>
    </row>
    <row r="13" spans="1:65" ht="15.9" customHeight="1">
      <c r="A13" s="30"/>
      <c r="B13" s="2"/>
      <c r="C13" s="1396" t="s">
        <v>498</v>
      </c>
      <c r="D13" s="1396"/>
      <c r="E13" s="1396"/>
      <c r="F13" s="1396"/>
      <c r="G13" s="1396"/>
      <c r="H13" s="1301" t="s">
        <v>499</v>
      </c>
      <c r="I13" s="1301" t="s">
        <v>500</v>
      </c>
      <c r="J13" s="1301" t="s">
        <v>495</v>
      </c>
      <c r="K13" s="1301" t="s">
        <v>501</v>
      </c>
      <c r="L13" s="1301" t="s">
        <v>490</v>
      </c>
      <c r="M13" s="31"/>
      <c r="N13" s="1398" t="s">
        <v>491</v>
      </c>
      <c r="O13" s="955">
        <v>2365.6999999999998</v>
      </c>
      <c r="P13" s="955">
        <v>3273.3</v>
      </c>
      <c r="Q13" s="955">
        <v>3662.3</v>
      </c>
      <c r="R13" s="1399" t="s">
        <v>62</v>
      </c>
      <c r="S13" s="1399" t="s">
        <v>62</v>
      </c>
      <c r="T13" s="955">
        <v>1422</v>
      </c>
      <c r="U13" s="1399" t="s">
        <v>62</v>
      </c>
      <c r="V13" s="1399" t="s">
        <v>62</v>
      </c>
      <c r="W13" s="1399" t="s">
        <v>62</v>
      </c>
      <c r="X13" s="1399" t="s">
        <v>62</v>
      </c>
      <c r="Y13" s="1399" t="s">
        <v>62</v>
      </c>
      <c r="Z13" s="1399" t="s">
        <v>62</v>
      </c>
      <c r="AA13" s="1399" t="s">
        <v>62</v>
      </c>
      <c r="AB13" s="1378" t="s">
        <v>62</v>
      </c>
      <c r="AC13" s="3"/>
      <c r="AD13" s="3"/>
      <c r="AE13" s="3"/>
    </row>
    <row r="14" spans="1:65" ht="15.9" customHeight="1">
      <c r="A14" s="30"/>
      <c r="B14" s="2"/>
      <c r="C14" s="1396" t="s">
        <v>494</v>
      </c>
      <c r="D14" s="1396"/>
      <c r="E14" s="1396"/>
      <c r="F14" s="1396"/>
      <c r="G14" s="1396"/>
      <c r="H14" s="1301"/>
      <c r="I14" s="1301"/>
      <c r="J14" s="1301"/>
      <c r="K14" s="1301"/>
      <c r="L14" s="1301"/>
      <c r="M14" s="31"/>
      <c r="N14" s="1398"/>
      <c r="O14" s="955"/>
      <c r="P14" s="955"/>
      <c r="Q14" s="955"/>
      <c r="R14" s="1399"/>
      <c r="S14" s="1399"/>
      <c r="T14" s="955"/>
      <c r="U14" s="1399"/>
      <c r="V14" s="1399"/>
      <c r="W14" s="1399"/>
      <c r="X14" s="1399"/>
      <c r="Y14" s="1399"/>
      <c r="Z14" s="1399"/>
      <c r="AA14" s="1399"/>
      <c r="AB14" s="1378"/>
      <c r="AC14" s="3"/>
      <c r="AD14" s="3"/>
      <c r="AE14" s="3"/>
    </row>
    <row r="15" spans="1:65" ht="15.9" customHeight="1">
      <c r="A15" s="30"/>
      <c r="B15" s="2"/>
      <c r="C15" s="1396" t="s">
        <v>502</v>
      </c>
      <c r="D15" s="1396"/>
      <c r="E15" s="1396"/>
      <c r="F15" s="1396"/>
      <c r="G15" s="1396"/>
      <c r="H15" s="1301" t="s">
        <v>503</v>
      </c>
      <c r="I15" s="1301" t="s">
        <v>500</v>
      </c>
      <c r="J15" s="1301" t="s">
        <v>497</v>
      </c>
      <c r="K15" s="1301" t="s">
        <v>501</v>
      </c>
      <c r="L15" s="1301" t="s">
        <v>487</v>
      </c>
      <c r="M15" s="31"/>
      <c r="N15" s="1398" t="s">
        <v>491</v>
      </c>
      <c r="O15" s="955">
        <v>1224.5999999999999</v>
      </c>
      <c r="P15" s="955">
        <v>1474.9</v>
      </c>
      <c r="Q15" s="955">
        <v>1738.5</v>
      </c>
      <c r="R15" s="955">
        <v>2254.9</v>
      </c>
      <c r="S15" s="955">
        <v>1963.6</v>
      </c>
      <c r="T15" s="955">
        <v>1910</v>
      </c>
      <c r="U15" s="1399" t="s">
        <v>62</v>
      </c>
      <c r="V15" s="1399" t="s">
        <v>62</v>
      </c>
      <c r="W15" s="1399" t="s">
        <v>62</v>
      </c>
      <c r="X15" s="1399" t="s">
        <v>62</v>
      </c>
      <c r="Y15" s="1399" t="s">
        <v>62</v>
      </c>
      <c r="Z15" s="1399" t="s">
        <v>62</v>
      </c>
      <c r="AA15" s="1399" t="s">
        <v>62</v>
      </c>
      <c r="AB15" s="1378" t="s">
        <v>62</v>
      </c>
      <c r="AC15" s="3"/>
      <c r="AD15" s="3"/>
      <c r="AE15" s="3"/>
    </row>
    <row r="16" spans="1:65" ht="15.9" customHeight="1">
      <c r="A16" s="30"/>
      <c r="B16" s="2"/>
      <c r="C16" s="1396" t="s">
        <v>496</v>
      </c>
      <c r="D16" s="1396"/>
      <c r="E16" s="1396"/>
      <c r="F16" s="1396"/>
      <c r="G16" s="1396"/>
      <c r="H16" s="1301"/>
      <c r="I16" s="1301"/>
      <c r="J16" s="1301"/>
      <c r="K16" s="1301"/>
      <c r="L16" s="1301"/>
      <c r="M16" s="31"/>
      <c r="N16" s="1398"/>
      <c r="O16" s="955"/>
      <c r="P16" s="955"/>
      <c r="Q16" s="955"/>
      <c r="R16" s="955"/>
      <c r="S16" s="955"/>
      <c r="T16" s="955"/>
      <c r="U16" s="1399"/>
      <c r="V16" s="1399"/>
      <c r="W16" s="1399"/>
      <c r="X16" s="1399"/>
      <c r="Y16" s="1399"/>
      <c r="Z16" s="1399"/>
      <c r="AA16" s="1399"/>
      <c r="AB16" s="1378"/>
      <c r="AC16" s="3"/>
      <c r="AD16" s="3"/>
      <c r="AE16" s="3"/>
    </row>
    <row r="17" spans="1:31" ht="15.9" customHeight="1">
      <c r="A17" s="30"/>
      <c r="B17" s="2"/>
      <c r="C17" s="2" t="s">
        <v>504</v>
      </c>
      <c r="D17" s="2"/>
      <c r="E17" s="2"/>
      <c r="F17" s="2"/>
      <c r="G17" s="2"/>
      <c r="H17" s="1301" t="s">
        <v>505</v>
      </c>
      <c r="I17" s="1301" t="s">
        <v>500</v>
      </c>
      <c r="J17" s="1301" t="s">
        <v>493</v>
      </c>
      <c r="K17" s="1301" t="s">
        <v>501</v>
      </c>
      <c r="L17" s="1301" t="s">
        <v>495</v>
      </c>
      <c r="M17" s="31"/>
      <c r="N17" s="1398" t="s">
        <v>479</v>
      </c>
      <c r="O17" s="1401">
        <v>9.6</v>
      </c>
      <c r="P17" s="1338">
        <v>8.4</v>
      </c>
      <c r="Q17" s="1338">
        <v>7</v>
      </c>
      <c r="R17" s="1338">
        <v>7.4</v>
      </c>
      <c r="S17" s="1338">
        <v>4</v>
      </c>
      <c r="T17" s="1338">
        <v>11.5</v>
      </c>
      <c r="U17" s="1338">
        <v>6.3</v>
      </c>
      <c r="V17" s="1338">
        <v>15.8</v>
      </c>
      <c r="W17" s="1338">
        <v>12.7</v>
      </c>
      <c r="X17" s="1338">
        <v>5.4</v>
      </c>
      <c r="Y17" s="1338">
        <f>Y10/Y11*100</f>
        <v>9.2759657645153837</v>
      </c>
      <c r="Z17" s="1399" t="s">
        <v>62</v>
      </c>
      <c r="AA17" s="1399" t="s">
        <v>62</v>
      </c>
      <c r="AB17" s="1378" t="s">
        <v>62</v>
      </c>
      <c r="AC17" s="3"/>
      <c r="AD17" s="3"/>
      <c r="AE17" s="3"/>
    </row>
    <row r="18" spans="1:31" ht="15.9" customHeight="1">
      <c r="A18" s="30"/>
      <c r="B18" s="2"/>
      <c r="C18" s="1405" t="s">
        <v>494</v>
      </c>
      <c r="D18" s="1405"/>
      <c r="E18" s="1405"/>
      <c r="F18" s="1405"/>
      <c r="G18" s="1405"/>
      <c r="H18" s="1400"/>
      <c r="I18" s="1400"/>
      <c r="J18" s="1400"/>
      <c r="K18" s="1400"/>
      <c r="L18" s="1400"/>
      <c r="M18" s="31"/>
      <c r="N18" s="1398"/>
      <c r="O18" s="1402"/>
      <c r="P18" s="1338"/>
      <c r="Q18" s="1403"/>
      <c r="R18" s="1403"/>
      <c r="S18" s="1338"/>
      <c r="T18" s="1338"/>
      <c r="U18" s="1338"/>
      <c r="V18" s="1338"/>
      <c r="W18" s="1338"/>
      <c r="X18" s="1338"/>
      <c r="Y18" s="1338"/>
      <c r="Z18" s="1404"/>
      <c r="AA18" s="1404"/>
      <c r="AB18" s="1380"/>
      <c r="AC18" s="3"/>
      <c r="AD18" s="3"/>
      <c r="AE18" s="3"/>
    </row>
    <row r="19" spans="1:31" ht="27" customHeight="1">
      <c r="A19" s="27"/>
      <c r="B19" s="56" t="s">
        <v>506</v>
      </c>
      <c r="C19" s="56"/>
      <c r="D19" s="56"/>
      <c r="E19" s="56"/>
      <c r="F19" s="56"/>
      <c r="G19" s="56"/>
      <c r="H19" s="57"/>
      <c r="I19" s="36"/>
      <c r="J19" s="36"/>
      <c r="K19" s="36"/>
      <c r="L19" s="36"/>
      <c r="M19" s="37"/>
      <c r="N19" s="131"/>
      <c r="O19" s="29"/>
      <c r="P19" s="38"/>
      <c r="Q19" s="39"/>
      <c r="R19" s="39"/>
      <c r="S19" s="39"/>
      <c r="T19" s="39"/>
      <c r="U19" s="39"/>
      <c r="V19" s="39"/>
      <c r="W19" s="39"/>
      <c r="X19" s="39"/>
      <c r="Y19" s="39"/>
      <c r="Z19" s="42"/>
      <c r="AA19" s="39"/>
      <c r="AB19" s="63"/>
      <c r="AC19" s="3"/>
      <c r="AD19" s="3"/>
      <c r="AE19" s="3"/>
    </row>
    <row r="20" spans="1:31" ht="27" customHeight="1">
      <c r="A20" s="30"/>
      <c r="B20" s="2"/>
      <c r="C20" s="1396" t="s">
        <v>486</v>
      </c>
      <c r="D20" s="1396"/>
      <c r="E20" s="1396"/>
      <c r="F20" s="1396"/>
      <c r="G20" s="1396"/>
      <c r="H20" s="59" t="s">
        <v>507</v>
      </c>
      <c r="I20" s="7"/>
      <c r="J20" s="7"/>
      <c r="K20" s="7"/>
      <c r="L20" s="7"/>
      <c r="M20" s="31"/>
      <c r="N20" s="132" t="s">
        <v>488</v>
      </c>
      <c r="O20" s="40">
        <v>3.76</v>
      </c>
      <c r="P20" s="32">
        <v>3.75</v>
      </c>
      <c r="Q20" s="33">
        <v>3.84</v>
      </c>
      <c r="R20" s="33">
        <v>3.56</v>
      </c>
      <c r="S20" s="33">
        <v>3.41</v>
      </c>
      <c r="T20" s="33">
        <v>3.25</v>
      </c>
      <c r="U20" s="33">
        <v>3.7</v>
      </c>
      <c r="V20" s="33">
        <v>3.47</v>
      </c>
      <c r="W20" s="33">
        <v>3.88</v>
      </c>
      <c r="X20" s="33">
        <v>3.62</v>
      </c>
      <c r="Y20" s="33">
        <v>3.43</v>
      </c>
      <c r="Z20" s="33">
        <v>3.28</v>
      </c>
      <c r="AA20" s="33">
        <v>3.58</v>
      </c>
      <c r="AB20" s="64">
        <v>3.54</v>
      </c>
      <c r="AC20" s="3"/>
      <c r="AD20" s="3"/>
      <c r="AE20" s="3"/>
    </row>
    <row r="21" spans="1:31" ht="27" customHeight="1">
      <c r="A21" s="30"/>
      <c r="B21" s="2"/>
      <c r="C21" s="2"/>
      <c r="D21" s="1396" t="s">
        <v>489</v>
      </c>
      <c r="E21" s="1396"/>
      <c r="F21" s="1396"/>
      <c r="G21" s="1396"/>
      <c r="H21" s="59" t="s">
        <v>508</v>
      </c>
      <c r="I21" s="7"/>
      <c r="J21" s="7"/>
      <c r="K21" s="7"/>
      <c r="L21" s="7"/>
      <c r="M21" s="31"/>
      <c r="N21" s="132" t="s">
        <v>491</v>
      </c>
      <c r="O21" s="40">
        <v>1.55</v>
      </c>
      <c r="P21" s="32">
        <v>1.68</v>
      </c>
      <c r="Q21" s="33">
        <v>2.04</v>
      </c>
      <c r="R21" s="33">
        <v>1.7</v>
      </c>
      <c r="S21" s="33">
        <v>1.57</v>
      </c>
      <c r="T21" s="33">
        <v>1.55</v>
      </c>
      <c r="U21" s="33">
        <v>1.81</v>
      </c>
      <c r="V21" s="33">
        <v>1.89</v>
      </c>
      <c r="W21" s="33">
        <v>1.85</v>
      </c>
      <c r="X21" s="33">
        <v>1.76</v>
      </c>
      <c r="Y21" s="33">
        <v>1.77</v>
      </c>
      <c r="Z21" s="33">
        <v>1.73</v>
      </c>
      <c r="AA21" s="33">
        <v>1.75</v>
      </c>
      <c r="AB21" s="64">
        <v>1.84</v>
      </c>
      <c r="AC21" s="3"/>
      <c r="AD21" s="3"/>
      <c r="AE21" s="3"/>
    </row>
    <row r="22" spans="1:31" ht="27" customHeight="1">
      <c r="A22" s="30"/>
      <c r="B22" s="2"/>
      <c r="C22" s="1396" t="s">
        <v>509</v>
      </c>
      <c r="D22" s="1396"/>
      <c r="E22" s="1396"/>
      <c r="F22" s="1396"/>
      <c r="G22" s="1396"/>
      <c r="H22" s="59" t="s">
        <v>510</v>
      </c>
      <c r="I22" s="7"/>
      <c r="J22" s="7"/>
      <c r="K22" s="7"/>
      <c r="L22" s="7"/>
      <c r="M22" s="31"/>
      <c r="N22" s="132" t="s">
        <v>481</v>
      </c>
      <c r="O22" s="53">
        <v>4568</v>
      </c>
      <c r="P22" s="58">
        <v>4839</v>
      </c>
      <c r="Q22" s="53">
        <v>5652</v>
      </c>
      <c r="R22" s="53">
        <v>6577</v>
      </c>
      <c r="S22" s="53">
        <v>6512</v>
      </c>
      <c r="T22" s="53">
        <v>6260</v>
      </c>
      <c r="U22" s="53">
        <v>4855</v>
      </c>
      <c r="V22" s="53">
        <v>6803</v>
      </c>
      <c r="W22" s="53">
        <v>6211</v>
      </c>
      <c r="X22" s="53">
        <v>5928</v>
      </c>
      <c r="Y22" s="53">
        <v>5971</v>
      </c>
      <c r="Z22" s="53">
        <v>6145</v>
      </c>
      <c r="AA22" s="53">
        <v>6197</v>
      </c>
      <c r="AB22" s="66">
        <v>6834</v>
      </c>
      <c r="AC22" s="3"/>
      <c r="AD22" s="3"/>
      <c r="AE22" s="3"/>
    </row>
    <row r="23" spans="1:31" ht="27" customHeight="1">
      <c r="A23" s="137"/>
      <c r="B23" s="138"/>
      <c r="C23" s="1397" t="s">
        <v>511</v>
      </c>
      <c r="D23" s="1397"/>
      <c r="E23" s="1397"/>
      <c r="F23" s="1397"/>
      <c r="G23" s="1397"/>
      <c r="H23" s="139" t="s">
        <v>512</v>
      </c>
      <c r="I23" s="140"/>
      <c r="J23" s="140"/>
      <c r="K23" s="140"/>
      <c r="L23" s="140"/>
      <c r="M23" s="141"/>
      <c r="N23" s="142" t="s">
        <v>491</v>
      </c>
      <c r="O23" s="143">
        <v>4885</v>
      </c>
      <c r="P23" s="144">
        <v>5132</v>
      </c>
      <c r="Q23" s="143">
        <v>6182</v>
      </c>
      <c r="R23" s="143">
        <v>7232</v>
      </c>
      <c r="S23" s="143">
        <v>6901</v>
      </c>
      <c r="T23" s="143">
        <v>6698</v>
      </c>
      <c r="U23" s="143">
        <v>5519</v>
      </c>
      <c r="V23" s="143">
        <v>7615</v>
      </c>
      <c r="W23" s="143">
        <v>6947</v>
      </c>
      <c r="X23" s="143">
        <v>6842</v>
      </c>
      <c r="Y23" s="143">
        <v>6564</v>
      </c>
      <c r="Z23" s="143">
        <v>6738</v>
      </c>
      <c r="AA23" s="143">
        <v>7038</v>
      </c>
      <c r="AB23" s="147">
        <v>7531</v>
      </c>
      <c r="AC23" s="3"/>
      <c r="AD23" s="3"/>
      <c r="AE23" s="3"/>
    </row>
    <row r="24" spans="1:31" ht="27" customHeight="1">
      <c r="A24" s="30"/>
      <c r="B24" s="2"/>
      <c r="C24" s="1396" t="s">
        <v>496</v>
      </c>
      <c r="D24" s="1396"/>
      <c r="E24" s="1396"/>
      <c r="F24" s="1396"/>
      <c r="G24" s="1396"/>
      <c r="H24" s="59" t="s">
        <v>513</v>
      </c>
      <c r="I24" s="7"/>
      <c r="J24" s="7"/>
      <c r="K24" s="7"/>
      <c r="L24" s="7"/>
      <c r="M24" s="31"/>
      <c r="N24" s="132" t="s">
        <v>491</v>
      </c>
      <c r="O24" s="53">
        <v>4188</v>
      </c>
      <c r="P24" s="58">
        <v>4356</v>
      </c>
      <c r="Q24" s="53">
        <v>5225</v>
      </c>
      <c r="R24" s="53">
        <v>6081</v>
      </c>
      <c r="S24" s="53">
        <v>5791</v>
      </c>
      <c r="T24" s="53">
        <v>5596</v>
      </c>
      <c r="U24" s="53">
        <v>4704</v>
      </c>
      <c r="V24" s="53">
        <v>6348</v>
      </c>
      <c r="W24" s="53">
        <v>5820</v>
      </c>
      <c r="X24" s="53">
        <v>5743</v>
      </c>
      <c r="Y24" s="53">
        <v>5548</v>
      </c>
      <c r="Z24" s="53">
        <v>5662</v>
      </c>
      <c r="AA24" s="53">
        <v>6043</v>
      </c>
      <c r="AB24" s="66">
        <v>6367</v>
      </c>
      <c r="AC24" s="3"/>
      <c r="AD24" s="3"/>
      <c r="AE24" s="3"/>
    </row>
    <row r="25" spans="1:31" ht="15.9" customHeight="1">
      <c r="A25" s="30"/>
      <c r="B25" s="2"/>
      <c r="C25" s="1396" t="s">
        <v>498</v>
      </c>
      <c r="D25" s="1396"/>
      <c r="E25" s="1396"/>
      <c r="F25" s="1396"/>
      <c r="G25" s="1396"/>
      <c r="H25" s="1301" t="s">
        <v>514</v>
      </c>
      <c r="I25" s="1301" t="s">
        <v>500</v>
      </c>
      <c r="J25" s="1301" t="s">
        <v>512</v>
      </c>
      <c r="K25" s="1301" t="s">
        <v>501</v>
      </c>
      <c r="L25" s="1301" t="s">
        <v>508</v>
      </c>
      <c r="M25" s="31"/>
      <c r="N25" s="1398" t="s">
        <v>491</v>
      </c>
      <c r="O25" s="955">
        <f t="shared" ref="O25:X25" si="0">ROUND(O23/O21,0)</f>
        <v>3152</v>
      </c>
      <c r="P25" s="955">
        <f t="shared" si="0"/>
        <v>3055</v>
      </c>
      <c r="Q25" s="955">
        <f t="shared" si="0"/>
        <v>3030</v>
      </c>
      <c r="R25" s="955">
        <f t="shared" si="0"/>
        <v>4254</v>
      </c>
      <c r="S25" s="955">
        <f t="shared" si="0"/>
        <v>4396</v>
      </c>
      <c r="T25" s="955">
        <f t="shared" si="0"/>
        <v>4321</v>
      </c>
      <c r="U25" s="955">
        <f t="shared" si="0"/>
        <v>3049</v>
      </c>
      <c r="V25" s="955">
        <f t="shared" si="0"/>
        <v>4029</v>
      </c>
      <c r="W25" s="955">
        <f t="shared" si="0"/>
        <v>3755</v>
      </c>
      <c r="X25" s="955">
        <f t="shared" si="0"/>
        <v>3888</v>
      </c>
      <c r="Y25" s="955">
        <f>Y23/Y21</f>
        <v>3708.4745762711864</v>
      </c>
      <c r="Z25" s="955">
        <f>Z23/Z21</f>
        <v>3894.7976878612717</v>
      </c>
      <c r="AA25" s="955">
        <f>AA23/AA21</f>
        <v>4021.7142857142858</v>
      </c>
      <c r="AB25" s="987">
        <f>AB23/AB21</f>
        <v>4092.9347826086955</v>
      </c>
      <c r="AC25" s="991"/>
      <c r="AD25" s="991"/>
      <c r="AE25" s="3"/>
    </row>
    <row r="26" spans="1:31" ht="15.9" customHeight="1">
      <c r="A26" s="30"/>
      <c r="B26" s="2"/>
      <c r="C26" s="1396" t="s">
        <v>511</v>
      </c>
      <c r="D26" s="1396"/>
      <c r="E26" s="1396"/>
      <c r="F26" s="1396"/>
      <c r="G26" s="1396"/>
      <c r="H26" s="1301"/>
      <c r="I26" s="1301"/>
      <c r="J26" s="1301"/>
      <c r="K26" s="1301"/>
      <c r="L26" s="1301"/>
      <c r="M26" s="31"/>
      <c r="N26" s="1398"/>
      <c r="O26" s="955"/>
      <c r="P26" s="955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55"/>
      <c r="AB26" s="987"/>
      <c r="AC26" s="991"/>
      <c r="AD26" s="991"/>
      <c r="AE26" s="3"/>
    </row>
    <row r="27" spans="1:31" ht="15.9" customHeight="1">
      <c r="A27" s="30"/>
      <c r="B27" s="2"/>
      <c r="C27" s="1396" t="s">
        <v>502</v>
      </c>
      <c r="D27" s="1396"/>
      <c r="E27" s="1396"/>
      <c r="F27" s="1396"/>
      <c r="G27" s="1396"/>
      <c r="H27" s="1301" t="s">
        <v>515</v>
      </c>
      <c r="I27" s="1301" t="s">
        <v>500</v>
      </c>
      <c r="J27" s="1301" t="s">
        <v>513</v>
      </c>
      <c r="K27" s="1301" t="s">
        <v>501</v>
      </c>
      <c r="L27" s="1301" t="s">
        <v>507</v>
      </c>
      <c r="M27" s="31"/>
      <c r="N27" s="1398" t="s">
        <v>491</v>
      </c>
      <c r="O27" s="955">
        <f t="shared" ref="O27:X27" si="1">ROUND(O24/O20,0)</f>
        <v>1114</v>
      </c>
      <c r="P27" s="955">
        <f t="shared" si="1"/>
        <v>1162</v>
      </c>
      <c r="Q27" s="955">
        <f t="shared" si="1"/>
        <v>1361</v>
      </c>
      <c r="R27" s="955">
        <f t="shared" si="1"/>
        <v>1708</v>
      </c>
      <c r="S27" s="955">
        <f t="shared" si="1"/>
        <v>1698</v>
      </c>
      <c r="T27" s="955">
        <f t="shared" si="1"/>
        <v>1722</v>
      </c>
      <c r="U27" s="955">
        <f t="shared" si="1"/>
        <v>1271</v>
      </c>
      <c r="V27" s="955">
        <f t="shared" si="1"/>
        <v>1829</v>
      </c>
      <c r="W27" s="955">
        <f t="shared" si="1"/>
        <v>1500</v>
      </c>
      <c r="X27" s="955">
        <f t="shared" si="1"/>
        <v>1586</v>
      </c>
      <c r="Y27" s="955">
        <f>Y24/Y20</f>
        <v>1617.4927113702622</v>
      </c>
      <c r="Z27" s="955">
        <f>Z24/Z20</f>
        <v>1726.219512195122</v>
      </c>
      <c r="AA27" s="955">
        <f>AA24/AA20</f>
        <v>1687.9888268156424</v>
      </c>
      <c r="AB27" s="987">
        <f>AB24/AB20</f>
        <v>1798.587570621469</v>
      </c>
      <c r="AC27" s="991"/>
      <c r="AD27" s="991"/>
      <c r="AE27" s="3"/>
    </row>
    <row r="28" spans="1:31" ht="15.9" customHeight="1">
      <c r="A28" s="30"/>
      <c r="B28" s="2"/>
      <c r="C28" s="1396" t="s">
        <v>496</v>
      </c>
      <c r="D28" s="1396"/>
      <c r="E28" s="1396"/>
      <c r="F28" s="1396"/>
      <c r="G28" s="1396"/>
      <c r="H28" s="1301"/>
      <c r="I28" s="1301"/>
      <c r="J28" s="1301"/>
      <c r="K28" s="1301"/>
      <c r="L28" s="1301"/>
      <c r="M28" s="31"/>
      <c r="N28" s="1398"/>
      <c r="O28" s="955"/>
      <c r="P28" s="955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A28" s="955"/>
      <c r="AB28" s="987"/>
      <c r="AC28" s="991"/>
      <c r="AD28" s="991"/>
      <c r="AE28" s="3"/>
    </row>
    <row r="29" spans="1:31" ht="15.9" customHeight="1">
      <c r="A29" s="30"/>
      <c r="B29" s="2"/>
      <c r="C29" s="2" t="s">
        <v>516</v>
      </c>
      <c r="D29" s="2"/>
      <c r="E29" s="2"/>
      <c r="F29" s="2"/>
      <c r="G29" s="2"/>
      <c r="H29" s="1301" t="s">
        <v>517</v>
      </c>
      <c r="I29" s="1301" t="s">
        <v>500</v>
      </c>
      <c r="J29" s="1301" t="s">
        <v>510</v>
      </c>
      <c r="K29" s="1301" t="s">
        <v>501</v>
      </c>
      <c r="L29" s="1301" t="s">
        <v>512</v>
      </c>
      <c r="M29" s="31"/>
      <c r="N29" s="1398" t="s">
        <v>479</v>
      </c>
      <c r="O29" s="1401">
        <f t="shared" ref="O29:X29" si="2">ROUND(O22/O23*100,1)</f>
        <v>93.5</v>
      </c>
      <c r="P29" s="1338">
        <f t="shared" si="2"/>
        <v>94.3</v>
      </c>
      <c r="Q29" s="1338">
        <f t="shared" si="2"/>
        <v>91.4</v>
      </c>
      <c r="R29" s="1338">
        <f t="shared" si="2"/>
        <v>90.9</v>
      </c>
      <c r="S29" s="1338">
        <f t="shared" si="2"/>
        <v>94.4</v>
      </c>
      <c r="T29" s="1338">
        <f t="shared" si="2"/>
        <v>93.5</v>
      </c>
      <c r="U29" s="1338">
        <f t="shared" si="2"/>
        <v>88</v>
      </c>
      <c r="V29" s="1338">
        <f t="shared" si="2"/>
        <v>89.3</v>
      </c>
      <c r="W29" s="1338">
        <f t="shared" si="2"/>
        <v>89.4</v>
      </c>
      <c r="X29" s="1338">
        <f t="shared" si="2"/>
        <v>86.6</v>
      </c>
      <c r="Y29" s="1338">
        <f>Y22/Y23*100</f>
        <v>90.965874466788549</v>
      </c>
      <c r="Z29" s="1338">
        <f>Z22/Z23*100</f>
        <v>91.199168892846544</v>
      </c>
      <c r="AA29" s="1338">
        <f>AA22/AA23*100</f>
        <v>88.050582551861325</v>
      </c>
      <c r="AB29" s="1339">
        <f>AB22/AB23*100</f>
        <v>90.744920993227993</v>
      </c>
      <c r="AC29" s="1282"/>
      <c r="AD29" s="1282"/>
      <c r="AE29" s="3"/>
    </row>
    <row r="30" spans="1:31" ht="15.9" customHeight="1">
      <c r="A30" s="30"/>
      <c r="B30" s="2"/>
      <c r="C30" s="1405" t="s">
        <v>511</v>
      </c>
      <c r="D30" s="1405"/>
      <c r="E30" s="1405"/>
      <c r="F30" s="1405"/>
      <c r="G30" s="1405"/>
      <c r="H30" s="1400"/>
      <c r="I30" s="1400"/>
      <c r="J30" s="1400"/>
      <c r="K30" s="1400"/>
      <c r="L30" s="1400"/>
      <c r="M30" s="31"/>
      <c r="N30" s="1398"/>
      <c r="O30" s="1401"/>
      <c r="P30" s="1403"/>
      <c r="Q30" s="1403"/>
      <c r="R30" s="1403"/>
      <c r="S30" s="1403"/>
      <c r="T30" s="1338"/>
      <c r="U30" s="1338"/>
      <c r="V30" s="1338"/>
      <c r="W30" s="1338"/>
      <c r="X30" s="1338"/>
      <c r="Y30" s="1338"/>
      <c r="Z30" s="1403"/>
      <c r="AA30" s="1338"/>
      <c r="AB30" s="1377"/>
      <c r="AC30" s="1282"/>
      <c r="AD30" s="1282"/>
      <c r="AE30" s="3"/>
    </row>
    <row r="31" spans="1:31" ht="27" customHeight="1">
      <c r="A31" s="27"/>
      <c r="B31" s="56" t="s">
        <v>518</v>
      </c>
      <c r="C31" s="56"/>
      <c r="D31" s="56"/>
      <c r="E31" s="56"/>
      <c r="F31" s="56"/>
      <c r="G31" s="56"/>
      <c r="H31" s="57"/>
      <c r="I31" s="36"/>
      <c r="J31" s="36"/>
      <c r="K31" s="36"/>
      <c r="L31" s="36"/>
      <c r="M31" s="37"/>
      <c r="N31" s="131"/>
      <c r="O31" s="29"/>
      <c r="P31" s="38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65"/>
      <c r="AC31" s="3"/>
      <c r="AD31" s="3"/>
      <c r="AE31" s="3"/>
    </row>
    <row r="32" spans="1:31" ht="27" customHeight="1">
      <c r="A32" s="30"/>
      <c r="B32" s="2"/>
      <c r="C32" s="1396" t="s">
        <v>519</v>
      </c>
      <c r="D32" s="1396"/>
      <c r="E32" s="1396"/>
      <c r="F32" s="1396"/>
      <c r="G32" s="1396"/>
      <c r="H32" s="59" t="s">
        <v>495</v>
      </c>
      <c r="I32" s="59" t="s">
        <v>501</v>
      </c>
      <c r="J32" s="59" t="s">
        <v>512</v>
      </c>
      <c r="K32" s="7"/>
      <c r="L32" s="7"/>
      <c r="M32" s="31"/>
      <c r="N32" s="132" t="s">
        <v>488</v>
      </c>
      <c r="O32" s="40">
        <f t="shared" ref="O32:Y32" si="3">ROUND(O11/O23*100,1)</f>
        <v>132.19999999999999</v>
      </c>
      <c r="P32" s="41">
        <f t="shared" si="3"/>
        <v>172.9</v>
      </c>
      <c r="Q32" s="42">
        <f t="shared" si="3"/>
        <v>170.6</v>
      </c>
      <c r="R32" s="42">
        <f t="shared" si="3"/>
        <v>163.5</v>
      </c>
      <c r="S32" s="42">
        <f t="shared" si="3"/>
        <v>153.6</v>
      </c>
      <c r="T32" s="42">
        <f t="shared" si="3"/>
        <v>75</v>
      </c>
      <c r="U32" s="42">
        <f t="shared" si="3"/>
        <v>61.2</v>
      </c>
      <c r="V32" s="42">
        <f t="shared" si="3"/>
        <v>47.6</v>
      </c>
      <c r="W32" s="42">
        <f t="shared" si="3"/>
        <v>57.4</v>
      </c>
      <c r="X32" s="42">
        <f t="shared" si="3"/>
        <v>62.7</v>
      </c>
      <c r="Y32" s="42">
        <f t="shared" si="3"/>
        <v>65.900000000000006</v>
      </c>
      <c r="Z32" s="54" t="s">
        <v>62</v>
      </c>
      <c r="AA32" s="54" t="s">
        <v>62</v>
      </c>
      <c r="AB32" s="67" t="s">
        <v>62</v>
      </c>
      <c r="AC32" s="3"/>
      <c r="AD32" s="3"/>
      <c r="AE32" s="3"/>
    </row>
    <row r="33" spans="1:31" ht="15.9" customHeight="1">
      <c r="A33" s="30"/>
      <c r="B33" s="2"/>
      <c r="C33" s="1396" t="s">
        <v>498</v>
      </c>
      <c r="D33" s="1396"/>
      <c r="E33" s="1396"/>
      <c r="F33" s="1396"/>
      <c r="G33" s="1396"/>
      <c r="H33" s="1301" t="s">
        <v>499</v>
      </c>
      <c r="I33" s="1301" t="s">
        <v>501</v>
      </c>
      <c r="J33" s="1301" t="s">
        <v>514</v>
      </c>
      <c r="K33" s="1301"/>
      <c r="L33" s="1301"/>
      <c r="M33" s="31"/>
      <c r="N33" s="1398" t="s">
        <v>491</v>
      </c>
      <c r="O33" s="1401">
        <f>ROUND(O13/O25*100,1)</f>
        <v>75.099999999999994</v>
      </c>
      <c r="P33" s="1338">
        <f>ROUND(P13/P25*100,1)</f>
        <v>107.1</v>
      </c>
      <c r="Q33" s="1338">
        <f>ROUND(Q13/Q25*100,1)</f>
        <v>120.9</v>
      </c>
      <c r="R33" s="1399" t="s">
        <v>62</v>
      </c>
      <c r="S33" s="1399" t="s">
        <v>62</v>
      </c>
      <c r="T33" s="1338">
        <f>ROUND(T13/T25*100,1)</f>
        <v>32.9</v>
      </c>
      <c r="U33" s="1399" t="s">
        <v>62</v>
      </c>
      <c r="V33" s="1399" t="s">
        <v>62</v>
      </c>
      <c r="W33" s="1399" t="s">
        <v>62</v>
      </c>
      <c r="X33" s="1399" t="s">
        <v>62</v>
      </c>
      <c r="Y33" s="1399" t="s">
        <v>62</v>
      </c>
      <c r="Z33" s="1399" t="s">
        <v>62</v>
      </c>
      <c r="AA33" s="1399" t="s">
        <v>62</v>
      </c>
      <c r="AB33" s="1378" t="s">
        <v>62</v>
      </c>
      <c r="AC33" s="3"/>
      <c r="AD33" s="3"/>
      <c r="AE33" s="3"/>
    </row>
    <row r="34" spans="1:31" ht="15.9" customHeight="1">
      <c r="A34" s="30"/>
      <c r="B34" s="2"/>
      <c r="C34" s="1396" t="s">
        <v>520</v>
      </c>
      <c r="D34" s="1396"/>
      <c r="E34" s="1396"/>
      <c r="F34" s="1396"/>
      <c r="G34" s="1396"/>
      <c r="H34" s="1301"/>
      <c r="I34" s="1301"/>
      <c r="J34" s="1301"/>
      <c r="K34" s="1301"/>
      <c r="L34" s="1301"/>
      <c r="M34" s="31"/>
      <c r="N34" s="1398"/>
      <c r="O34" s="1401"/>
      <c r="P34" s="1338"/>
      <c r="Q34" s="1338"/>
      <c r="R34" s="1399"/>
      <c r="S34" s="1399"/>
      <c r="T34" s="1338"/>
      <c r="U34" s="1399"/>
      <c r="V34" s="1399"/>
      <c r="W34" s="1399"/>
      <c r="X34" s="1399"/>
      <c r="Y34" s="1399"/>
      <c r="Z34" s="1399"/>
      <c r="AA34" s="1399"/>
      <c r="AB34" s="1378"/>
      <c r="AC34" s="3"/>
      <c r="AD34" s="3"/>
      <c r="AE34" s="3"/>
    </row>
    <row r="35" spans="1:31" ht="15.9" customHeight="1">
      <c r="A35" s="30"/>
      <c r="B35" s="2"/>
      <c r="C35" s="1396" t="s">
        <v>502</v>
      </c>
      <c r="D35" s="1396"/>
      <c r="E35" s="1396"/>
      <c r="F35" s="1396"/>
      <c r="G35" s="1396"/>
      <c r="H35" s="1301" t="s">
        <v>503</v>
      </c>
      <c r="I35" s="1301" t="s">
        <v>501</v>
      </c>
      <c r="J35" s="1301" t="s">
        <v>515</v>
      </c>
      <c r="K35" s="1301"/>
      <c r="L35" s="1301"/>
      <c r="M35" s="31"/>
      <c r="N35" s="1398" t="s">
        <v>491</v>
      </c>
      <c r="O35" s="1338">
        <f t="shared" ref="O35:T35" si="4">ROUND(O15/O27*100,1)</f>
        <v>109.9</v>
      </c>
      <c r="P35" s="1338">
        <f t="shared" si="4"/>
        <v>126.9</v>
      </c>
      <c r="Q35" s="1338">
        <f t="shared" si="4"/>
        <v>127.7</v>
      </c>
      <c r="R35" s="1338">
        <f t="shared" si="4"/>
        <v>132</v>
      </c>
      <c r="S35" s="1338">
        <f t="shared" si="4"/>
        <v>115.6</v>
      </c>
      <c r="T35" s="1338">
        <f t="shared" si="4"/>
        <v>110.9</v>
      </c>
      <c r="U35" s="1399" t="s">
        <v>62</v>
      </c>
      <c r="V35" s="1399" t="s">
        <v>62</v>
      </c>
      <c r="W35" s="1399" t="s">
        <v>62</v>
      </c>
      <c r="X35" s="1399" t="s">
        <v>62</v>
      </c>
      <c r="Y35" s="1399" t="s">
        <v>62</v>
      </c>
      <c r="Z35" s="1399" t="s">
        <v>62</v>
      </c>
      <c r="AA35" s="1399" t="s">
        <v>62</v>
      </c>
      <c r="AB35" s="1378" t="s">
        <v>62</v>
      </c>
      <c r="AC35" s="3"/>
      <c r="AD35" s="3"/>
      <c r="AE35" s="3"/>
    </row>
    <row r="36" spans="1:31" ht="15.9" customHeight="1" thickBot="1">
      <c r="A36" s="43"/>
      <c r="B36" s="44"/>
      <c r="C36" s="1412" t="s">
        <v>496</v>
      </c>
      <c r="D36" s="1412"/>
      <c r="E36" s="1412"/>
      <c r="F36" s="1412"/>
      <c r="G36" s="1412"/>
      <c r="H36" s="1406"/>
      <c r="I36" s="1406"/>
      <c r="J36" s="1406"/>
      <c r="K36" s="1406"/>
      <c r="L36" s="1406"/>
      <c r="M36" s="45"/>
      <c r="N36" s="1407"/>
      <c r="O36" s="1408"/>
      <c r="P36" s="1408"/>
      <c r="Q36" s="1408"/>
      <c r="R36" s="1408"/>
      <c r="S36" s="1408"/>
      <c r="T36" s="1408"/>
      <c r="U36" s="1409"/>
      <c r="V36" s="1409"/>
      <c r="W36" s="1409"/>
      <c r="X36" s="1409"/>
      <c r="Y36" s="1409"/>
      <c r="Z36" s="1409"/>
      <c r="AA36" s="1409"/>
      <c r="AB36" s="1379"/>
      <c r="AC36" s="3"/>
      <c r="AD36" s="3"/>
      <c r="AE36" s="3"/>
    </row>
    <row r="37" spans="1:31" ht="24.9" customHeight="1">
      <c r="A37" s="5"/>
      <c r="B37" s="5"/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5"/>
      <c r="N37" s="133"/>
      <c r="O37" s="5"/>
      <c r="P37" s="5"/>
      <c r="Q37" s="5"/>
      <c r="R37" s="5"/>
      <c r="S37" s="5"/>
      <c r="T37" s="1411" t="s">
        <v>521</v>
      </c>
      <c r="U37" s="1411"/>
      <c r="V37" s="1411"/>
      <c r="W37" s="1411"/>
      <c r="X37" s="1411"/>
      <c r="Y37" s="1411"/>
      <c r="Z37" s="1411"/>
      <c r="AA37" s="51"/>
      <c r="AB37" s="51"/>
      <c r="AC37" s="3"/>
      <c r="AD37" s="3"/>
      <c r="AE37" s="3"/>
    </row>
    <row r="38" spans="1:31" ht="18" customHeight="1">
      <c r="A38" s="5"/>
      <c r="B38" s="2"/>
      <c r="C38" s="2" t="s">
        <v>451</v>
      </c>
      <c r="D38" s="2"/>
      <c r="E38" s="2" t="s">
        <v>522</v>
      </c>
      <c r="F38" s="2"/>
      <c r="G38" s="2"/>
      <c r="H38" s="2"/>
      <c r="I38" s="2"/>
      <c r="J38" s="2"/>
      <c r="K38" s="2"/>
      <c r="L38" s="2"/>
      <c r="M38" s="2"/>
      <c r="N38" s="13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</row>
    <row r="39" spans="1:31" ht="18" customHeight="1">
      <c r="A39" s="5"/>
      <c r="B39" s="2"/>
      <c r="C39" s="2"/>
      <c r="D39" s="2"/>
      <c r="E39" s="2" t="s">
        <v>459</v>
      </c>
      <c r="F39" s="2"/>
      <c r="G39" s="2"/>
      <c r="H39" s="2"/>
      <c r="I39" s="2"/>
      <c r="J39" s="2"/>
      <c r="K39" s="2"/>
      <c r="L39" s="2"/>
      <c r="M39" s="2"/>
      <c r="N39" s="13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</row>
    <row r="40" spans="1:31" ht="18" customHeight="1">
      <c r="A40" s="5"/>
      <c r="B40" s="5"/>
      <c r="C40" s="5"/>
      <c r="D40" s="2"/>
      <c r="E40" s="5"/>
      <c r="F40" s="5"/>
      <c r="G40" s="5"/>
      <c r="H40" s="5"/>
      <c r="I40" s="5"/>
      <c r="J40" s="5"/>
      <c r="K40" s="5"/>
      <c r="L40" s="5"/>
      <c r="M40" s="5"/>
      <c r="N40" s="133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3"/>
      <c r="AD40" s="3"/>
      <c r="AE40" s="3"/>
    </row>
    <row r="41" spans="1:31" ht="24.9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33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3"/>
      <c r="AD41" s="3"/>
      <c r="AE41" s="3"/>
    </row>
    <row r="42" spans="1:31" ht="24.9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33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3"/>
      <c r="AD42" s="3"/>
      <c r="AE42" s="3"/>
    </row>
    <row r="43" spans="1:31" ht="24.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3"/>
      <c r="AD43" s="3"/>
      <c r="AE43" s="3"/>
    </row>
    <row r="44" spans="1:31" ht="24.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3"/>
      <c r="AD44" s="3"/>
      <c r="AE44" s="3"/>
    </row>
    <row r="45" spans="1:3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33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3"/>
      <c r="AD45" s="3"/>
      <c r="AE45" s="3"/>
    </row>
    <row r="46" spans="1:3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33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3"/>
      <c r="AD46" s="3"/>
      <c r="AE46" s="3"/>
    </row>
    <row r="47" spans="1:3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3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3"/>
      <c r="AD47" s="3"/>
      <c r="AE47" s="3"/>
    </row>
    <row r="48" spans="1:3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33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3"/>
      <c r="AD48" s="3"/>
      <c r="AE48" s="3"/>
    </row>
    <row r="49" spans="1:3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3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3"/>
      <c r="AD49" s="3"/>
      <c r="AE49" s="3"/>
    </row>
    <row r="50" spans="1:3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3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3"/>
      <c r="AD50" s="3"/>
      <c r="AE50" s="3"/>
    </row>
    <row r="51" spans="1:3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3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3"/>
      <c r="AD51" s="3"/>
      <c r="AE51" s="3"/>
    </row>
    <row r="52" spans="1:3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3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3"/>
      <c r="AD52" s="3"/>
      <c r="AE52" s="3"/>
    </row>
    <row r="53" spans="1:3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3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3"/>
      <c r="AD53" s="3"/>
      <c r="AE53" s="3"/>
    </row>
    <row r="54" spans="1:3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3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/>
      <c r="AD54" s="3"/>
      <c r="AE54" s="3"/>
    </row>
    <row r="55" spans="1:3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3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3"/>
      <c r="AD55" s="3"/>
      <c r="AE55" s="3"/>
    </row>
    <row r="56" spans="1:3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3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3"/>
      <c r="AD56" s="3"/>
      <c r="AE56" s="3"/>
    </row>
    <row r="57" spans="1:3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3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3"/>
      <c r="AD57" s="3"/>
      <c r="AE57" s="3"/>
    </row>
    <row r="58" spans="1:3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3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3"/>
      <c r="AD58" s="3"/>
      <c r="AE58" s="3"/>
    </row>
    <row r="59" spans="1:31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3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3"/>
      <c r="AD59" s="3"/>
      <c r="AE59" s="3"/>
    </row>
    <row r="60" spans="1:31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3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3"/>
      <c r="AD60" s="3"/>
      <c r="AE60" s="3"/>
    </row>
    <row r="61" spans="1:31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3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3"/>
      <c r="AD61" s="3"/>
      <c r="AE61" s="3"/>
    </row>
    <row r="62" spans="1:3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3"/>
      <c r="AD62" s="3"/>
      <c r="AE62" s="3"/>
    </row>
    <row r="63" spans="1:3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3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3"/>
      <c r="AD63" s="3"/>
      <c r="AE63" s="3"/>
    </row>
    <row r="64" spans="1:3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3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3"/>
      <c r="AD64" s="3"/>
      <c r="AE64" s="3"/>
    </row>
    <row r="65" spans="1:3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3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3"/>
      <c r="AD65" s="3"/>
      <c r="AE65" s="3"/>
    </row>
    <row r="66" spans="1:3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3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3"/>
      <c r="AD66" s="3"/>
      <c r="AE66" s="3"/>
    </row>
    <row r="67" spans="1:31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3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3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3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3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3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3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5" customHeight="1"/>
    <row r="75" spans="1:31" ht="15" customHeight="1"/>
    <row r="76" spans="1:31" ht="15" customHeight="1"/>
    <row r="77" spans="1:31" ht="15" customHeight="1"/>
    <row r="78" spans="1:31" ht="15" customHeight="1"/>
    <row r="79" spans="1:31" ht="15" customHeight="1"/>
  </sheetData>
  <mergeCells count="210">
    <mergeCell ref="C37:L37"/>
    <mergeCell ref="T37:Z37"/>
    <mergeCell ref="V35:V36"/>
    <mergeCell ref="W35:W36"/>
    <mergeCell ref="X35:X36"/>
    <mergeCell ref="Y35:Y36"/>
    <mergeCell ref="Z35:Z36"/>
    <mergeCell ref="C36:G36"/>
    <mergeCell ref="X33:X34"/>
    <mergeCell ref="Y33:Y34"/>
    <mergeCell ref="Z33:Z34"/>
    <mergeCell ref="AA33:AA34"/>
    <mergeCell ref="C34:G34"/>
    <mergeCell ref="C35:G35"/>
    <mergeCell ref="H35:H36"/>
    <mergeCell ref="I35:I36"/>
    <mergeCell ref="J35:J36"/>
    <mergeCell ref="K35:K36"/>
    <mergeCell ref="L35:L36"/>
    <mergeCell ref="N35:N36"/>
    <mergeCell ref="O35:O36"/>
    <mergeCell ref="AA35:AA36"/>
    <mergeCell ref="P35:P36"/>
    <mergeCell ref="Q35:Q36"/>
    <mergeCell ref="R35:R36"/>
    <mergeCell ref="S35:S36"/>
    <mergeCell ref="T35:T36"/>
    <mergeCell ref="U35:U36"/>
    <mergeCell ref="AA27:AA28"/>
    <mergeCell ref="C28:G28"/>
    <mergeCell ref="H29:H30"/>
    <mergeCell ref="I29:I30"/>
    <mergeCell ref="J29:J30"/>
    <mergeCell ref="K29:K30"/>
    <mergeCell ref="L29:L30"/>
    <mergeCell ref="C32:G32"/>
    <mergeCell ref="C33:G33"/>
    <mergeCell ref="H33:H34"/>
    <mergeCell ref="I33:I34"/>
    <mergeCell ref="J33:J34"/>
    <mergeCell ref="K33:K34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O33:O34"/>
    <mergeCell ref="P33:P34"/>
    <mergeCell ref="N29:N30"/>
    <mergeCell ref="S27:S28"/>
    <mergeCell ref="T27:T28"/>
    <mergeCell ref="U27:U28"/>
    <mergeCell ref="V27:V28"/>
    <mergeCell ref="W27:W28"/>
    <mergeCell ref="L33:L34"/>
    <mergeCell ref="N33:N34"/>
    <mergeCell ref="U29:U30"/>
    <mergeCell ref="Q33:Q34"/>
    <mergeCell ref="R33:R34"/>
    <mergeCell ref="S33:S34"/>
    <mergeCell ref="T33:T34"/>
    <mergeCell ref="U33:U34"/>
    <mergeCell ref="V33:V34"/>
    <mergeCell ref="W33:W34"/>
    <mergeCell ref="Q25:Q26"/>
    <mergeCell ref="H27:H28"/>
    <mergeCell ref="I27:I28"/>
    <mergeCell ref="J27:J28"/>
    <mergeCell ref="K27:K28"/>
    <mergeCell ref="R25:R26"/>
    <mergeCell ref="S25:S26"/>
    <mergeCell ref="AA29:AA30"/>
    <mergeCell ref="C30:G30"/>
    <mergeCell ref="V29:V30"/>
    <mergeCell ref="W29:W30"/>
    <mergeCell ref="X25:X26"/>
    <mergeCell ref="Y25:Y26"/>
    <mergeCell ref="Z25:Z26"/>
    <mergeCell ref="AA25:AA26"/>
    <mergeCell ref="C26:G26"/>
    <mergeCell ref="C27:G27"/>
    <mergeCell ref="X27:X28"/>
    <mergeCell ref="L27:L28"/>
    <mergeCell ref="N27:N28"/>
    <mergeCell ref="O27:O28"/>
    <mergeCell ref="P27:P28"/>
    <mergeCell ref="Q27:Q28"/>
    <mergeCell ref="R27:R28"/>
    <mergeCell ref="C20:G20"/>
    <mergeCell ref="D21:G21"/>
    <mergeCell ref="C22:G22"/>
    <mergeCell ref="T17:T18"/>
    <mergeCell ref="U17:U18"/>
    <mergeCell ref="V17:V18"/>
    <mergeCell ref="W17:W18"/>
    <mergeCell ref="Y27:Y28"/>
    <mergeCell ref="Z27:Z28"/>
    <mergeCell ref="C23:G23"/>
    <mergeCell ref="C24:G24"/>
    <mergeCell ref="C25:G25"/>
    <mergeCell ref="H25:H26"/>
    <mergeCell ref="I25:I26"/>
    <mergeCell ref="J25:J26"/>
    <mergeCell ref="T25:T26"/>
    <mergeCell ref="U25:U26"/>
    <mergeCell ref="V25:V26"/>
    <mergeCell ref="W25:W26"/>
    <mergeCell ref="K25:K26"/>
    <mergeCell ref="L25:L26"/>
    <mergeCell ref="N25:N26"/>
    <mergeCell ref="O25:O26"/>
    <mergeCell ref="P25:P26"/>
    <mergeCell ref="Z15:Z16"/>
    <mergeCell ref="AA15:AA16"/>
    <mergeCell ref="C16:G16"/>
    <mergeCell ref="H17:H18"/>
    <mergeCell ref="I17:I18"/>
    <mergeCell ref="J17:J18"/>
    <mergeCell ref="K17:K18"/>
    <mergeCell ref="L17:L18"/>
    <mergeCell ref="X17:X18"/>
    <mergeCell ref="Y17:Y18"/>
    <mergeCell ref="N17:N18"/>
    <mergeCell ref="O17:O18"/>
    <mergeCell ref="P17:P18"/>
    <mergeCell ref="Q17:Q18"/>
    <mergeCell ref="R17:R18"/>
    <mergeCell ref="S17:S18"/>
    <mergeCell ref="Z17:Z18"/>
    <mergeCell ref="AA17:AA18"/>
    <mergeCell ref="C18:G18"/>
    <mergeCell ref="W13:W14"/>
    <mergeCell ref="X13:X14"/>
    <mergeCell ref="Y13:Y14"/>
    <mergeCell ref="Z13:Z14"/>
    <mergeCell ref="AA13:AA14"/>
    <mergeCell ref="C14:G14"/>
    <mergeCell ref="C15:G15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C10:G10"/>
    <mergeCell ref="C11:G11"/>
    <mergeCell ref="C12:G12"/>
    <mergeCell ref="C13:G13"/>
    <mergeCell ref="H13:H14"/>
    <mergeCell ref="I13:I14"/>
    <mergeCell ref="J13:J14"/>
    <mergeCell ref="K13:K14"/>
    <mergeCell ref="L13:L14"/>
    <mergeCell ref="AB33:AB34"/>
    <mergeCell ref="AB35:AB36"/>
    <mergeCell ref="AB13:AB14"/>
    <mergeCell ref="AB15:AB16"/>
    <mergeCell ref="AB17:AB18"/>
    <mergeCell ref="AB25:AB26"/>
    <mergeCell ref="BD3:BF3"/>
    <mergeCell ref="A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C8:G8"/>
    <mergeCell ref="D9:G9"/>
    <mergeCell ref="AC25:AC26"/>
    <mergeCell ref="AD25:AD26"/>
    <mergeCell ref="AB27:AB28"/>
    <mergeCell ref="AC27:AC28"/>
    <mergeCell ref="AD27:AD28"/>
    <mergeCell ref="AB4:AB6"/>
    <mergeCell ref="AB29:AB30"/>
    <mergeCell ref="AC29:AC30"/>
    <mergeCell ref="AD29:AD30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9" firstPageNumber="2" orientation="portrait" useFirstPageNumber="1" r:id="rId1"/>
  <headerFooter>
    <oddFooter>&amp;C－　&amp;A　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0448-8319-4F7F-9868-5B86E9CE1761}">
  <sheetPr>
    <tabColor rgb="FFFFC000"/>
  </sheetPr>
  <dimension ref="A1:H61"/>
  <sheetViews>
    <sheetView view="pageBreakPreview" zoomScaleNormal="100" zoomScaleSheetLayoutView="100" workbookViewId="0"/>
  </sheetViews>
  <sheetFormatPr defaultColWidth="9" defaultRowHeight="13.2"/>
  <cols>
    <col min="1" max="1" width="9" style="1"/>
    <col min="2" max="8" width="9.6640625" style="1" customWidth="1"/>
    <col min="9" max="16384" width="9" style="1"/>
  </cols>
  <sheetData>
    <row r="1" spans="1:8" ht="21.75" customHeight="1">
      <c r="A1" s="4" t="s">
        <v>523</v>
      </c>
    </row>
    <row r="2" spans="1:8" ht="14.1" customHeight="1" thickBot="1">
      <c r="A2" s="1" t="s">
        <v>524</v>
      </c>
    </row>
    <row r="3" spans="1:8" ht="14.1" customHeight="1">
      <c r="A3" s="1426" t="s">
        <v>525</v>
      </c>
      <c r="B3" s="1415" t="s">
        <v>526</v>
      </c>
      <c r="C3" s="1156" t="s">
        <v>81</v>
      </c>
      <c r="D3" s="1156" t="s">
        <v>527</v>
      </c>
      <c r="E3" s="1156"/>
      <c r="F3" s="1156" t="s">
        <v>528</v>
      </c>
      <c r="G3" s="1424" t="s">
        <v>529</v>
      </c>
      <c r="H3" s="26"/>
    </row>
    <row r="4" spans="1:8" ht="14.1" customHeight="1">
      <c r="A4" s="1427"/>
      <c r="B4" s="1157"/>
      <c r="C4" s="1157"/>
      <c r="D4" s="770"/>
      <c r="E4" s="115" t="s">
        <v>530</v>
      </c>
      <c r="F4" s="1157"/>
      <c r="G4" s="1425"/>
      <c r="H4" s="26"/>
    </row>
    <row r="5" spans="1:8" ht="14.1" customHeight="1">
      <c r="A5" s="751" t="s">
        <v>531</v>
      </c>
      <c r="B5" s="759">
        <v>10000</v>
      </c>
      <c r="C5" s="759">
        <v>2273</v>
      </c>
      <c r="D5" s="759">
        <v>2582</v>
      </c>
      <c r="E5" s="759">
        <v>1334</v>
      </c>
      <c r="F5" s="759">
        <v>1097</v>
      </c>
      <c r="G5" s="745">
        <v>232</v>
      </c>
      <c r="H5" s="26"/>
    </row>
    <row r="6" spans="1:8" ht="14.1" hidden="1" customHeight="1">
      <c r="A6" s="751" t="s">
        <v>532</v>
      </c>
      <c r="B6" s="741">
        <v>87.3</v>
      </c>
      <c r="C6" s="741">
        <v>117.8</v>
      </c>
      <c r="D6" s="741">
        <v>79.3</v>
      </c>
      <c r="E6" s="741">
        <v>81</v>
      </c>
      <c r="F6" s="741">
        <v>72.7</v>
      </c>
      <c r="G6" s="740">
        <v>101.9</v>
      </c>
      <c r="H6" s="26"/>
    </row>
    <row r="7" spans="1:8" ht="14.1" customHeight="1">
      <c r="A7" s="751" t="s">
        <v>533</v>
      </c>
      <c r="B7" s="741">
        <v>92.9</v>
      </c>
      <c r="C7" s="741">
        <v>112.9</v>
      </c>
      <c r="D7" s="741">
        <v>90.6</v>
      </c>
      <c r="E7" s="741">
        <v>87.6</v>
      </c>
      <c r="F7" s="741">
        <v>94.9</v>
      </c>
      <c r="G7" s="740">
        <v>101.8</v>
      </c>
      <c r="H7" s="26"/>
    </row>
    <row r="8" spans="1:8" ht="14.1" customHeight="1">
      <c r="A8" s="751" t="s">
        <v>534</v>
      </c>
      <c r="B8" s="741">
        <v>90.7</v>
      </c>
      <c r="C8" s="741">
        <v>105.3</v>
      </c>
      <c r="D8" s="741">
        <v>86.3</v>
      </c>
      <c r="E8" s="741">
        <v>86.4</v>
      </c>
      <c r="F8" s="741">
        <v>94.8</v>
      </c>
      <c r="G8" s="740">
        <v>114.8</v>
      </c>
      <c r="H8" s="26"/>
    </row>
    <row r="9" spans="1:8" ht="14.1" customHeight="1">
      <c r="A9" s="751" t="s">
        <v>535</v>
      </c>
      <c r="B9" s="741">
        <v>94.6</v>
      </c>
      <c r="C9" s="741">
        <v>125.4</v>
      </c>
      <c r="D9" s="741">
        <v>89.7</v>
      </c>
      <c r="E9" s="741">
        <v>91.8</v>
      </c>
      <c r="F9" s="741">
        <v>97.5</v>
      </c>
      <c r="G9" s="740">
        <v>103.5</v>
      </c>
      <c r="H9" s="26"/>
    </row>
    <row r="10" spans="1:8" ht="14.1" customHeight="1">
      <c r="A10" s="751" t="s">
        <v>536</v>
      </c>
      <c r="B10" s="741">
        <v>95.5</v>
      </c>
      <c r="C10" s="741">
        <v>127.3</v>
      </c>
      <c r="D10" s="741">
        <v>89.4</v>
      </c>
      <c r="E10" s="741">
        <v>91.2</v>
      </c>
      <c r="F10" s="741">
        <v>89.8</v>
      </c>
      <c r="G10" s="740">
        <v>108</v>
      </c>
      <c r="H10" s="26"/>
    </row>
    <row r="11" spans="1:8" ht="14.1" customHeight="1">
      <c r="A11" s="751" t="s">
        <v>537</v>
      </c>
      <c r="B11" s="741">
        <v>95</v>
      </c>
      <c r="C11" s="741">
        <v>111.5</v>
      </c>
      <c r="D11" s="741">
        <v>88.6</v>
      </c>
      <c r="E11" s="741">
        <v>88.7</v>
      </c>
      <c r="F11" s="741">
        <v>88.5</v>
      </c>
      <c r="G11" s="740">
        <v>109</v>
      </c>
      <c r="H11" s="26"/>
    </row>
    <row r="12" spans="1:8" ht="14.1" customHeight="1">
      <c r="A12" s="751" t="s">
        <v>538</v>
      </c>
      <c r="B12" s="741">
        <v>100</v>
      </c>
      <c r="C12" s="741">
        <v>100</v>
      </c>
      <c r="D12" s="741">
        <v>100</v>
      </c>
      <c r="E12" s="741">
        <v>100</v>
      </c>
      <c r="F12" s="741">
        <v>100</v>
      </c>
      <c r="G12" s="740">
        <v>100</v>
      </c>
      <c r="H12" s="26"/>
    </row>
    <row r="13" spans="1:8" ht="14.1" customHeight="1">
      <c r="A13" s="751" t="s">
        <v>539</v>
      </c>
      <c r="B13" s="741">
        <v>107.4</v>
      </c>
      <c r="C13" s="741">
        <v>112.4</v>
      </c>
      <c r="D13" s="741">
        <v>107.8</v>
      </c>
      <c r="E13" s="741">
        <v>103.9</v>
      </c>
      <c r="F13" s="741">
        <v>110.2</v>
      </c>
      <c r="G13" s="740">
        <v>98.5</v>
      </c>
      <c r="H13" s="26"/>
    </row>
    <row r="14" spans="1:8" ht="14.1" customHeight="1">
      <c r="A14" s="758" t="s">
        <v>540</v>
      </c>
      <c r="B14" s="756">
        <v>108.5</v>
      </c>
      <c r="C14" s="757">
        <v>122.5</v>
      </c>
      <c r="D14" s="755">
        <v>100.7</v>
      </c>
      <c r="E14" s="756">
        <v>97.6</v>
      </c>
      <c r="F14" s="755">
        <v>110.6</v>
      </c>
      <c r="G14" s="754">
        <v>110.2</v>
      </c>
      <c r="H14" s="26"/>
    </row>
    <row r="15" spans="1:8" ht="14.1" customHeight="1" thickBot="1">
      <c r="A15" s="807" t="s">
        <v>541</v>
      </c>
      <c r="B15" s="808">
        <v>111.8</v>
      </c>
      <c r="C15" s="809">
        <v>130.4</v>
      </c>
      <c r="D15" s="810">
        <v>107.6</v>
      </c>
      <c r="E15" s="808">
        <v>102.9</v>
      </c>
      <c r="F15" s="810">
        <v>114.4</v>
      </c>
      <c r="G15" s="811">
        <v>102.8</v>
      </c>
      <c r="H15" s="26"/>
    </row>
    <row r="16" spans="1:8" ht="14.1" customHeight="1" thickBot="1">
      <c r="A16" s="26"/>
      <c r="B16" s="26"/>
      <c r="C16" s="26"/>
      <c r="D16" s="26"/>
      <c r="E16" s="26"/>
      <c r="F16" s="26"/>
      <c r="G16" s="26"/>
      <c r="H16" s="26"/>
    </row>
    <row r="17" spans="1:8" ht="14.1" customHeight="1">
      <c r="A17" s="1413" t="s">
        <v>525</v>
      </c>
      <c r="B17" s="1156" t="s">
        <v>542</v>
      </c>
      <c r="C17" s="1158" t="s">
        <v>543</v>
      </c>
      <c r="D17" s="1416"/>
      <c r="E17" s="1416"/>
      <c r="F17" s="1420"/>
      <c r="G17" s="26"/>
      <c r="H17" s="26"/>
    </row>
    <row r="18" spans="1:8" ht="14.1" customHeight="1">
      <c r="A18" s="1414"/>
      <c r="B18" s="1157"/>
      <c r="C18" s="753"/>
      <c r="D18" s="115" t="s">
        <v>544</v>
      </c>
      <c r="E18" s="115" t="s">
        <v>545</v>
      </c>
      <c r="F18" s="752" t="s">
        <v>546</v>
      </c>
      <c r="G18" s="26"/>
      <c r="H18" s="26"/>
    </row>
    <row r="19" spans="1:8" ht="14.1" customHeight="1">
      <c r="A19" s="751" t="s">
        <v>531</v>
      </c>
      <c r="B19" s="746">
        <v>502</v>
      </c>
      <c r="C19" s="746">
        <v>2900</v>
      </c>
      <c r="D19" s="746">
        <v>146</v>
      </c>
      <c r="E19" s="746">
        <v>1263</v>
      </c>
      <c r="F19" s="745">
        <v>1085</v>
      </c>
      <c r="G19" s="26"/>
      <c r="H19" s="26"/>
    </row>
    <row r="20" spans="1:8" ht="14.1" hidden="1" customHeight="1">
      <c r="A20" s="751" t="s">
        <v>532</v>
      </c>
      <c r="B20" s="741">
        <v>91.7</v>
      </c>
      <c r="C20" s="741">
        <v>77.8</v>
      </c>
      <c r="D20" s="741">
        <v>72.599999999999994</v>
      </c>
      <c r="E20" s="741">
        <v>89.4</v>
      </c>
      <c r="F20" s="740">
        <v>76.7</v>
      </c>
      <c r="G20" s="26"/>
      <c r="H20" s="26"/>
    </row>
    <row r="21" spans="1:8" ht="14.1" customHeight="1">
      <c r="A21" s="751" t="s">
        <v>533</v>
      </c>
      <c r="B21" s="741">
        <v>97.1</v>
      </c>
      <c r="C21" s="741">
        <v>78.900000000000006</v>
      </c>
      <c r="D21" s="741">
        <v>80.599999999999994</v>
      </c>
      <c r="E21" s="741">
        <v>88.3</v>
      </c>
      <c r="F21" s="740">
        <v>78.099999999999994</v>
      </c>
      <c r="G21" s="26"/>
      <c r="H21" s="26"/>
    </row>
    <row r="22" spans="1:8" ht="14.1" customHeight="1">
      <c r="A22" s="751" t="s">
        <v>534</v>
      </c>
      <c r="B22" s="741">
        <v>90</v>
      </c>
      <c r="C22" s="741">
        <v>80.400000000000006</v>
      </c>
      <c r="D22" s="741">
        <v>85.4</v>
      </c>
      <c r="E22" s="741">
        <v>89.4</v>
      </c>
      <c r="F22" s="740">
        <v>79</v>
      </c>
      <c r="G22" s="26"/>
      <c r="H22" s="26"/>
    </row>
    <row r="23" spans="1:8" ht="14.1" customHeight="1">
      <c r="A23" s="751" t="s">
        <v>535</v>
      </c>
      <c r="B23" s="741">
        <v>94</v>
      </c>
      <c r="C23" s="741">
        <v>79.599999999999994</v>
      </c>
      <c r="D23" s="741">
        <v>77.099999999999994</v>
      </c>
      <c r="E23" s="741">
        <v>90.5</v>
      </c>
      <c r="F23" s="740">
        <v>76.3</v>
      </c>
      <c r="G23" s="26"/>
      <c r="H23" s="26"/>
    </row>
    <row r="24" spans="1:8" ht="14.1" customHeight="1">
      <c r="A24" s="751" t="s">
        <v>536</v>
      </c>
      <c r="B24" s="741">
        <v>93</v>
      </c>
      <c r="C24" s="741">
        <v>84.9</v>
      </c>
      <c r="D24" s="741">
        <v>86</v>
      </c>
      <c r="E24" s="741">
        <v>91.1</v>
      </c>
      <c r="F24" s="740">
        <v>83.5</v>
      </c>
      <c r="G24" s="26"/>
      <c r="H24" s="26"/>
    </row>
    <row r="25" spans="1:8" ht="14.1" customHeight="1">
      <c r="A25" s="751" t="s">
        <v>537</v>
      </c>
      <c r="B25" s="741">
        <v>92.4</v>
      </c>
      <c r="C25" s="741">
        <v>93.4</v>
      </c>
      <c r="D25" s="741">
        <v>95.9</v>
      </c>
      <c r="E25" s="741">
        <v>96</v>
      </c>
      <c r="F25" s="740">
        <v>94.8</v>
      </c>
      <c r="G25" s="26"/>
      <c r="H25" s="26"/>
    </row>
    <row r="26" spans="1:8" ht="14.1" customHeight="1">
      <c r="A26" s="751" t="s">
        <v>538</v>
      </c>
      <c r="B26" s="741">
        <v>100</v>
      </c>
      <c r="C26" s="741">
        <v>100</v>
      </c>
      <c r="D26" s="741">
        <v>100</v>
      </c>
      <c r="E26" s="741">
        <v>100</v>
      </c>
      <c r="F26" s="740">
        <v>100</v>
      </c>
      <c r="G26" s="26"/>
      <c r="H26" s="26"/>
    </row>
    <row r="27" spans="1:8" ht="14.1" customHeight="1">
      <c r="A27" s="751" t="s">
        <v>539</v>
      </c>
      <c r="B27" s="744">
        <v>103.7</v>
      </c>
      <c r="C27" s="744">
        <v>104.2</v>
      </c>
      <c r="D27" s="744">
        <v>92.8</v>
      </c>
      <c r="E27" s="744">
        <v>101.5</v>
      </c>
      <c r="F27" s="743">
        <v>99.2</v>
      </c>
      <c r="G27" s="26"/>
      <c r="H27" s="26"/>
    </row>
    <row r="28" spans="1:8" ht="14.1" customHeight="1">
      <c r="A28" s="751" t="s">
        <v>540</v>
      </c>
      <c r="B28" s="741">
        <v>101.5</v>
      </c>
      <c r="C28" s="741">
        <v>106.2</v>
      </c>
      <c r="D28" s="741">
        <v>94</v>
      </c>
      <c r="E28" s="741">
        <v>103</v>
      </c>
      <c r="F28" s="740">
        <v>101.9</v>
      </c>
      <c r="G28" s="26"/>
      <c r="H28" s="26"/>
    </row>
    <row r="29" spans="1:8" ht="14.1" customHeight="1" thickBot="1">
      <c r="A29" s="812" t="s">
        <v>547</v>
      </c>
      <c r="B29" s="813">
        <v>103.8</v>
      </c>
      <c r="C29" s="813">
        <v>103.7</v>
      </c>
      <c r="D29" s="813">
        <v>85.4</v>
      </c>
      <c r="E29" s="813">
        <v>103.7</v>
      </c>
      <c r="F29" s="814">
        <v>96.3</v>
      </c>
      <c r="G29" s="26"/>
      <c r="H29" s="26"/>
    </row>
    <row r="30" spans="1:8" ht="14.1" customHeight="1"/>
    <row r="31" spans="1:8" ht="14.1" customHeight="1"/>
    <row r="32" spans="1:8" ht="14.1" customHeight="1" thickBot="1">
      <c r="A32" s="1" t="s">
        <v>548</v>
      </c>
    </row>
    <row r="33" spans="1:8" ht="14.1" customHeight="1">
      <c r="A33" s="1413" t="s">
        <v>525</v>
      </c>
      <c r="B33" s="1415" t="s">
        <v>549</v>
      </c>
      <c r="C33" s="1421" t="s">
        <v>550</v>
      </c>
      <c r="D33" s="1158" t="s">
        <v>551</v>
      </c>
      <c r="E33" s="1156" t="s">
        <v>552</v>
      </c>
      <c r="F33" s="1422" t="s">
        <v>553</v>
      </c>
      <c r="G33" s="1156" t="s">
        <v>554</v>
      </c>
      <c r="H33" s="1164" t="s">
        <v>555</v>
      </c>
    </row>
    <row r="34" spans="1:8" ht="14.1" customHeight="1">
      <c r="A34" s="1414"/>
      <c r="B34" s="1157"/>
      <c r="C34" s="1159"/>
      <c r="D34" s="1159"/>
      <c r="E34" s="1157"/>
      <c r="F34" s="1423"/>
      <c r="G34" s="1157"/>
      <c r="H34" s="1165"/>
    </row>
    <row r="35" spans="1:8" ht="14.1" customHeight="1">
      <c r="A35" s="750" t="s">
        <v>531</v>
      </c>
      <c r="B35" s="749">
        <v>10000</v>
      </c>
      <c r="C35" s="749">
        <v>530</v>
      </c>
      <c r="D35" s="749">
        <v>588</v>
      </c>
      <c r="E35" s="749">
        <v>1035</v>
      </c>
      <c r="F35" s="749">
        <v>1925</v>
      </c>
      <c r="G35" s="749">
        <v>774</v>
      </c>
      <c r="H35" s="748">
        <v>912</v>
      </c>
    </row>
    <row r="36" spans="1:8" ht="14.1" hidden="1" customHeight="1">
      <c r="A36" s="742" t="s">
        <v>532</v>
      </c>
      <c r="B36" s="741">
        <v>91.6</v>
      </c>
      <c r="C36" s="741">
        <v>91.8</v>
      </c>
      <c r="D36" s="741">
        <v>65</v>
      </c>
      <c r="E36" s="741">
        <v>101.8</v>
      </c>
      <c r="F36" s="741">
        <v>83.7</v>
      </c>
      <c r="G36" s="741">
        <v>97.2</v>
      </c>
      <c r="H36" s="740">
        <v>86.4</v>
      </c>
    </row>
    <row r="37" spans="1:8" ht="14.1" customHeight="1">
      <c r="A37" s="742" t="s">
        <v>533</v>
      </c>
      <c r="B37" s="741">
        <v>90.4</v>
      </c>
      <c r="C37" s="741">
        <v>91.4</v>
      </c>
      <c r="D37" s="741">
        <v>67.5</v>
      </c>
      <c r="E37" s="741">
        <v>90.9</v>
      </c>
      <c r="F37" s="741">
        <v>80.3</v>
      </c>
      <c r="G37" s="741">
        <v>97.6</v>
      </c>
      <c r="H37" s="740">
        <v>93.1</v>
      </c>
    </row>
    <row r="38" spans="1:8" ht="14.1" customHeight="1">
      <c r="A38" s="742" t="s">
        <v>534</v>
      </c>
      <c r="B38" s="741">
        <v>92.4</v>
      </c>
      <c r="C38" s="741">
        <v>91.6</v>
      </c>
      <c r="D38" s="741">
        <v>69</v>
      </c>
      <c r="E38" s="741">
        <v>90.2</v>
      </c>
      <c r="F38" s="741">
        <v>86.3</v>
      </c>
      <c r="G38" s="741">
        <v>97.4</v>
      </c>
      <c r="H38" s="740">
        <v>102.8</v>
      </c>
    </row>
    <row r="39" spans="1:8" ht="14.1" customHeight="1">
      <c r="A39" s="742" t="s">
        <v>535</v>
      </c>
      <c r="B39" s="741">
        <v>93</v>
      </c>
      <c r="C39" s="741">
        <v>91.8</v>
      </c>
      <c r="D39" s="741">
        <v>69.3</v>
      </c>
      <c r="E39" s="741">
        <v>92.5</v>
      </c>
      <c r="F39" s="741">
        <v>87.1</v>
      </c>
      <c r="G39" s="741">
        <v>96.9</v>
      </c>
      <c r="H39" s="740">
        <v>105.2</v>
      </c>
    </row>
    <row r="40" spans="1:8" ht="14.1" customHeight="1">
      <c r="A40" s="742" t="s">
        <v>536</v>
      </c>
      <c r="B40" s="741">
        <v>96.2</v>
      </c>
      <c r="C40" s="741">
        <v>92.6</v>
      </c>
      <c r="D40" s="741">
        <v>77.8</v>
      </c>
      <c r="E40" s="741">
        <v>94.2</v>
      </c>
      <c r="F40" s="741">
        <v>96.2</v>
      </c>
      <c r="G40" s="741">
        <v>96.5</v>
      </c>
      <c r="H40" s="740">
        <v>111.7</v>
      </c>
    </row>
    <row r="41" spans="1:8" ht="14.1" customHeight="1">
      <c r="A41" s="742" t="s">
        <v>537</v>
      </c>
      <c r="B41" s="741">
        <v>99.8</v>
      </c>
      <c r="C41" s="741">
        <v>97.4</v>
      </c>
      <c r="D41" s="741">
        <v>87.5</v>
      </c>
      <c r="E41" s="741">
        <v>98.2</v>
      </c>
      <c r="F41" s="741">
        <v>98.6</v>
      </c>
      <c r="G41" s="741">
        <v>98.9</v>
      </c>
      <c r="H41" s="740">
        <v>117.8</v>
      </c>
    </row>
    <row r="42" spans="1:8" ht="14.1" customHeight="1">
      <c r="A42" s="742" t="s">
        <v>538</v>
      </c>
      <c r="B42" s="741">
        <v>100</v>
      </c>
      <c r="C42" s="741">
        <v>100</v>
      </c>
      <c r="D42" s="741">
        <v>100</v>
      </c>
      <c r="E42" s="741">
        <v>100</v>
      </c>
      <c r="F42" s="741">
        <v>100</v>
      </c>
      <c r="G42" s="741">
        <v>100</v>
      </c>
      <c r="H42" s="740">
        <v>100</v>
      </c>
    </row>
    <row r="43" spans="1:8" ht="14.1" customHeight="1">
      <c r="A43" s="742" t="s">
        <v>539</v>
      </c>
      <c r="B43" s="744">
        <v>98.5</v>
      </c>
      <c r="C43" s="741">
        <v>100.6</v>
      </c>
      <c r="D43" s="741">
        <v>118</v>
      </c>
      <c r="E43" s="741">
        <v>98.2</v>
      </c>
      <c r="F43" s="747">
        <v>93.1</v>
      </c>
      <c r="G43" s="741">
        <v>100</v>
      </c>
      <c r="H43" s="740">
        <v>86.5</v>
      </c>
    </row>
    <row r="44" spans="1:8" ht="14.1" customHeight="1">
      <c r="A44" s="742" t="s">
        <v>540</v>
      </c>
      <c r="B44" s="741">
        <v>98.8</v>
      </c>
      <c r="C44" s="741">
        <v>101.1</v>
      </c>
      <c r="D44" s="741">
        <v>121.2</v>
      </c>
      <c r="E44" s="741">
        <v>92.7</v>
      </c>
      <c r="F44" s="741">
        <v>92.4</v>
      </c>
      <c r="G44" s="741">
        <v>99.4</v>
      </c>
      <c r="H44" s="743">
        <v>95.7</v>
      </c>
    </row>
    <row r="45" spans="1:8" ht="14.1" customHeight="1" thickBot="1">
      <c r="A45" s="812" t="s">
        <v>547</v>
      </c>
      <c r="B45" s="813">
        <v>100.7</v>
      </c>
      <c r="C45" s="813">
        <v>101.5</v>
      </c>
      <c r="D45" s="813">
        <v>118.3</v>
      </c>
      <c r="E45" s="813">
        <v>94.3</v>
      </c>
      <c r="F45" s="813">
        <v>96.1</v>
      </c>
      <c r="G45" s="813">
        <v>99.4</v>
      </c>
      <c r="H45" s="815">
        <v>107</v>
      </c>
    </row>
    <row r="46" spans="1:8" ht="14.1" customHeight="1" thickBot="1">
      <c r="A46" s="26"/>
      <c r="B46" s="26"/>
      <c r="C46" s="26"/>
      <c r="D46" s="26"/>
      <c r="E46" s="26"/>
      <c r="F46" s="26"/>
      <c r="G46" s="26"/>
      <c r="H46" s="26"/>
    </row>
    <row r="47" spans="1:8" ht="14.1" customHeight="1">
      <c r="A47" s="1413" t="s">
        <v>525</v>
      </c>
      <c r="B47" s="1156" t="s">
        <v>556</v>
      </c>
      <c r="C47" s="1415" t="s">
        <v>557</v>
      </c>
      <c r="D47" s="1416" t="s">
        <v>558</v>
      </c>
      <c r="E47" s="1418" t="s">
        <v>559</v>
      </c>
      <c r="F47" s="26"/>
      <c r="G47" s="26"/>
      <c r="H47" s="26"/>
    </row>
    <row r="48" spans="1:8" ht="14.1" customHeight="1">
      <c r="A48" s="1414"/>
      <c r="B48" s="1157"/>
      <c r="C48" s="1157"/>
      <c r="D48" s="1417"/>
      <c r="E48" s="1419"/>
      <c r="F48" s="26"/>
      <c r="G48" s="26"/>
      <c r="H48" s="26"/>
    </row>
    <row r="49" spans="1:8" ht="14.1" customHeight="1">
      <c r="A49" s="742" t="s">
        <v>531</v>
      </c>
      <c r="B49" s="746">
        <v>1882</v>
      </c>
      <c r="C49" s="746">
        <v>530</v>
      </c>
      <c r="D49" s="746">
        <v>375</v>
      </c>
      <c r="E49" s="745">
        <v>1056</v>
      </c>
      <c r="F49" s="26"/>
      <c r="G49" s="26"/>
      <c r="H49" s="26"/>
    </row>
    <row r="50" spans="1:8" ht="14.1" hidden="1" customHeight="1">
      <c r="A50" s="742" t="s">
        <v>532</v>
      </c>
      <c r="B50" s="741">
        <v>97.6</v>
      </c>
      <c r="C50" s="741">
        <v>94.9</v>
      </c>
      <c r="D50" s="741">
        <v>89.5</v>
      </c>
      <c r="E50" s="740">
        <v>95.8</v>
      </c>
      <c r="F50" s="26"/>
      <c r="G50" s="26"/>
      <c r="H50" s="26"/>
    </row>
    <row r="51" spans="1:8" ht="14.1" customHeight="1">
      <c r="A51" s="742" t="s">
        <v>533</v>
      </c>
      <c r="B51" s="741">
        <v>97.9</v>
      </c>
      <c r="C51" s="741">
        <v>95.3</v>
      </c>
      <c r="D51" s="741">
        <v>88.9</v>
      </c>
      <c r="E51" s="740">
        <v>96.1</v>
      </c>
      <c r="F51" s="26"/>
      <c r="G51" s="26"/>
      <c r="H51" s="26"/>
    </row>
    <row r="52" spans="1:8" ht="14.1" customHeight="1">
      <c r="A52" s="742" t="s">
        <v>534</v>
      </c>
      <c r="B52" s="741">
        <v>97.3</v>
      </c>
      <c r="C52" s="741">
        <v>95.5</v>
      </c>
      <c r="D52" s="741">
        <v>90.9</v>
      </c>
      <c r="E52" s="740">
        <v>95.8</v>
      </c>
      <c r="F52" s="26"/>
      <c r="G52" s="26"/>
      <c r="H52" s="26"/>
    </row>
    <row r="53" spans="1:8" ht="14.1" customHeight="1">
      <c r="A53" s="742" t="s">
        <v>535</v>
      </c>
      <c r="B53" s="741">
        <v>97.1</v>
      </c>
      <c r="C53" s="741">
        <v>95.9</v>
      </c>
      <c r="D53" s="741">
        <v>91.4</v>
      </c>
      <c r="E53" s="740">
        <v>95.8</v>
      </c>
      <c r="F53" s="26"/>
      <c r="G53" s="26"/>
      <c r="H53" s="26"/>
    </row>
    <row r="54" spans="1:8" ht="14.1" customHeight="1">
      <c r="A54" s="742" t="s">
        <v>536</v>
      </c>
      <c r="B54" s="741">
        <v>97.3</v>
      </c>
      <c r="C54" s="741">
        <v>96.1</v>
      </c>
      <c r="D54" s="741">
        <v>92.6</v>
      </c>
      <c r="E54" s="740">
        <v>96.3</v>
      </c>
      <c r="F54" s="26"/>
      <c r="G54" s="26"/>
      <c r="H54" s="26"/>
    </row>
    <row r="55" spans="1:8" ht="14.1" customHeight="1">
      <c r="A55" s="742" t="s">
        <v>537</v>
      </c>
      <c r="B55" s="741">
        <v>99.5</v>
      </c>
      <c r="C55" s="741">
        <v>99</v>
      </c>
      <c r="D55" s="741">
        <v>98.8</v>
      </c>
      <c r="E55" s="740">
        <v>98.7</v>
      </c>
      <c r="F55" s="26"/>
      <c r="G55" s="26"/>
      <c r="H55" s="26"/>
    </row>
    <row r="56" spans="1:8" ht="14.1" customHeight="1">
      <c r="A56" s="742" t="s">
        <v>538</v>
      </c>
      <c r="B56" s="741">
        <v>100</v>
      </c>
      <c r="C56" s="741">
        <v>100</v>
      </c>
      <c r="D56" s="741">
        <v>100</v>
      </c>
      <c r="E56" s="740">
        <v>100</v>
      </c>
      <c r="F56" s="26"/>
      <c r="G56" s="26"/>
      <c r="H56" s="26"/>
    </row>
    <row r="57" spans="1:8" ht="14.1" customHeight="1">
      <c r="A57" s="742" t="s">
        <v>539</v>
      </c>
      <c r="B57" s="744">
        <v>100.2</v>
      </c>
      <c r="C57" s="744">
        <v>100</v>
      </c>
      <c r="D57" s="744">
        <v>100.7</v>
      </c>
      <c r="E57" s="743">
        <v>100.7</v>
      </c>
      <c r="F57" s="26"/>
      <c r="G57" s="26"/>
      <c r="H57" s="26"/>
    </row>
    <row r="58" spans="1:8" ht="14.1" customHeight="1">
      <c r="A58" s="742" t="s">
        <v>540</v>
      </c>
      <c r="B58" s="741">
        <v>100.2</v>
      </c>
      <c r="C58" s="741">
        <v>100.1</v>
      </c>
      <c r="D58" s="741">
        <v>101.3</v>
      </c>
      <c r="E58" s="740">
        <v>100.3</v>
      </c>
      <c r="F58" s="26"/>
      <c r="G58" s="26"/>
      <c r="H58" s="26"/>
    </row>
    <row r="59" spans="1:8" ht="14.1" customHeight="1" thickBot="1">
      <c r="A59" s="812" t="s">
        <v>547</v>
      </c>
      <c r="B59" s="813">
        <v>100.3</v>
      </c>
      <c r="C59" s="813">
        <v>100.5</v>
      </c>
      <c r="D59" s="813">
        <v>102.4</v>
      </c>
      <c r="E59" s="814">
        <v>100.8</v>
      </c>
      <c r="F59" s="26"/>
      <c r="G59" s="26"/>
      <c r="H59" s="26"/>
    </row>
    <row r="60" spans="1:8" ht="14.1" customHeight="1">
      <c r="A60" s="26"/>
      <c r="B60" s="26"/>
      <c r="C60" s="26"/>
      <c r="D60" s="26" t="s">
        <v>560</v>
      </c>
      <c r="E60" s="26"/>
      <c r="F60" s="26"/>
      <c r="G60" s="26"/>
      <c r="H60" s="26"/>
    </row>
    <row r="61" spans="1:8" ht="14.1" customHeight="1"/>
  </sheetData>
  <mergeCells count="22">
    <mergeCell ref="G3:G4"/>
    <mergeCell ref="A3:A4"/>
    <mergeCell ref="B3:B4"/>
    <mergeCell ref="C3:C4"/>
    <mergeCell ref="D3:E3"/>
    <mergeCell ref="F3:F4"/>
    <mergeCell ref="G33:G34"/>
    <mergeCell ref="H33:H34"/>
    <mergeCell ref="A17:A18"/>
    <mergeCell ref="B17:B18"/>
    <mergeCell ref="C17:F17"/>
    <mergeCell ref="A33:A34"/>
    <mergeCell ref="B33:B34"/>
    <mergeCell ref="C33:C34"/>
    <mergeCell ref="D33:D34"/>
    <mergeCell ref="E33:E34"/>
    <mergeCell ref="F33:F34"/>
    <mergeCell ref="A47:A48"/>
    <mergeCell ref="B47:B48"/>
    <mergeCell ref="C47:C48"/>
    <mergeCell ref="D47:D48"/>
    <mergeCell ref="E47:E48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3AC1-99C7-4BF4-9347-283C3CD4B050}">
  <sheetPr>
    <tabColor rgb="FFFFC000"/>
  </sheetPr>
  <dimension ref="A1:J433"/>
  <sheetViews>
    <sheetView tabSelected="1" view="pageBreakPreview" topLeftCell="A25" zoomScaleNormal="100" zoomScaleSheetLayoutView="100" workbookViewId="0">
      <selection activeCell="N60" sqref="N60"/>
    </sheetView>
  </sheetViews>
  <sheetFormatPr defaultColWidth="9" defaultRowHeight="10.8"/>
  <cols>
    <col min="1" max="2" width="4.6640625" style="286" customWidth="1"/>
    <col min="3" max="3" width="34.6640625" style="286" customWidth="1"/>
    <col min="4" max="4" width="29.6640625" style="286" customWidth="1"/>
    <col min="5" max="5" width="3.6640625" style="314" customWidth="1"/>
    <col min="6" max="8" width="2.6640625" style="314" customWidth="1"/>
    <col min="9" max="16384" width="9" style="286"/>
  </cols>
  <sheetData>
    <row r="1" spans="1:10" ht="16.2">
      <c r="A1" s="285" t="s">
        <v>561</v>
      </c>
      <c r="B1" s="77"/>
      <c r="D1" s="287"/>
      <c r="E1" s="288"/>
      <c r="F1" s="288"/>
      <c r="G1" s="288"/>
      <c r="H1" s="288"/>
      <c r="I1" s="77"/>
      <c r="J1" s="77"/>
    </row>
    <row r="2" spans="1:10" ht="11.4" thickBot="1">
      <c r="A2" s="77"/>
      <c r="B2" s="77"/>
      <c r="C2" s="287"/>
      <c r="D2" s="287"/>
      <c r="E2" s="288"/>
      <c r="F2" s="288"/>
      <c r="G2" s="288"/>
      <c r="H2" s="289" t="s">
        <v>562</v>
      </c>
      <c r="I2" s="77"/>
      <c r="J2" s="77"/>
    </row>
    <row r="3" spans="1:10" ht="12" customHeight="1">
      <c r="A3" s="290" t="s">
        <v>563</v>
      </c>
      <c r="B3" s="291" t="s">
        <v>564</v>
      </c>
      <c r="C3" s="292" t="s">
        <v>565</v>
      </c>
      <c r="D3" s="292" t="s">
        <v>566</v>
      </c>
      <c r="E3" s="1428" t="s">
        <v>567</v>
      </c>
      <c r="F3" s="1429"/>
      <c r="G3" s="1429"/>
      <c r="H3" s="1430"/>
      <c r="I3" s="77"/>
      <c r="J3" s="77"/>
    </row>
    <row r="4" spans="1:10" ht="12" customHeight="1">
      <c r="A4" s="293">
        <f>1</f>
        <v>1</v>
      </c>
      <c r="B4" s="294">
        <f>1</f>
        <v>1</v>
      </c>
      <c r="C4" s="295" t="s">
        <v>568</v>
      </c>
      <c r="D4" s="295" t="s">
        <v>569</v>
      </c>
      <c r="E4" s="296" t="s">
        <v>570</v>
      </c>
      <c r="F4" s="297" t="s">
        <v>571</v>
      </c>
      <c r="G4" s="297" t="s">
        <v>572</v>
      </c>
      <c r="H4" s="298" t="s">
        <v>573</v>
      </c>
      <c r="I4" s="77">
        <f>1</f>
        <v>1</v>
      </c>
      <c r="J4" s="299"/>
    </row>
    <row r="5" spans="1:10" ht="12" customHeight="1">
      <c r="A5" s="293">
        <f>A4+1</f>
        <v>2</v>
      </c>
      <c r="B5" s="294">
        <f>B4+1</f>
        <v>2</v>
      </c>
      <c r="C5" s="295" t="s">
        <v>574</v>
      </c>
      <c r="D5" s="295" t="s">
        <v>575</v>
      </c>
      <c r="E5" s="300"/>
      <c r="F5" s="297" t="s">
        <v>576</v>
      </c>
      <c r="G5" s="297" t="s">
        <v>577</v>
      </c>
      <c r="H5" s="298" t="s">
        <v>578</v>
      </c>
      <c r="I5" s="77">
        <f>I4+1</f>
        <v>2</v>
      </c>
      <c r="J5" s="77"/>
    </row>
    <row r="6" spans="1:10" ht="12" customHeight="1">
      <c r="A6" s="293">
        <f>A5+1</f>
        <v>3</v>
      </c>
      <c r="B6" s="294">
        <f>B5+1</f>
        <v>3</v>
      </c>
      <c r="C6" s="295" t="s">
        <v>579</v>
      </c>
      <c r="D6" s="295" t="s">
        <v>580</v>
      </c>
      <c r="E6" s="300" t="s">
        <v>581</v>
      </c>
      <c r="F6" s="297" t="s">
        <v>582</v>
      </c>
      <c r="G6" s="297" t="s">
        <v>583</v>
      </c>
      <c r="H6" s="298" t="s">
        <v>584</v>
      </c>
      <c r="I6" s="77">
        <f>I5+1</f>
        <v>3</v>
      </c>
      <c r="J6" s="77"/>
    </row>
    <row r="7" spans="1:10" ht="12" customHeight="1">
      <c r="A7" s="293">
        <f t="shared" ref="A7:B22" si="0">A6+1</f>
        <v>4</v>
      </c>
      <c r="B7" s="294">
        <f t="shared" si="0"/>
        <v>4</v>
      </c>
      <c r="C7" s="295" t="s">
        <v>585</v>
      </c>
      <c r="D7" s="295" t="s">
        <v>586</v>
      </c>
      <c r="E7" s="301"/>
      <c r="F7" s="297" t="s">
        <v>587</v>
      </c>
      <c r="G7" s="297" t="s">
        <v>588</v>
      </c>
      <c r="H7" s="298" t="s">
        <v>589</v>
      </c>
      <c r="I7" s="77">
        <f t="shared" ref="I7:I69" si="1">I6+1</f>
        <v>4</v>
      </c>
      <c r="J7" s="77"/>
    </row>
    <row r="8" spans="1:10" ht="12" customHeight="1">
      <c r="A8" s="293">
        <f t="shared" si="0"/>
        <v>5</v>
      </c>
      <c r="B8" s="294">
        <f t="shared" si="0"/>
        <v>5</v>
      </c>
      <c r="C8" s="295" t="s">
        <v>590</v>
      </c>
      <c r="D8" s="295" t="s">
        <v>591</v>
      </c>
      <c r="E8" s="301"/>
      <c r="F8" s="297" t="s">
        <v>592</v>
      </c>
      <c r="G8" s="297" t="s">
        <v>588</v>
      </c>
      <c r="H8" s="298" t="s">
        <v>593</v>
      </c>
      <c r="I8" s="77">
        <f t="shared" si="1"/>
        <v>5</v>
      </c>
      <c r="J8" s="77"/>
    </row>
    <row r="9" spans="1:10" ht="12" customHeight="1">
      <c r="A9" s="293">
        <f t="shared" si="0"/>
        <v>6</v>
      </c>
      <c r="B9" s="294">
        <f t="shared" si="0"/>
        <v>6</v>
      </c>
      <c r="C9" s="295" t="s">
        <v>594</v>
      </c>
      <c r="D9" s="295" t="s">
        <v>595</v>
      </c>
      <c r="E9" s="301"/>
      <c r="F9" s="297" t="s">
        <v>572</v>
      </c>
      <c r="G9" s="297" t="s">
        <v>596</v>
      </c>
      <c r="H9" s="298" t="s">
        <v>597</v>
      </c>
      <c r="I9" s="77">
        <f t="shared" si="1"/>
        <v>6</v>
      </c>
      <c r="J9" s="77"/>
    </row>
    <row r="10" spans="1:10" ht="12" customHeight="1">
      <c r="A10" s="293">
        <f t="shared" si="0"/>
        <v>7</v>
      </c>
      <c r="B10" s="294">
        <f t="shared" si="0"/>
        <v>7</v>
      </c>
      <c r="C10" s="295" t="s">
        <v>598</v>
      </c>
      <c r="D10" s="295" t="s">
        <v>599</v>
      </c>
      <c r="E10" s="301"/>
      <c r="F10" s="297" t="s">
        <v>572</v>
      </c>
      <c r="G10" s="297" t="s">
        <v>600</v>
      </c>
      <c r="H10" s="298" t="s">
        <v>601</v>
      </c>
      <c r="I10" s="77">
        <f t="shared" si="1"/>
        <v>7</v>
      </c>
      <c r="J10" s="77"/>
    </row>
    <row r="11" spans="1:10" ht="12" customHeight="1">
      <c r="A11" s="293">
        <f t="shared" si="0"/>
        <v>8</v>
      </c>
      <c r="B11" s="294">
        <f t="shared" si="0"/>
        <v>8</v>
      </c>
      <c r="C11" s="295" t="s">
        <v>602</v>
      </c>
      <c r="D11" s="295" t="s">
        <v>603</v>
      </c>
      <c r="E11" s="301"/>
      <c r="F11" s="297" t="s">
        <v>596</v>
      </c>
      <c r="G11" s="297" t="s">
        <v>587</v>
      </c>
      <c r="H11" s="298" t="s">
        <v>604</v>
      </c>
      <c r="I11" s="77">
        <f t="shared" si="1"/>
        <v>8</v>
      </c>
      <c r="J11" s="77"/>
    </row>
    <row r="12" spans="1:10" ht="12" customHeight="1">
      <c r="A12" s="293">
        <f t="shared" si="0"/>
        <v>9</v>
      </c>
      <c r="B12" s="294">
        <f t="shared" si="0"/>
        <v>9</v>
      </c>
      <c r="C12" s="295" t="s">
        <v>605</v>
      </c>
      <c r="D12" s="295" t="s">
        <v>606</v>
      </c>
      <c r="E12" s="301"/>
      <c r="F12" s="297" t="s">
        <v>607</v>
      </c>
      <c r="G12" s="297" t="s">
        <v>582</v>
      </c>
      <c r="H12" s="298" t="s">
        <v>608</v>
      </c>
      <c r="I12" s="77">
        <f t="shared" si="1"/>
        <v>9</v>
      </c>
      <c r="J12" s="77"/>
    </row>
    <row r="13" spans="1:10" ht="12" customHeight="1">
      <c r="A13" s="293">
        <f t="shared" si="0"/>
        <v>10</v>
      </c>
      <c r="B13" s="294">
        <f t="shared" si="0"/>
        <v>10</v>
      </c>
      <c r="C13" s="295" t="s">
        <v>609</v>
      </c>
      <c r="D13" s="295" t="s">
        <v>610</v>
      </c>
      <c r="E13" s="301"/>
      <c r="F13" s="297" t="s">
        <v>611</v>
      </c>
      <c r="G13" s="297" t="s">
        <v>612</v>
      </c>
      <c r="H13" s="298" t="s">
        <v>613</v>
      </c>
      <c r="I13" s="77">
        <f t="shared" si="1"/>
        <v>10</v>
      </c>
      <c r="J13" s="77"/>
    </row>
    <row r="14" spans="1:10" ht="12" customHeight="1">
      <c r="A14" s="293">
        <f t="shared" si="0"/>
        <v>11</v>
      </c>
      <c r="B14" s="294">
        <f t="shared" si="0"/>
        <v>11</v>
      </c>
      <c r="C14" s="295" t="s">
        <v>614</v>
      </c>
      <c r="D14" s="295" t="s">
        <v>615</v>
      </c>
      <c r="E14" s="301"/>
      <c r="F14" s="297" t="s">
        <v>611</v>
      </c>
      <c r="G14" s="297" t="s">
        <v>600</v>
      </c>
      <c r="H14" s="298" t="s">
        <v>608</v>
      </c>
      <c r="I14" s="77">
        <f t="shared" si="1"/>
        <v>11</v>
      </c>
      <c r="J14" s="77"/>
    </row>
    <row r="15" spans="1:10" ht="12" customHeight="1">
      <c r="A15" s="293">
        <f t="shared" si="0"/>
        <v>12</v>
      </c>
      <c r="B15" s="294">
        <f t="shared" si="0"/>
        <v>12</v>
      </c>
      <c r="C15" s="295" t="s">
        <v>616</v>
      </c>
      <c r="D15" s="295" t="s">
        <v>617</v>
      </c>
      <c r="E15" s="301"/>
      <c r="F15" s="297" t="s">
        <v>618</v>
      </c>
      <c r="G15" s="297" t="s">
        <v>588</v>
      </c>
      <c r="H15" s="298" t="s">
        <v>619</v>
      </c>
      <c r="I15" s="77">
        <f t="shared" si="1"/>
        <v>12</v>
      </c>
      <c r="J15" s="77"/>
    </row>
    <row r="16" spans="1:10" ht="12" customHeight="1">
      <c r="A16" s="293">
        <f t="shared" si="0"/>
        <v>13</v>
      </c>
      <c r="B16" s="294">
        <f t="shared" si="0"/>
        <v>13</v>
      </c>
      <c r="C16" s="295" t="s">
        <v>620</v>
      </c>
      <c r="D16" s="295" t="s">
        <v>621</v>
      </c>
      <c r="E16" s="301"/>
      <c r="F16" s="297" t="s">
        <v>622</v>
      </c>
      <c r="G16" s="297" t="s">
        <v>623</v>
      </c>
      <c r="H16" s="298" t="s">
        <v>578</v>
      </c>
      <c r="I16" s="77">
        <f t="shared" si="1"/>
        <v>13</v>
      </c>
      <c r="J16" s="77"/>
    </row>
    <row r="17" spans="1:9" ht="12" customHeight="1">
      <c r="A17" s="293">
        <f t="shared" si="0"/>
        <v>14</v>
      </c>
      <c r="B17" s="294">
        <f t="shared" si="0"/>
        <v>14</v>
      </c>
      <c r="C17" s="295" t="s">
        <v>624</v>
      </c>
      <c r="D17" s="295" t="s">
        <v>625</v>
      </c>
      <c r="E17" s="301"/>
      <c r="F17" s="297" t="s">
        <v>622</v>
      </c>
      <c r="G17" s="297" t="s">
        <v>583</v>
      </c>
      <c r="H17" s="298" t="s">
        <v>626</v>
      </c>
      <c r="I17" s="77">
        <f t="shared" si="1"/>
        <v>14</v>
      </c>
    </row>
    <row r="18" spans="1:9" ht="12" customHeight="1">
      <c r="A18" s="293">
        <f t="shared" si="0"/>
        <v>15</v>
      </c>
      <c r="B18" s="294">
        <f t="shared" si="0"/>
        <v>15</v>
      </c>
      <c r="C18" s="295" t="s">
        <v>627</v>
      </c>
      <c r="D18" s="295" t="s">
        <v>628</v>
      </c>
      <c r="E18" s="301"/>
      <c r="F18" s="297" t="s">
        <v>622</v>
      </c>
      <c r="G18" s="297" t="s">
        <v>572</v>
      </c>
      <c r="H18" s="298" t="s">
        <v>597</v>
      </c>
      <c r="I18" s="77">
        <f t="shared" si="1"/>
        <v>15</v>
      </c>
    </row>
    <row r="19" spans="1:9" ht="12" customHeight="1">
      <c r="A19" s="293">
        <f t="shared" si="0"/>
        <v>16</v>
      </c>
      <c r="B19" s="294">
        <f t="shared" si="0"/>
        <v>16</v>
      </c>
      <c r="C19" s="295" t="s">
        <v>629</v>
      </c>
      <c r="D19" s="295" t="s">
        <v>630</v>
      </c>
      <c r="E19" s="301"/>
      <c r="F19" s="297" t="s">
        <v>622</v>
      </c>
      <c r="G19" s="297" t="s">
        <v>572</v>
      </c>
      <c r="H19" s="298" t="s">
        <v>631</v>
      </c>
      <c r="I19" s="77">
        <f t="shared" si="1"/>
        <v>16</v>
      </c>
    </row>
    <row r="20" spans="1:9" ht="12" customHeight="1">
      <c r="A20" s="293">
        <f t="shared" si="0"/>
        <v>17</v>
      </c>
      <c r="B20" s="294">
        <f t="shared" si="0"/>
        <v>17</v>
      </c>
      <c r="C20" s="295" t="s">
        <v>632</v>
      </c>
      <c r="D20" s="295" t="s">
        <v>633</v>
      </c>
      <c r="E20" s="301"/>
      <c r="F20" s="297" t="s">
        <v>634</v>
      </c>
      <c r="G20" s="297" t="s">
        <v>588</v>
      </c>
      <c r="H20" s="298" t="s">
        <v>635</v>
      </c>
      <c r="I20" s="77">
        <f t="shared" si="1"/>
        <v>17</v>
      </c>
    </row>
    <row r="21" spans="1:9" ht="12" customHeight="1">
      <c r="A21" s="293">
        <f t="shared" si="0"/>
        <v>18</v>
      </c>
      <c r="B21" s="294">
        <f t="shared" si="0"/>
        <v>18</v>
      </c>
      <c r="C21" s="295" t="s">
        <v>636</v>
      </c>
      <c r="D21" s="295" t="s">
        <v>637</v>
      </c>
      <c r="E21" s="301"/>
      <c r="F21" s="297" t="s">
        <v>634</v>
      </c>
      <c r="G21" s="297" t="s">
        <v>582</v>
      </c>
      <c r="H21" s="298" t="s">
        <v>638</v>
      </c>
      <c r="I21" s="77">
        <f t="shared" si="1"/>
        <v>18</v>
      </c>
    </row>
    <row r="22" spans="1:9" ht="12" customHeight="1">
      <c r="A22" s="293">
        <f t="shared" si="0"/>
        <v>19</v>
      </c>
      <c r="B22" s="294">
        <f t="shared" si="0"/>
        <v>19</v>
      </c>
      <c r="C22" s="295" t="s">
        <v>639</v>
      </c>
      <c r="D22" s="295" t="s">
        <v>640</v>
      </c>
      <c r="E22" s="301"/>
      <c r="F22" s="297" t="s">
        <v>634</v>
      </c>
      <c r="G22" s="297" t="s">
        <v>572</v>
      </c>
      <c r="H22" s="298" t="s">
        <v>593</v>
      </c>
      <c r="I22" s="77">
        <f t="shared" si="1"/>
        <v>19</v>
      </c>
    </row>
    <row r="23" spans="1:9" ht="12" customHeight="1">
      <c r="A23" s="293">
        <f t="shared" ref="A23:B38" si="2">A22+1</f>
        <v>20</v>
      </c>
      <c r="B23" s="294">
        <f t="shared" si="2"/>
        <v>20</v>
      </c>
      <c r="C23" s="295" t="s">
        <v>641</v>
      </c>
      <c r="D23" s="295" t="s">
        <v>642</v>
      </c>
      <c r="E23" s="301"/>
      <c r="F23" s="297" t="s">
        <v>634</v>
      </c>
      <c r="G23" s="297" t="s">
        <v>596</v>
      </c>
      <c r="H23" s="298" t="s">
        <v>613</v>
      </c>
      <c r="I23" s="77">
        <f t="shared" si="1"/>
        <v>20</v>
      </c>
    </row>
    <row r="24" spans="1:9" ht="12" customHeight="1">
      <c r="A24" s="293">
        <f t="shared" si="2"/>
        <v>21</v>
      </c>
      <c r="B24" s="294">
        <f t="shared" si="2"/>
        <v>21</v>
      </c>
      <c r="C24" s="295" t="s">
        <v>643</v>
      </c>
      <c r="D24" s="295" t="s">
        <v>644</v>
      </c>
      <c r="E24" s="301"/>
      <c r="F24" s="297" t="s">
        <v>634</v>
      </c>
      <c r="G24" s="297" t="s">
        <v>607</v>
      </c>
      <c r="H24" s="298" t="s">
        <v>638</v>
      </c>
      <c r="I24" s="77">
        <f t="shared" si="1"/>
        <v>21</v>
      </c>
    </row>
    <row r="25" spans="1:9" ht="12" customHeight="1">
      <c r="A25" s="293">
        <f t="shared" si="2"/>
        <v>22</v>
      </c>
      <c r="B25" s="294">
        <f t="shared" si="2"/>
        <v>22</v>
      </c>
      <c r="C25" s="295" t="s">
        <v>645</v>
      </c>
      <c r="D25" s="295" t="s">
        <v>646</v>
      </c>
      <c r="E25" s="301"/>
      <c r="F25" s="297" t="s">
        <v>634</v>
      </c>
      <c r="G25" s="297" t="s">
        <v>600</v>
      </c>
      <c r="H25" s="298" t="s">
        <v>631</v>
      </c>
      <c r="I25" s="77">
        <f t="shared" si="1"/>
        <v>22</v>
      </c>
    </row>
    <row r="26" spans="1:9" ht="12" customHeight="1">
      <c r="A26" s="293">
        <f t="shared" si="2"/>
        <v>23</v>
      </c>
      <c r="B26" s="294">
        <f t="shared" si="2"/>
        <v>23</v>
      </c>
      <c r="C26" s="295" t="s">
        <v>647</v>
      </c>
      <c r="D26" s="295" t="s">
        <v>648</v>
      </c>
      <c r="E26" s="301"/>
      <c r="F26" s="297" t="s">
        <v>649</v>
      </c>
      <c r="G26" s="297" t="s">
        <v>587</v>
      </c>
      <c r="H26" s="298" t="s">
        <v>578</v>
      </c>
      <c r="I26" s="77">
        <f t="shared" si="1"/>
        <v>23</v>
      </c>
    </row>
    <row r="27" spans="1:9" ht="12" customHeight="1">
      <c r="A27" s="293">
        <f t="shared" si="2"/>
        <v>24</v>
      </c>
      <c r="B27" s="294">
        <f t="shared" si="2"/>
        <v>24</v>
      </c>
      <c r="C27" s="295" t="s">
        <v>650</v>
      </c>
      <c r="D27" s="295" t="s">
        <v>651</v>
      </c>
      <c r="E27" s="301"/>
      <c r="F27" s="297" t="s">
        <v>649</v>
      </c>
      <c r="G27" s="297" t="s">
        <v>587</v>
      </c>
      <c r="H27" s="298" t="s">
        <v>652</v>
      </c>
      <c r="I27" s="77">
        <f t="shared" si="1"/>
        <v>24</v>
      </c>
    </row>
    <row r="28" spans="1:9" ht="12" customHeight="1">
      <c r="A28" s="293">
        <f t="shared" si="2"/>
        <v>25</v>
      </c>
      <c r="B28" s="294">
        <f t="shared" si="2"/>
        <v>25</v>
      </c>
      <c r="C28" s="295" t="s">
        <v>653</v>
      </c>
      <c r="D28" s="295" t="s">
        <v>654</v>
      </c>
      <c r="E28" s="301"/>
      <c r="F28" s="297" t="s">
        <v>649</v>
      </c>
      <c r="G28" s="297" t="s">
        <v>612</v>
      </c>
      <c r="H28" s="298" t="s">
        <v>655</v>
      </c>
      <c r="I28" s="77">
        <f t="shared" si="1"/>
        <v>25</v>
      </c>
    </row>
    <row r="29" spans="1:9" ht="12" customHeight="1">
      <c r="A29" s="293">
        <f t="shared" si="2"/>
        <v>26</v>
      </c>
      <c r="B29" s="294">
        <f t="shared" si="2"/>
        <v>26</v>
      </c>
      <c r="C29" s="295" t="s">
        <v>656</v>
      </c>
      <c r="D29" s="295" t="s">
        <v>657</v>
      </c>
      <c r="E29" s="301"/>
      <c r="F29" s="297" t="s">
        <v>649</v>
      </c>
      <c r="G29" s="297" t="s">
        <v>592</v>
      </c>
      <c r="H29" s="298" t="s">
        <v>658</v>
      </c>
      <c r="I29" s="77">
        <f t="shared" si="1"/>
        <v>26</v>
      </c>
    </row>
    <row r="30" spans="1:9" ht="12" customHeight="1">
      <c r="A30" s="293">
        <f t="shared" si="2"/>
        <v>27</v>
      </c>
      <c r="B30" s="294">
        <f t="shared" si="2"/>
        <v>27</v>
      </c>
      <c r="C30" s="295" t="s">
        <v>659</v>
      </c>
      <c r="D30" s="295" t="s">
        <v>660</v>
      </c>
      <c r="E30" s="301"/>
      <c r="F30" s="297" t="s">
        <v>661</v>
      </c>
      <c r="G30" s="297" t="s">
        <v>592</v>
      </c>
      <c r="H30" s="298" t="s">
        <v>626</v>
      </c>
      <c r="I30" s="77">
        <f t="shared" si="1"/>
        <v>27</v>
      </c>
    </row>
    <row r="31" spans="1:9" ht="12" customHeight="1">
      <c r="A31" s="293">
        <f t="shared" si="2"/>
        <v>28</v>
      </c>
      <c r="B31" s="294">
        <f t="shared" si="2"/>
        <v>28</v>
      </c>
      <c r="C31" s="295" t="s">
        <v>662</v>
      </c>
      <c r="D31" s="295" t="s">
        <v>663</v>
      </c>
      <c r="E31" s="301"/>
      <c r="F31" s="297" t="s">
        <v>661</v>
      </c>
      <c r="G31" s="297" t="s">
        <v>583</v>
      </c>
      <c r="H31" s="298" t="s">
        <v>664</v>
      </c>
      <c r="I31" s="77">
        <f t="shared" si="1"/>
        <v>28</v>
      </c>
    </row>
    <row r="32" spans="1:9" ht="12" customHeight="1">
      <c r="A32" s="293">
        <f t="shared" si="2"/>
        <v>29</v>
      </c>
      <c r="B32" s="294">
        <f t="shared" si="2"/>
        <v>29</v>
      </c>
      <c r="C32" s="295" t="s">
        <v>665</v>
      </c>
      <c r="D32" s="295" t="s">
        <v>666</v>
      </c>
      <c r="E32" s="301"/>
      <c r="F32" s="297" t="s">
        <v>661</v>
      </c>
      <c r="G32" s="297" t="s">
        <v>583</v>
      </c>
      <c r="H32" s="298" t="s">
        <v>619</v>
      </c>
      <c r="I32" s="77">
        <f t="shared" si="1"/>
        <v>29</v>
      </c>
    </row>
    <row r="33" spans="1:10" ht="12" customHeight="1">
      <c r="A33" s="293">
        <f t="shared" si="2"/>
        <v>30</v>
      </c>
      <c r="B33" s="294">
        <f t="shared" si="2"/>
        <v>30</v>
      </c>
      <c r="C33" s="295" t="s">
        <v>667</v>
      </c>
      <c r="D33" s="295" t="s">
        <v>668</v>
      </c>
      <c r="E33" s="301"/>
      <c r="F33" s="297" t="s">
        <v>661</v>
      </c>
      <c r="G33" s="297" t="s">
        <v>607</v>
      </c>
      <c r="H33" s="298" t="s">
        <v>658</v>
      </c>
      <c r="I33" s="77">
        <f t="shared" si="1"/>
        <v>30</v>
      </c>
      <c r="J33" s="77"/>
    </row>
    <row r="34" spans="1:10" ht="12" customHeight="1">
      <c r="A34" s="293">
        <f t="shared" si="2"/>
        <v>31</v>
      </c>
      <c r="B34" s="294">
        <f t="shared" si="2"/>
        <v>31</v>
      </c>
      <c r="C34" s="295" t="s">
        <v>669</v>
      </c>
      <c r="D34" s="295" t="s">
        <v>670</v>
      </c>
      <c r="E34" s="301"/>
      <c r="F34" s="297" t="s">
        <v>671</v>
      </c>
      <c r="G34" s="297" t="s">
        <v>588</v>
      </c>
      <c r="H34" s="298" t="s">
        <v>608</v>
      </c>
      <c r="I34" s="77">
        <f t="shared" si="1"/>
        <v>31</v>
      </c>
      <c r="J34" s="77"/>
    </row>
    <row r="35" spans="1:10" ht="12" customHeight="1">
      <c r="A35" s="293">
        <f t="shared" si="2"/>
        <v>32</v>
      </c>
      <c r="B35" s="294">
        <f t="shared" si="2"/>
        <v>32</v>
      </c>
      <c r="C35" s="295" t="s">
        <v>672</v>
      </c>
      <c r="D35" s="295" t="s">
        <v>673</v>
      </c>
      <c r="E35" s="301"/>
      <c r="F35" s="297" t="s">
        <v>671</v>
      </c>
      <c r="G35" s="297" t="s">
        <v>587</v>
      </c>
      <c r="H35" s="298" t="s">
        <v>674</v>
      </c>
      <c r="I35" s="77">
        <f t="shared" si="1"/>
        <v>32</v>
      </c>
      <c r="J35" s="77"/>
    </row>
    <row r="36" spans="1:10" ht="12" customHeight="1">
      <c r="A36" s="293">
        <f t="shared" si="2"/>
        <v>33</v>
      </c>
      <c r="B36" s="294">
        <f t="shared" si="2"/>
        <v>33</v>
      </c>
      <c r="C36" s="295" t="s">
        <v>675</v>
      </c>
      <c r="D36" s="295" t="s">
        <v>676</v>
      </c>
      <c r="E36" s="301"/>
      <c r="F36" s="297" t="s">
        <v>677</v>
      </c>
      <c r="G36" s="297" t="s">
        <v>588</v>
      </c>
      <c r="H36" s="298" t="s">
        <v>655</v>
      </c>
      <c r="I36" s="77">
        <f t="shared" si="1"/>
        <v>33</v>
      </c>
      <c r="J36" s="77"/>
    </row>
    <row r="37" spans="1:10" ht="12" customHeight="1">
      <c r="A37" s="293">
        <f t="shared" si="2"/>
        <v>34</v>
      </c>
      <c r="B37" s="294">
        <f t="shared" si="2"/>
        <v>34</v>
      </c>
      <c r="C37" s="295" t="s">
        <v>678</v>
      </c>
      <c r="D37" s="295" t="s">
        <v>679</v>
      </c>
      <c r="E37" s="301"/>
      <c r="F37" s="297" t="s">
        <v>677</v>
      </c>
      <c r="G37" s="297" t="s">
        <v>612</v>
      </c>
      <c r="H37" s="298" t="s">
        <v>584</v>
      </c>
      <c r="I37" s="77">
        <f t="shared" si="1"/>
        <v>34</v>
      </c>
      <c r="J37" s="77"/>
    </row>
    <row r="38" spans="1:10" ht="12" customHeight="1">
      <c r="A38" s="293">
        <f t="shared" si="2"/>
        <v>35</v>
      </c>
      <c r="B38" s="294">
        <f t="shared" si="2"/>
        <v>35</v>
      </c>
      <c r="C38" s="295" t="s">
        <v>680</v>
      </c>
      <c r="D38" s="295" t="s">
        <v>681</v>
      </c>
      <c r="E38" s="301"/>
      <c r="F38" s="297" t="s">
        <v>677</v>
      </c>
      <c r="G38" s="297" t="s">
        <v>612</v>
      </c>
      <c r="H38" s="298" t="s">
        <v>682</v>
      </c>
      <c r="I38" s="77">
        <f t="shared" si="1"/>
        <v>35</v>
      </c>
      <c r="J38" s="77"/>
    </row>
    <row r="39" spans="1:10" ht="12" customHeight="1">
      <c r="A39" s="293">
        <f t="shared" ref="A39:B54" si="3">A38+1</f>
        <v>36</v>
      </c>
      <c r="B39" s="294">
        <f t="shared" si="3"/>
        <v>36</v>
      </c>
      <c r="C39" s="295" t="s">
        <v>683</v>
      </c>
      <c r="D39" s="295" t="s">
        <v>684</v>
      </c>
      <c r="E39" s="301"/>
      <c r="F39" s="297" t="s">
        <v>677</v>
      </c>
      <c r="G39" s="297" t="s">
        <v>623</v>
      </c>
      <c r="H39" s="298" t="s">
        <v>578</v>
      </c>
      <c r="I39" s="77">
        <f t="shared" si="1"/>
        <v>36</v>
      </c>
      <c r="J39" s="77"/>
    </row>
    <row r="40" spans="1:10" ht="12" customHeight="1">
      <c r="A40" s="293">
        <f t="shared" si="3"/>
        <v>37</v>
      </c>
      <c r="B40" s="294">
        <f t="shared" si="3"/>
        <v>37</v>
      </c>
      <c r="C40" s="295" t="s">
        <v>685</v>
      </c>
      <c r="D40" s="295" t="s">
        <v>686</v>
      </c>
      <c r="E40" s="301"/>
      <c r="F40" s="297" t="s">
        <v>687</v>
      </c>
      <c r="G40" s="297" t="s">
        <v>588</v>
      </c>
      <c r="H40" s="298" t="s">
        <v>688</v>
      </c>
      <c r="I40" s="77">
        <f t="shared" si="1"/>
        <v>37</v>
      </c>
      <c r="J40" s="77"/>
    </row>
    <row r="41" spans="1:10" ht="12" customHeight="1">
      <c r="A41" s="293">
        <f t="shared" si="3"/>
        <v>38</v>
      </c>
      <c r="B41" s="294">
        <f t="shared" si="3"/>
        <v>38</v>
      </c>
      <c r="C41" s="295" t="s">
        <v>689</v>
      </c>
      <c r="D41" s="295" t="s">
        <v>690</v>
      </c>
      <c r="E41" s="301"/>
      <c r="F41" s="297" t="s">
        <v>687</v>
      </c>
      <c r="G41" s="297" t="s">
        <v>588</v>
      </c>
      <c r="H41" s="298" t="s">
        <v>688</v>
      </c>
      <c r="I41" s="77">
        <f t="shared" si="1"/>
        <v>38</v>
      </c>
      <c r="J41" s="77"/>
    </row>
    <row r="42" spans="1:10" ht="12" customHeight="1">
      <c r="A42" s="293">
        <f t="shared" si="3"/>
        <v>39</v>
      </c>
      <c r="B42" s="294">
        <f t="shared" si="3"/>
        <v>39</v>
      </c>
      <c r="C42" s="295" t="s">
        <v>691</v>
      </c>
      <c r="D42" s="295" t="s">
        <v>692</v>
      </c>
      <c r="E42" s="301"/>
      <c r="F42" s="297" t="s">
        <v>687</v>
      </c>
      <c r="G42" s="297" t="s">
        <v>582</v>
      </c>
      <c r="H42" s="298" t="s">
        <v>635</v>
      </c>
      <c r="I42" s="77">
        <f t="shared" si="1"/>
        <v>39</v>
      </c>
      <c r="J42" s="77"/>
    </row>
    <row r="43" spans="1:10" ht="12" customHeight="1">
      <c r="A43" s="293">
        <f t="shared" si="3"/>
        <v>40</v>
      </c>
      <c r="B43" s="294">
        <f t="shared" si="3"/>
        <v>40</v>
      </c>
      <c r="C43" s="295" t="s">
        <v>693</v>
      </c>
      <c r="D43" s="295" t="s">
        <v>694</v>
      </c>
      <c r="E43" s="301"/>
      <c r="F43" s="297" t="s">
        <v>687</v>
      </c>
      <c r="G43" s="297" t="s">
        <v>587</v>
      </c>
      <c r="H43" s="298" t="s">
        <v>635</v>
      </c>
      <c r="I43" s="77">
        <f t="shared" si="1"/>
        <v>40</v>
      </c>
      <c r="J43" s="77"/>
    </row>
    <row r="44" spans="1:10" ht="12" customHeight="1">
      <c r="A44" s="293">
        <f t="shared" si="3"/>
        <v>41</v>
      </c>
      <c r="B44" s="294">
        <f t="shared" si="3"/>
        <v>41</v>
      </c>
      <c r="C44" s="295" t="s">
        <v>695</v>
      </c>
      <c r="D44" s="295" t="s">
        <v>696</v>
      </c>
      <c r="E44" s="301"/>
      <c r="F44" s="297" t="s">
        <v>687</v>
      </c>
      <c r="G44" s="297" t="s">
        <v>592</v>
      </c>
      <c r="H44" s="298" t="s">
        <v>619</v>
      </c>
      <c r="I44" s="77">
        <f t="shared" si="1"/>
        <v>41</v>
      </c>
      <c r="J44" s="77"/>
    </row>
    <row r="45" spans="1:10" ht="12" customHeight="1">
      <c r="A45" s="293">
        <f t="shared" si="3"/>
        <v>42</v>
      </c>
      <c r="B45" s="294">
        <f t="shared" si="3"/>
        <v>42</v>
      </c>
      <c r="C45" s="295" t="s">
        <v>697</v>
      </c>
      <c r="D45" s="295" t="s">
        <v>698</v>
      </c>
      <c r="E45" s="301"/>
      <c r="F45" s="297" t="s">
        <v>687</v>
      </c>
      <c r="G45" s="297" t="s">
        <v>596</v>
      </c>
      <c r="H45" s="298" t="s">
        <v>597</v>
      </c>
      <c r="I45" s="77">
        <f t="shared" si="1"/>
        <v>42</v>
      </c>
      <c r="J45" s="77"/>
    </row>
    <row r="46" spans="1:10" ht="12" customHeight="1">
      <c r="A46" s="293">
        <f t="shared" si="3"/>
        <v>43</v>
      </c>
      <c r="B46" s="294">
        <f t="shared" si="3"/>
        <v>43</v>
      </c>
      <c r="C46" s="295" t="s">
        <v>699</v>
      </c>
      <c r="D46" s="295" t="s">
        <v>700</v>
      </c>
      <c r="E46" s="301"/>
      <c r="F46" s="297" t="s">
        <v>687</v>
      </c>
      <c r="G46" s="297" t="s">
        <v>607</v>
      </c>
      <c r="H46" s="298" t="s">
        <v>597</v>
      </c>
      <c r="I46" s="77">
        <f t="shared" si="1"/>
        <v>43</v>
      </c>
      <c r="J46" s="77"/>
    </row>
    <row r="47" spans="1:10" ht="12" customHeight="1">
      <c r="A47" s="293">
        <f t="shared" si="3"/>
        <v>44</v>
      </c>
      <c r="B47" s="294">
        <f t="shared" si="3"/>
        <v>44</v>
      </c>
      <c r="C47" s="295" t="s">
        <v>701</v>
      </c>
      <c r="D47" s="295" t="s">
        <v>702</v>
      </c>
      <c r="E47" s="301"/>
      <c r="F47" s="297" t="s">
        <v>703</v>
      </c>
      <c r="G47" s="297" t="s">
        <v>582</v>
      </c>
      <c r="H47" s="298" t="s">
        <v>635</v>
      </c>
      <c r="I47" s="77">
        <f t="shared" si="1"/>
        <v>44</v>
      </c>
      <c r="J47" s="77"/>
    </row>
    <row r="48" spans="1:10" ht="12" customHeight="1">
      <c r="A48" s="293">
        <f t="shared" si="3"/>
        <v>45</v>
      </c>
      <c r="B48" s="294">
        <f t="shared" si="3"/>
        <v>45</v>
      </c>
      <c r="C48" s="295" t="s">
        <v>704</v>
      </c>
      <c r="D48" s="295" t="s">
        <v>705</v>
      </c>
      <c r="E48" s="301"/>
      <c r="F48" s="297" t="s">
        <v>703</v>
      </c>
      <c r="G48" s="297" t="s">
        <v>592</v>
      </c>
      <c r="H48" s="298" t="s">
        <v>619</v>
      </c>
      <c r="I48" s="77">
        <f t="shared" si="1"/>
        <v>45</v>
      </c>
      <c r="J48" s="299"/>
    </row>
    <row r="49" spans="1:10" ht="12" customHeight="1">
      <c r="A49" s="293">
        <f t="shared" si="3"/>
        <v>46</v>
      </c>
      <c r="B49" s="294">
        <f t="shared" si="3"/>
        <v>46</v>
      </c>
      <c r="C49" s="295" t="s">
        <v>706</v>
      </c>
      <c r="D49" s="295" t="s">
        <v>707</v>
      </c>
      <c r="E49" s="301"/>
      <c r="F49" s="297" t="s">
        <v>703</v>
      </c>
      <c r="G49" s="297" t="s">
        <v>592</v>
      </c>
      <c r="H49" s="298" t="s">
        <v>652</v>
      </c>
      <c r="I49" s="77">
        <f t="shared" si="1"/>
        <v>46</v>
      </c>
      <c r="J49" s="299"/>
    </row>
    <row r="50" spans="1:10" ht="12" customHeight="1">
      <c r="A50" s="293">
        <f t="shared" si="3"/>
        <v>47</v>
      </c>
      <c r="B50" s="294">
        <f t="shared" si="3"/>
        <v>47</v>
      </c>
      <c r="C50" s="295" t="s">
        <v>708</v>
      </c>
      <c r="D50" s="295" t="s">
        <v>709</v>
      </c>
      <c r="E50" s="301"/>
      <c r="F50" s="297" t="s">
        <v>703</v>
      </c>
      <c r="G50" s="297" t="s">
        <v>583</v>
      </c>
      <c r="H50" s="298" t="s">
        <v>597</v>
      </c>
      <c r="I50" s="77">
        <f t="shared" si="1"/>
        <v>47</v>
      </c>
      <c r="J50" s="299"/>
    </row>
    <row r="51" spans="1:10" ht="12" customHeight="1">
      <c r="A51" s="293">
        <f t="shared" si="3"/>
        <v>48</v>
      </c>
      <c r="B51" s="294">
        <f t="shared" si="3"/>
        <v>48</v>
      </c>
      <c r="C51" s="295" t="s">
        <v>710</v>
      </c>
      <c r="D51" s="295" t="s">
        <v>711</v>
      </c>
      <c r="E51" s="301"/>
      <c r="F51" s="297" t="s">
        <v>712</v>
      </c>
      <c r="G51" s="297" t="s">
        <v>582</v>
      </c>
      <c r="H51" s="298" t="s">
        <v>713</v>
      </c>
      <c r="I51" s="77">
        <f t="shared" si="1"/>
        <v>48</v>
      </c>
      <c r="J51" s="299"/>
    </row>
    <row r="52" spans="1:10" ht="12" customHeight="1">
      <c r="A52" s="293">
        <f t="shared" si="3"/>
        <v>49</v>
      </c>
      <c r="B52" s="294">
        <f t="shared" si="3"/>
        <v>49</v>
      </c>
      <c r="C52" s="295" t="s">
        <v>714</v>
      </c>
      <c r="D52" s="295" t="s">
        <v>715</v>
      </c>
      <c r="E52" s="301"/>
      <c r="F52" s="297" t="s">
        <v>712</v>
      </c>
      <c r="G52" s="297" t="s">
        <v>582</v>
      </c>
      <c r="H52" s="298" t="s">
        <v>674</v>
      </c>
      <c r="I52" s="77">
        <f t="shared" si="1"/>
        <v>49</v>
      </c>
      <c r="J52" s="299"/>
    </row>
    <row r="53" spans="1:10" ht="12" customHeight="1">
      <c r="A53" s="293">
        <f t="shared" si="3"/>
        <v>50</v>
      </c>
      <c r="B53" s="294">
        <f t="shared" si="3"/>
        <v>50</v>
      </c>
      <c r="C53" s="295" t="s">
        <v>716</v>
      </c>
      <c r="D53" s="295" t="s">
        <v>717</v>
      </c>
      <c r="E53" s="301"/>
      <c r="F53" s="297" t="s">
        <v>712</v>
      </c>
      <c r="G53" s="297" t="s">
        <v>582</v>
      </c>
      <c r="H53" s="298" t="s">
        <v>674</v>
      </c>
      <c r="I53" s="77">
        <f t="shared" si="1"/>
        <v>50</v>
      </c>
      <c r="J53" s="299"/>
    </row>
    <row r="54" spans="1:10" ht="12" customHeight="1">
      <c r="A54" s="293">
        <f t="shared" si="3"/>
        <v>51</v>
      </c>
      <c r="B54" s="294">
        <f t="shared" si="3"/>
        <v>51</v>
      </c>
      <c r="C54" s="295" t="s">
        <v>718</v>
      </c>
      <c r="D54" s="295" t="s">
        <v>719</v>
      </c>
      <c r="E54" s="301"/>
      <c r="F54" s="297" t="s">
        <v>712</v>
      </c>
      <c r="G54" s="297" t="s">
        <v>612</v>
      </c>
      <c r="H54" s="298" t="s">
        <v>578</v>
      </c>
      <c r="I54" s="77">
        <f t="shared" si="1"/>
        <v>51</v>
      </c>
      <c r="J54" s="299"/>
    </row>
    <row r="55" spans="1:10" ht="12" customHeight="1">
      <c r="A55" s="293">
        <f t="shared" ref="A55:B70" si="4">A54+1</f>
        <v>52</v>
      </c>
      <c r="B55" s="294">
        <f t="shared" si="4"/>
        <v>52</v>
      </c>
      <c r="C55" s="295" t="s">
        <v>720</v>
      </c>
      <c r="D55" s="295" t="s">
        <v>721</v>
      </c>
      <c r="E55" s="301"/>
      <c r="F55" s="297" t="s">
        <v>712</v>
      </c>
      <c r="G55" s="297" t="s">
        <v>612</v>
      </c>
      <c r="H55" s="298" t="s">
        <v>597</v>
      </c>
      <c r="I55" s="77">
        <f t="shared" si="1"/>
        <v>52</v>
      </c>
      <c r="J55" s="299"/>
    </row>
    <row r="56" spans="1:10" ht="12" customHeight="1">
      <c r="A56" s="293">
        <f t="shared" si="4"/>
        <v>53</v>
      </c>
      <c r="B56" s="294">
        <f t="shared" si="4"/>
        <v>53</v>
      </c>
      <c r="C56" s="295" t="s">
        <v>722</v>
      </c>
      <c r="D56" s="295" t="s">
        <v>723</v>
      </c>
      <c r="E56" s="301"/>
      <c r="F56" s="297" t="s">
        <v>712</v>
      </c>
      <c r="G56" s="297" t="s">
        <v>612</v>
      </c>
      <c r="H56" s="298" t="s">
        <v>664</v>
      </c>
      <c r="I56" s="77">
        <f t="shared" si="1"/>
        <v>53</v>
      </c>
      <c r="J56" s="299"/>
    </row>
    <row r="57" spans="1:10" ht="12" customHeight="1">
      <c r="A57" s="293">
        <f t="shared" si="4"/>
        <v>54</v>
      </c>
      <c r="B57" s="294">
        <f t="shared" si="4"/>
        <v>54</v>
      </c>
      <c r="C57" s="295" t="s">
        <v>724</v>
      </c>
      <c r="D57" s="295" t="s">
        <v>725</v>
      </c>
      <c r="E57" s="301"/>
      <c r="F57" s="297" t="s">
        <v>712</v>
      </c>
      <c r="G57" s="297" t="s">
        <v>583</v>
      </c>
      <c r="H57" s="298" t="s">
        <v>589</v>
      </c>
      <c r="I57" s="77">
        <f t="shared" si="1"/>
        <v>54</v>
      </c>
      <c r="J57" s="299"/>
    </row>
    <row r="58" spans="1:10" ht="12" customHeight="1">
      <c r="A58" s="293">
        <f t="shared" si="4"/>
        <v>55</v>
      </c>
      <c r="B58" s="294">
        <f t="shared" si="4"/>
        <v>55</v>
      </c>
      <c r="C58" s="295" t="s">
        <v>1651</v>
      </c>
      <c r="D58" s="295" t="s">
        <v>726</v>
      </c>
      <c r="E58" s="301"/>
      <c r="F58" s="297" t="s">
        <v>727</v>
      </c>
      <c r="G58" s="297" t="s">
        <v>587</v>
      </c>
      <c r="H58" s="298" t="s">
        <v>664</v>
      </c>
      <c r="I58" s="77">
        <f t="shared" si="1"/>
        <v>55</v>
      </c>
      <c r="J58" s="299"/>
    </row>
    <row r="59" spans="1:10" ht="12" customHeight="1">
      <c r="A59" s="293">
        <f t="shared" si="4"/>
        <v>56</v>
      </c>
      <c r="B59" s="294">
        <f t="shared" si="4"/>
        <v>56</v>
      </c>
      <c r="C59" s="295" t="s">
        <v>728</v>
      </c>
      <c r="D59" s="295" t="s">
        <v>729</v>
      </c>
      <c r="E59" s="301"/>
      <c r="F59" s="297" t="s">
        <v>727</v>
      </c>
      <c r="G59" s="297" t="s">
        <v>612</v>
      </c>
      <c r="H59" s="298" t="s">
        <v>619</v>
      </c>
      <c r="I59" s="77">
        <f t="shared" si="1"/>
        <v>56</v>
      </c>
      <c r="J59" s="299"/>
    </row>
    <row r="60" spans="1:10" ht="12" customHeight="1">
      <c r="A60" s="293">
        <f t="shared" si="4"/>
        <v>57</v>
      </c>
      <c r="B60" s="294">
        <f t="shared" si="4"/>
        <v>57</v>
      </c>
      <c r="C60" s="295" t="s">
        <v>730</v>
      </c>
      <c r="D60" s="295" t="s">
        <v>731</v>
      </c>
      <c r="E60" s="301"/>
      <c r="F60" s="297" t="s">
        <v>727</v>
      </c>
      <c r="G60" s="297" t="s">
        <v>592</v>
      </c>
      <c r="H60" s="298" t="s">
        <v>655</v>
      </c>
      <c r="I60" s="77">
        <f t="shared" si="1"/>
        <v>57</v>
      </c>
      <c r="J60" s="299"/>
    </row>
    <row r="61" spans="1:10" ht="12" customHeight="1">
      <c r="A61" s="293">
        <f t="shared" si="4"/>
        <v>58</v>
      </c>
      <c r="B61" s="294">
        <f t="shared" si="4"/>
        <v>58</v>
      </c>
      <c r="C61" s="295" t="s">
        <v>732</v>
      </c>
      <c r="D61" s="295" t="s">
        <v>733</v>
      </c>
      <c r="E61" s="301"/>
      <c r="F61" s="297" t="s">
        <v>727</v>
      </c>
      <c r="G61" s="297" t="s">
        <v>583</v>
      </c>
      <c r="H61" s="298" t="s">
        <v>589</v>
      </c>
      <c r="I61" s="77">
        <f t="shared" si="1"/>
        <v>58</v>
      </c>
      <c r="J61" s="299"/>
    </row>
    <row r="62" spans="1:10" ht="12" customHeight="1">
      <c r="A62" s="293">
        <f t="shared" si="4"/>
        <v>59</v>
      </c>
      <c r="B62" s="294">
        <f t="shared" si="4"/>
        <v>59</v>
      </c>
      <c r="C62" s="295" t="s">
        <v>734</v>
      </c>
      <c r="D62" s="295" t="s">
        <v>735</v>
      </c>
      <c r="E62" s="301"/>
      <c r="F62" s="297" t="s">
        <v>727</v>
      </c>
      <c r="G62" s="297" t="s">
        <v>607</v>
      </c>
      <c r="H62" s="298" t="s">
        <v>638</v>
      </c>
      <c r="I62" s="77">
        <f t="shared" si="1"/>
        <v>59</v>
      </c>
      <c r="J62" s="299"/>
    </row>
    <row r="63" spans="1:10" ht="12" customHeight="1">
      <c r="A63" s="293">
        <f t="shared" si="4"/>
        <v>60</v>
      </c>
      <c r="B63" s="294">
        <f t="shared" si="4"/>
        <v>60</v>
      </c>
      <c r="C63" s="295" t="s">
        <v>736</v>
      </c>
      <c r="D63" s="295" t="s">
        <v>737</v>
      </c>
      <c r="E63" s="301"/>
      <c r="F63" s="297" t="s">
        <v>727</v>
      </c>
      <c r="G63" s="297" t="s">
        <v>607</v>
      </c>
      <c r="H63" s="298" t="s">
        <v>664</v>
      </c>
      <c r="I63" s="77">
        <f t="shared" si="1"/>
        <v>60</v>
      </c>
      <c r="J63" s="299"/>
    </row>
    <row r="64" spans="1:10" ht="12" customHeight="1">
      <c r="A64" s="293">
        <f t="shared" si="4"/>
        <v>61</v>
      </c>
      <c r="B64" s="294">
        <f t="shared" si="4"/>
        <v>61</v>
      </c>
      <c r="C64" s="295" t="s">
        <v>738</v>
      </c>
      <c r="D64" s="295" t="s">
        <v>739</v>
      </c>
      <c r="E64" s="301"/>
      <c r="F64" s="297" t="s">
        <v>740</v>
      </c>
      <c r="G64" s="297" t="s">
        <v>582</v>
      </c>
      <c r="H64" s="298" t="s">
        <v>613</v>
      </c>
      <c r="I64" s="77">
        <f t="shared" si="1"/>
        <v>61</v>
      </c>
      <c r="J64" s="299"/>
    </row>
    <row r="65" spans="1:10" ht="12" customHeight="1">
      <c r="A65" s="293">
        <f t="shared" si="4"/>
        <v>62</v>
      </c>
      <c r="B65" s="294">
        <f t="shared" si="4"/>
        <v>62</v>
      </c>
      <c r="C65" s="295" t="s">
        <v>741</v>
      </c>
      <c r="D65" s="295" t="s">
        <v>742</v>
      </c>
      <c r="E65" s="301"/>
      <c r="F65" s="297" t="s">
        <v>743</v>
      </c>
      <c r="G65" s="297" t="s">
        <v>744</v>
      </c>
      <c r="H65" s="298" t="s">
        <v>745</v>
      </c>
      <c r="I65" s="77"/>
      <c r="J65" s="299"/>
    </row>
    <row r="66" spans="1:10" ht="12" customHeight="1">
      <c r="A66" s="293">
        <f t="shared" si="4"/>
        <v>63</v>
      </c>
      <c r="B66" s="294">
        <f t="shared" si="4"/>
        <v>63</v>
      </c>
      <c r="C66" s="295" t="s">
        <v>746</v>
      </c>
      <c r="D66" s="295" t="s">
        <v>747</v>
      </c>
      <c r="E66" s="301"/>
      <c r="F66" s="297" t="s">
        <v>748</v>
      </c>
      <c r="G66" s="297" t="s">
        <v>587</v>
      </c>
      <c r="H66" s="298" t="s">
        <v>655</v>
      </c>
      <c r="I66" s="77">
        <f>I64+1</f>
        <v>62</v>
      </c>
      <c r="J66" s="299"/>
    </row>
    <row r="67" spans="1:10" ht="12" customHeight="1">
      <c r="A67" s="293">
        <f>A66+1</f>
        <v>64</v>
      </c>
      <c r="B67" s="294">
        <f t="shared" si="4"/>
        <v>64</v>
      </c>
      <c r="C67" s="295" t="s">
        <v>749</v>
      </c>
      <c r="D67" s="295" t="s">
        <v>750</v>
      </c>
      <c r="E67" s="301"/>
      <c r="F67" s="297" t="s">
        <v>748</v>
      </c>
      <c r="G67" s="297" t="s">
        <v>592</v>
      </c>
      <c r="H67" s="298" t="s">
        <v>601</v>
      </c>
      <c r="I67" s="77">
        <f t="shared" si="1"/>
        <v>63</v>
      </c>
      <c r="J67" s="77"/>
    </row>
    <row r="68" spans="1:10" ht="12" customHeight="1">
      <c r="A68" s="293">
        <f t="shared" si="4"/>
        <v>65</v>
      </c>
      <c r="B68" s="294">
        <f t="shared" si="4"/>
        <v>65</v>
      </c>
      <c r="C68" s="295" t="s">
        <v>751</v>
      </c>
      <c r="D68" s="295" t="s">
        <v>752</v>
      </c>
      <c r="E68" s="301"/>
      <c r="F68" s="297" t="s">
        <v>748</v>
      </c>
      <c r="G68" s="297" t="s">
        <v>607</v>
      </c>
      <c r="H68" s="298" t="s">
        <v>578</v>
      </c>
      <c r="I68" s="77">
        <f t="shared" si="1"/>
        <v>64</v>
      </c>
      <c r="J68" s="77"/>
    </row>
    <row r="69" spans="1:10" ht="12" customHeight="1">
      <c r="A69" s="293">
        <f t="shared" si="4"/>
        <v>66</v>
      </c>
      <c r="B69" s="294">
        <f t="shared" si="4"/>
        <v>66</v>
      </c>
      <c r="C69" s="295" t="s">
        <v>753</v>
      </c>
      <c r="D69" s="295" t="s">
        <v>754</v>
      </c>
      <c r="E69" s="301"/>
      <c r="F69" s="297" t="s">
        <v>748</v>
      </c>
      <c r="G69" s="297" t="s">
        <v>607</v>
      </c>
      <c r="H69" s="298" t="s">
        <v>682</v>
      </c>
      <c r="I69" s="77">
        <f t="shared" si="1"/>
        <v>65</v>
      </c>
      <c r="J69" s="77"/>
    </row>
    <row r="70" spans="1:10" ht="12" customHeight="1">
      <c r="A70" s="293">
        <f t="shared" si="4"/>
        <v>67</v>
      </c>
      <c r="B70" s="294">
        <f t="shared" si="4"/>
        <v>67</v>
      </c>
      <c r="C70" s="295" t="s">
        <v>755</v>
      </c>
      <c r="D70" s="295" t="s">
        <v>756</v>
      </c>
      <c r="E70" s="301" t="s">
        <v>757</v>
      </c>
      <c r="F70" s="297" t="s">
        <v>758</v>
      </c>
      <c r="G70" s="297" t="s">
        <v>759</v>
      </c>
      <c r="H70" s="298" t="s">
        <v>760</v>
      </c>
      <c r="I70" s="77"/>
      <c r="J70" s="77"/>
    </row>
    <row r="71" spans="1:10" ht="12" customHeight="1">
      <c r="A71" s="293">
        <f t="shared" ref="A71:B72" si="5">A70+1</f>
        <v>68</v>
      </c>
      <c r="B71" s="294">
        <f t="shared" si="5"/>
        <v>68</v>
      </c>
      <c r="C71" s="295" t="s">
        <v>761</v>
      </c>
      <c r="D71" s="295" t="s">
        <v>762</v>
      </c>
      <c r="E71" s="301"/>
      <c r="F71" s="297" t="s">
        <v>758</v>
      </c>
      <c r="G71" s="297" t="s">
        <v>758</v>
      </c>
      <c r="H71" s="298" t="s">
        <v>763</v>
      </c>
      <c r="I71" s="77"/>
      <c r="J71" s="77"/>
    </row>
    <row r="72" spans="1:10" ht="12" customHeight="1" thickBot="1">
      <c r="A72" s="293">
        <f t="shared" si="5"/>
        <v>69</v>
      </c>
      <c r="B72" s="294">
        <v>69</v>
      </c>
      <c r="C72" s="295" t="s">
        <v>764</v>
      </c>
      <c r="D72" s="295" t="s">
        <v>765</v>
      </c>
      <c r="E72" s="301"/>
      <c r="F72" s="297" t="s">
        <v>766</v>
      </c>
      <c r="G72" s="297" t="s">
        <v>767</v>
      </c>
      <c r="H72" s="298" t="s">
        <v>768</v>
      </c>
      <c r="I72" s="77"/>
      <c r="J72" s="77"/>
    </row>
    <row r="73" spans="1:10" ht="12" customHeight="1">
      <c r="A73" s="290" t="s">
        <v>563</v>
      </c>
      <c r="B73" s="291" t="s">
        <v>564</v>
      </c>
      <c r="C73" s="292" t="s">
        <v>769</v>
      </c>
      <c r="D73" s="292" t="s">
        <v>566</v>
      </c>
      <c r="E73" s="1428" t="s">
        <v>567</v>
      </c>
      <c r="F73" s="1429"/>
      <c r="G73" s="1429"/>
      <c r="H73" s="1430"/>
      <c r="I73" s="77"/>
      <c r="J73" s="77"/>
    </row>
    <row r="74" spans="1:10" ht="12" customHeight="1" thickBot="1">
      <c r="A74" s="293">
        <f>A72+1</f>
        <v>70</v>
      </c>
      <c r="B74" s="294">
        <v>1</v>
      </c>
      <c r="C74" s="295" t="s">
        <v>770</v>
      </c>
      <c r="D74" s="295" t="s">
        <v>771</v>
      </c>
      <c r="E74" s="301"/>
      <c r="F74" s="297" t="s">
        <v>727</v>
      </c>
      <c r="G74" s="297" t="s">
        <v>607</v>
      </c>
      <c r="H74" s="298" t="s">
        <v>772</v>
      </c>
      <c r="I74" s="77">
        <f>I69+1</f>
        <v>66</v>
      </c>
      <c r="J74" s="77"/>
    </row>
    <row r="75" spans="1:10" ht="12" customHeight="1">
      <c r="A75" s="290" t="s">
        <v>563</v>
      </c>
      <c r="B75" s="291" t="s">
        <v>564</v>
      </c>
      <c r="C75" s="292" t="s">
        <v>773</v>
      </c>
      <c r="D75" s="292" t="s">
        <v>566</v>
      </c>
      <c r="E75" s="1428" t="s">
        <v>567</v>
      </c>
      <c r="F75" s="1429"/>
      <c r="G75" s="1429"/>
      <c r="H75" s="1430"/>
      <c r="I75" s="77"/>
      <c r="J75" s="77"/>
    </row>
    <row r="76" spans="1:10" ht="12" customHeight="1">
      <c r="A76" s="293">
        <f>A74+1</f>
        <v>71</v>
      </c>
      <c r="B76" s="294">
        <f>1</f>
        <v>1</v>
      </c>
      <c r="C76" s="302" t="s">
        <v>774</v>
      </c>
      <c r="D76" s="295" t="s">
        <v>775</v>
      </c>
      <c r="E76" s="301"/>
      <c r="F76" s="297" t="s">
        <v>600</v>
      </c>
      <c r="G76" s="297" t="s">
        <v>612</v>
      </c>
      <c r="H76" s="298" t="s">
        <v>664</v>
      </c>
      <c r="I76" s="77">
        <f>I74+1</f>
        <v>67</v>
      </c>
      <c r="J76" s="77"/>
    </row>
    <row r="77" spans="1:10" ht="12" customHeight="1">
      <c r="A77" s="293">
        <f t="shared" ref="A77:B92" si="6">A76+1</f>
        <v>72</v>
      </c>
      <c r="B77" s="294">
        <f>B76+1</f>
        <v>2</v>
      </c>
      <c r="C77" s="302" t="s">
        <v>776</v>
      </c>
      <c r="D77" s="295" t="s">
        <v>777</v>
      </c>
      <c r="E77" s="301"/>
      <c r="F77" s="297" t="s">
        <v>618</v>
      </c>
      <c r="G77" s="297" t="s">
        <v>572</v>
      </c>
      <c r="H77" s="298" t="s">
        <v>619</v>
      </c>
      <c r="I77" s="77">
        <f>I76+1</f>
        <v>68</v>
      </c>
      <c r="J77" s="77"/>
    </row>
    <row r="78" spans="1:10" ht="12" customHeight="1">
      <c r="A78" s="293">
        <f t="shared" si="6"/>
        <v>73</v>
      </c>
      <c r="B78" s="294">
        <f t="shared" si="6"/>
        <v>3</v>
      </c>
      <c r="C78" s="302" t="s">
        <v>778</v>
      </c>
      <c r="D78" s="295" t="s">
        <v>779</v>
      </c>
      <c r="E78" s="301"/>
      <c r="F78" s="297" t="s">
        <v>634</v>
      </c>
      <c r="G78" s="297" t="s">
        <v>572</v>
      </c>
      <c r="H78" s="298" t="s">
        <v>589</v>
      </c>
      <c r="I78" s="77" t="e">
        <f>#REF!+1</f>
        <v>#REF!</v>
      </c>
    </row>
    <row r="79" spans="1:10" ht="12" customHeight="1">
      <c r="A79" s="293">
        <f t="shared" si="6"/>
        <v>74</v>
      </c>
      <c r="B79" s="294">
        <f t="shared" si="6"/>
        <v>4</v>
      </c>
      <c r="C79" s="302" t="s">
        <v>780</v>
      </c>
      <c r="D79" s="295" t="s">
        <v>781</v>
      </c>
      <c r="E79" s="301"/>
      <c r="F79" s="297" t="s">
        <v>634</v>
      </c>
      <c r="G79" s="297" t="s">
        <v>607</v>
      </c>
      <c r="H79" s="298" t="s">
        <v>782</v>
      </c>
      <c r="I79" s="77" t="e">
        <f t="shared" ref="I79:I80" si="7">I78+1</f>
        <v>#REF!</v>
      </c>
    </row>
    <row r="80" spans="1:10" ht="12" customHeight="1">
      <c r="A80" s="293">
        <f t="shared" si="6"/>
        <v>75</v>
      </c>
      <c r="B80" s="294">
        <f t="shared" si="6"/>
        <v>5</v>
      </c>
      <c r="C80" s="302" t="s">
        <v>783</v>
      </c>
      <c r="D80" s="295" t="s">
        <v>784</v>
      </c>
      <c r="E80" s="301"/>
      <c r="F80" s="297" t="s">
        <v>634</v>
      </c>
      <c r="G80" s="297" t="s">
        <v>600</v>
      </c>
      <c r="H80" s="298" t="s">
        <v>635</v>
      </c>
      <c r="I80" s="77" t="e">
        <f t="shared" si="7"/>
        <v>#REF!</v>
      </c>
    </row>
    <row r="81" spans="1:10" ht="12" customHeight="1">
      <c r="A81" s="293">
        <f t="shared" si="6"/>
        <v>76</v>
      </c>
      <c r="B81" s="294">
        <f t="shared" si="6"/>
        <v>6</v>
      </c>
      <c r="C81" s="302" t="s">
        <v>785</v>
      </c>
      <c r="D81" s="303" t="s">
        <v>786</v>
      </c>
      <c r="E81" s="304"/>
      <c r="F81" s="305" t="s">
        <v>649</v>
      </c>
      <c r="G81" s="297" t="s">
        <v>587</v>
      </c>
      <c r="H81" s="298" t="s">
        <v>584</v>
      </c>
      <c r="I81" s="77" t="e">
        <f>'園振16 '!I80+1</f>
        <v>#REF!</v>
      </c>
      <c r="J81" s="77"/>
    </row>
    <row r="82" spans="1:10" ht="12" customHeight="1">
      <c r="A82" s="293">
        <f t="shared" si="6"/>
        <v>77</v>
      </c>
      <c r="B82" s="294">
        <f t="shared" si="6"/>
        <v>7</v>
      </c>
      <c r="C82" s="302" t="s">
        <v>787</v>
      </c>
      <c r="D82" s="303" t="s">
        <v>788</v>
      </c>
      <c r="E82" s="304"/>
      <c r="F82" s="305" t="s">
        <v>740</v>
      </c>
      <c r="G82" s="297" t="s">
        <v>592</v>
      </c>
      <c r="H82" s="298" t="s">
        <v>789</v>
      </c>
      <c r="I82" s="77" t="e">
        <f>#REF!+1</f>
        <v>#REF!</v>
      </c>
    </row>
    <row r="83" spans="1:10" ht="12" customHeight="1">
      <c r="A83" s="293">
        <f t="shared" si="6"/>
        <v>78</v>
      </c>
      <c r="B83" s="294">
        <f t="shared" si="6"/>
        <v>8</v>
      </c>
      <c r="C83" s="302" t="s">
        <v>790</v>
      </c>
      <c r="D83" s="303" t="s">
        <v>791</v>
      </c>
      <c r="E83" s="304"/>
      <c r="F83" s="305" t="s">
        <v>703</v>
      </c>
      <c r="G83" s="297" t="s">
        <v>588</v>
      </c>
      <c r="H83" s="298" t="s">
        <v>573</v>
      </c>
      <c r="I83" s="77" t="e">
        <f>#REF!+1</f>
        <v>#REF!</v>
      </c>
      <c r="J83" s="299"/>
    </row>
    <row r="84" spans="1:10" ht="12" customHeight="1">
      <c r="A84" s="293">
        <f t="shared" si="6"/>
        <v>79</v>
      </c>
      <c r="B84" s="294">
        <f t="shared" si="6"/>
        <v>9</v>
      </c>
      <c r="C84" s="302" t="s">
        <v>792</v>
      </c>
      <c r="D84" s="303" t="s">
        <v>793</v>
      </c>
      <c r="E84" s="304"/>
      <c r="F84" s="305" t="s">
        <v>703</v>
      </c>
      <c r="G84" s="297" t="s">
        <v>572</v>
      </c>
      <c r="H84" s="298" t="s">
        <v>604</v>
      </c>
      <c r="I84" s="77" t="e">
        <f t="shared" ref="I84:I92" si="8">I83+1</f>
        <v>#REF!</v>
      </c>
      <c r="J84" s="299"/>
    </row>
    <row r="85" spans="1:10" ht="12" customHeight="1">
      <c r="A85" s="293">
        <f t="shared" si="6"/>
        <v>80</v>
      </c>
      <c r="B85" s="294">
        <f t="shared" si="6"/>
        <v>10</v>
      </c>
      <c r="C85" s="302" t="s">
        <v>794</v>
      </c>
      <c r="D85" s="303" t="s">
        <v>795</v>
      </c>
      <c r="E85" s="304"/>
      <c r="F85" s="305" t="s">
        <v>796</v>
      </c>
      <c r="G85" s="297" t="s">
        <v>758</v>
      </c>
      <c r="H85" s="298" t="s">
        <v>797</v>
      </c>
      <c r="I85" s="77"/>
    </row>
    <row r="86" spans="1:10" ht="12" customHeight="1">
      <c r="A86" s="293">
        <f t="shared" si="6"/>
        <v>81</v>
      </c>
      <c r="B86" s="294">
        <f t="shared" si="6"/>
        <v>11</v>
      </c>
      <c r="C86" s="302" t="s">
        <v>798</v>
      </c>
      <c r="D86" s="303" t="s">
        <v>799</v>
      </c>
      <c r="E86" s="304"/>
      <c r="F86" s="305" t="s">
        <v>712</v>
      </c>
      <c r="G86" s="297" t="s">
        <v>583</v>
      </c>
      <c r="H86" s="298" t="s">
        <v>655</v>
      </c>
      <c r="I86" s="77" t="e">
        <f>#REF!+1</f>
        <v>#REF!</v>
      </c>
    </row>
    <row r="87" spans="1:10" ht="12" customHeight="1">
      <c r="A87" s="293">
        <f t="shared" si="6"/>
        <v>82</v>
      </c>
      <c r="B87" s="294">
        <f t="shared" si="6"/>
        <v>12</v>
      </c>
      <c r="C87" s="302" t="s">
        <v>800</v>
      </c>
      <c r="D87" s="303" t="s">
        <v>801</v>
      </c>
      <c r="E87" s="304"/>
      <c r="F87" s="305" t="s">
        <v>802</v>
      </c>
      <c r="G87" s="297" t="s">
        <v>803</v>
      </c>
      <c r="H87" s="298" t="s">
        <v>804</v>
      </c>
      <c r="I87" s="77"/>
    </row>
    <row r="88" spans="1:10" ht="12" customHeight="1">
      <c r="A88" s="293">
        <f t="shared" si="6"/>
        <v>83</v>
      </c>
      <c r="B88" s="294">
        <f t="shared" si="6"/>
        <v>13</v>
      </c>
      <c r="C88" s="302" t="s">
        <v>805</v>
      </c>
      <c r="D88" s="303" t="s">
        <v>806</v>
      </c>
      <c r="E88" s="304"/>
      <c r="F88" s="305" t="s">
        <v>740</v>
      </c>
      <c r="G88" s="297" t="s">
        <v>592</v>
      </c>
      <c r="H88" s="298" t="s">
        <v>782</v>
      </c>
      <c r="I88" s="77" t="e">
        <f>I86+1</f>
        <v>#REF!</v>
      </c>
    </row>
    <row r="89" spans="1:10" ht="12" customHeight="1">
      <c r="A89" s="293">
        <f t="shared" si="6"/>
        <v>84</v>
      </c>
      <c r="B89" s="294">
        <f t="shared" si="6"/>
        <v>14</v>
      </c>
      <c r="C89" s="302" t="s">
        <v>807</v>
      </c>
      <c r="D89" s="303" t="s">
        <v>808</v>
      </c>
      <c r="E89" s="304"/>
      <c r="F89" s="305" t="s">
        <v>740</v>
      </c>
      <c r="G89" s="297" t="s">
        <v>607</v>
      </c>
      <c r="H89" s="298" t="s">
        <v>608</v>
      </c>
      <c r="I89" s="77" t="e">
        <f t="shared" si="8"/>
        <v>#REF!</v>
      </c>
    </row>
    <row r="90" spans="1:10" ht="12" customHeight="1">
      <c r="A90" s="293">
        <f t="shared" si="6"/>
        <v>85</v>
      </c>
      <c r="B90" s="294">
        <f t="shared" si="6"/>
        <v>15</v>
      </c>
      <c r="C90" s="302" t="s">
        <v>809</v>
      </c>
      <c r="D90" s="303" t="s">
        <v>810</v>
      </c>
      <c r="E90" s="304"/>
      <c r="F90" s="305" t="s">
        <v>740</v>
      </c>
      <c r="G90" s="297" t="s">
        <v>607</v>
      </c>
      <c r="H90" s="298" t="s">
        <v>608</v>
      </c>
      <c r="I90" s="77" t="e">
        <f t="shared" si="8"/>
        <v>#REF!</v>
      </c>
    </row>
    <row r="91" spans="1:10" ht="12" customHeight="1">
      <c r="A91" s="293">
        <f t="shared" si="6"/>
        <v>86</v>
      </c>
      <c r="B91" s="294">
        <f t="shared" si="6"/>
        <v>16</v>
      </c>
      <c r="C91" s="302" t="s">
        <v>811</v>
      </c>
      <c r="D91" s="303" t="s">
        <v>812</v>
      </c>
      <c r="E91" s="304"/>
      <c r="F91" s="305" t="s">
        <v>748</v>
      </c>
      <c r="G91" s="297" t="s">
        <v>592</v>
      </c>
      <c r="H91" s="298" t="s">
        <v>813</v>
      </c>
      <c r="I91" s="77" t="e">
        <f t="shared" si="8"/>
        <v>#REF!</v>
      </c>
    </row>
    <row r="92" spans="1:10" ht="12" customHeight="1" thickBot="1">
      <c r="A92" s="293">
        <f t="shared" si="6"/>
        <v>87</v>
      </c>
      <c r="B92" s="294">
        <f t="shared" si="6"/>
        <v>17</v>
      </c>
      <c r="C92" s="302" t="s">
        <v>814</v>
      </c>
      <c r="D92" s="303" t="s">
        <v>815</v>
      </c>
      <c r="E92" s="304"/>
      <c r="F92" s="305" t="s">
        <v>748</v>
      </c>
      <c r="G92" s="297" t="s">
        <v>607</v>
      </c>
      <c r="H92" s="298" t="s">
        <v>816</v>
      </c>
      <c r="I92" s="77" t="e">
        <f t="shared" si="8"/>
        <v>#REF!</v>
      </c>
    </row>
    <row r="93" spans="1:10" ht="12" customHeight="1">
      <c r="A93" s="290" t="s">
        <v>563</v>
      </c>
      <c r="B93" s="291" t="s">
        <v>564</v>
      </c>
      <c r="C93" s="292" t="s">
        <v>817</v>
      </c>
      <c r="D93" s="292" t="s">
        <v>566</v>
      </c>
      <c r="E93" s="1428" t="s">
        <v>567</v>
      </c>
      <c r="F93" s="1429"/>
      <c r="G93" s="1429"/>
      <c r="H93" s="1430"/>
      <c r="I93" s="77"/>
      <c r="J93" s="77"/>
    </row>
    <row r="94" spans="1:10" ht="12" customHeight="1">
      <c r="A94" s="293">
        <f>A92+1</f>
        <v>88</v>
      </c>
      <c r="B94" s="294">
        <f>1</f>
        <v>1</v>
      </c>
      <c r="C94" s="295" t="s">
        <v>818</v>
      </c>
      <c r="D94" s="303" t="s">
        <v>819</v>
      </c>
      <c r="E94" s="304" t="s">
        <v>570</v>
      </c>
      <c r="F94" s="305" t="s">
        <v>820</v>
      </c>
      <c r="G94" s="297" t="s">
        <v>582</v>
      </c>
      <c r="H94" s="298" t="s">
        <v>635</v>
      </c>
      <c r="I94" s="77" t="e">
        <f>I92+1</f>
        <v>#REF!</v>
      </c>
    </row>
    <row r="95" spans="1:10" ht="12" customHeight="1">
      <c r="A95" s="293">
        <f t="shared" ref="A95:B110" si="9">A94+1</f>
        <v>89</v>
      </c>
      <c r="B95" s="294">
        <f t="shared" si="9"/>
        <v>2</v>
      </c>
      <c r="C95" s="295" t="s">
        <v>821</v>
      </c>
      <c r="D95" s="303" t="s">
        <v>822</v>
      </c>
      <c r="E95" s="304" t="s">
        <v>581</v>
      </c>
      <c r="F95" s="305" t="s">
        <v>583</v>
      </c>
      <c r="G95" s="297" t="s">
        <v>582</v>
      </c>
      <c r="H95" s="298" t="s">
        <v>823</v>
      </c>
      <c r="I95" s="77" t="e">
        <f t="shared" ref="I95:I124" si="10">I94+1</f>
        <v>#REF!</v>
      </c>
    </row>
    <row r="96" spans="1:10" ht="12" customHeight="1">
      <c r="A96" s="293">
        <f t="shared" si="9"/>
        <v>90</v>
      </c>
      <c r="B96" s="294">
        <f t="shared" si="9"/>
        <v>3</v>
      </c>
      <c r="C96" s="295" t="s">
        <v>824</v>
      </c>
      <c r="D96" s="303" t="s">
        <v>825</v>
      </c>
      <c r="E96" s="304"/>
      <c r="F96" s="305" t="s">
        <v>572</v>
      </c>
      <c r="G96" s="297" t="s">
        <v>587</v>
      </c>
      <c r="H96" s="298" t="s">
        <v>578</v>
      </c>
      <c r="I96" s="77" t="e">
        <f t="shared" si="10"/>
        <v>#REF!</v>
      </c>
    </row>
    <row r="97" spans="1:9" ht="12" customHeight="1">
      <c r="A97" s="293">
        <f t="shared" si="9"/>
        <v>91</v>
      </c>
      <c r="B97" s="294">
        <f t="shared" si="9"/>
        <v>4</v>
      </c>
      <c r="C97" s="295" t="s">
        <v>826</v>
      </c>
      <c r="D97" s="303" t="s">
        <v>827</v>
      </c>
      <c r="E97" s="304"/>
      <c r="F97" s="305" t="s">
        <v>596</v>
      </c>
      <c r="G97" s="297" t="s">
        <v>582</v>
      </c>
      <c r="H97" s="298" t="s">
        <v>664</v>
      </c>
      <c r="I97" s="77" t="e">
        <f t="shared" si="10"/>
        <v>#REF!</v>
      </c>
    </row>
    <row r="98" spans="1:9" ht="12" customHeight="1">
      <c r="A98" s="293">
        <f t="shared" si="9"/>
        <v>92</v>
      </c>
      <c r="B98" s="294">
        <f t="shared" si="9"/>
        <v>5</v>
      </c>
      <c r="C98" s="295" t="s">
        <v>828</v>
      </c>
      <c r="D98" s="303" t="s">
        <v>829</v>
      </c>
      <c r="E98" s="304"/>
      <c r="F98" s="305" t="s">
        <v>577</v>
      </c>
      <c r="G98" s="297" t="s">
        <v>592</v>
      </c>
      <c r="H98" s="298" t="s">
        <v>652</v>
      </c>
      <c r="I98" s="77" t="e">
        <f t="shared" si="10"/>
        <v>#REF!</v>
      </c>
    </row>
    <row r="99" spans="1:9" ht="12" customHeight="1">
      <c r="A99" s="293">
        <f t="shared" si="9"/>
        <v>93</v>
      </c>
      <c r="B99" s="294">
        <f t="shared" si="9"/>
        <v>6</v>
      </c>
      <c r="C99" s="295" t="s">
        <v>830</v>
      </c>
      <c r="D99" s="303" t="s">
        <v>831</v>
      </c>
      <c r="E99" s="304"/>
      <c r="F99" s="305" t="s">
        <v>600</v>
      </c>
      <c r="G99" s="297" t="s">
        <v>623</v>
      </c>
      <c r="H99" s="298" t="s">
        <v>772</v>
      </c>
      <c r="I99" s="77" t="e">
        <f t="shared" si="10"/>
        <v>#REF!</v>
      </c>
    </row>
    <row r="100" spans="1:9" ht="12" customHeight="1">
      <c r="A100" s="293">
        <f t="shared" si="9"/>
        <v>94</v>
      </c>
      <c r="B100" s="294">
        <f t="shared" si="9"/>
        <v>7</v>
      </c>
      <c r="C100" s="295" t="s">
        <v>832</v>
      </c>
      <c r="D100" s="303" t="s">
        <v>833</v>
      </c>
      <c r="E100" s="304"/>
      <c r="F100" s="305" t="s">
        <v>611</v>
      </c>
      <c r="G100" s="297" t="s">
        <v>600</v>
      </c>
      <c r="H100" s="298" t="s">
        <v>597</v>
      </c>
      <c r="I100" s="77" t="e">
        <f t="shared" si="10"/>
        <v>#REF!</v>
      </c>
    </row>
    <row r="101" spans="1:9" ht="12" customHeight="1">
      <c r="A101" s="293">
        <f t="shared" si="9"/>
        <v>95</v>
      </c>
      <c r="B101" s="294">
        <f t="shared" si="9"/>
        <v>8</v>
      </c>
      <c r="C101" s="295" t="s">
        <v>834</v>
      </c>
      <c r="D101" s="303" t="s">
        <v>835</v>
      </c>
      <c r="E101" s="304"/>
      <c r="F101" s="305" t="s">
        <v>618</v>
      </c>
      <c r="G101" s="297" t="s">
        <v>583</v>
      </c>
      <c r="H101" s="298" t="s">
        <v>682</v>
      </c>
      <c r="I101" s="77" t="e">
        <f t="shared" si="10"/>
        <v>#REF!</v>
      </c>
    </row>
    <row r="102" spans="1:9" ht="12" customHeight="1">
      <c r="A102" s="293">
        <f t="shared" si="9"/>
        <v>96</v>
      </c>
      <c r="B102" s="294">
        <f t="shared" si="9"/>
        <v>9</v>
      </c>
      <c r="C102" s="295" t="s">
        <v>836</v>
      </c>
      <c r="D102" s="303" t="s">
        <v>837</v>
      </c>
      <c r="E102" s="304"/>
      <c r="F102" s="305" t="s">
        <v>622</v>
      </c>
      <c r="G102" s="297" t="s">
        <v>583</v>
      </c>
      <c r="H102" s="298" t="s">
        <v>608</v>
      </c>
      <c r="I102" s="77" t="e">
        <f t="shared" si="10"/>
        <v>#REF!</v>
      </c>
    </row>
    <row r="103" spans="1:9" ht="12" customHeight="1">
      <c r="A103" s="293">
        <f t="shared" si="9"/>
        <v>97</v>
      </c>
      <c r="B103" s="294">
        <f t="shared" si="9"/>
        <v>10</v>
      </c>
      <c r="C103" s="295" t="s">
        <v>838</v>
      </c>
      <c r="D103" s="303" t="s">
        <v>839</v>
      </c>
      <c r="E103" s="304"/>
      <c r="F103" s="305" t="s">
        <v>840</v>
      </c>
      <c r="G103" s="297" t="s">
        <v>588</v>
      </c>
      <c r="H103" s="298" t="s">
        <v>631</v>
      </c>
      <c r="I103" s="77" t="e">
        <f t="shared" si="10"/>
        <v>#REF!</v>
      </c>
    </row>
    <row r="104" spans="1:9" ht="12" customHeight="1">
      <c r="A104" s="293">
        <f t="shared" si="9"/>
        <v>98</v>
      </c>
      <c r="B104" s="294">
        <f t="shared" si="9"/>
        <v>11</v>
      </c>
      <c r="C104" s="295" t="s">
        <v>841</v>
      </c>
      <c r="D104" s="303" t="s">
        <v>842</v>
      </c>
      <c r="E104" s="304"/>
      <c r="F104" s="305" t="s">
        <v>840</v>
      </c>
      <c r="G104" s="297" t="s">
        <v>588</v>
      </c>
      <c r="H104" s="298" t="s">
        <v>573</v>
      </c>
      <c r="I104" s="77" t="e">
        <f t="shared" si="10"/>
        <v>#REF!</v>
      </c>
    </row>
    <row r="105" spans="1:9" ht="12" customHeight="1">
      <c r="A105" s="293">
        <f t="shared" si="9"/>
        <v>99</v>
      </c>
      <c r="B105" s="294">
        <f t="shared" si="9"/>
        <v>12</v>
      </c>
      <c r="C105" s="295" t="s">
        <v>843</v>
      </c>
      <c r="D105" s="303" t="s">
        <v>844</v>
      </c>
      <c r="E105" s="304"/>
      <c r="F105" s="305" t="s">
        <v>840</v>
      </c>
      <c r="G105" s="297" t="s">
        <v>582</v>
      </c>
      <c r="H105" s="298" t="s">
        <v>674</v>
      </c>
      <c r="I105" s="77" t="e">
        <f t="shared" si="10"/>
        <v>#REF!</v>
      </c>
    </row>
    <row r="106" spans="1:9" ht="12" customHeight="1">
      <c r="A106" s="293">
        <f t="shared" si="9"/>
        <v>100</v>
      </c>
      <c r="B106" s="294">
        <f t="shared" si="9"/>
        <v>13</v>
      </c>
      <c r="C106" s="295" t="s">
        <v>845</v>
      </c>
      <c r="D106" s="303" t="s">
        <v>846</v>
      </c>
      <c r="E106" s="304"/>
      <c r="F106" s="305" t="s">
        <v>840</v>
      </c>
      <c r="G106" s="297" t="s">
        <v>587</v>
      </c>
      <c r="H106" s="298" t="s">
        <v>847</v>
      </c>
      <c r="I106" s="77" t="e">
        <f t="shared" si="10"/>
        <v>#REF!</v>
      </c>
    </row>
    <row r="107" spans="1:9" ht="12" customHeight="1">
      <c r="A107" s="293">
        <f t="shared" si="9"/>
        <v>101</v>
      </c>
      <c r="B107" s="294">
        <f t="shared" si="9"/>
        <v>14</v>
      </c>
      <c r="C107" s="295" t="s">
        <v>848</v>
      </c>
      <c r="D107" s="303" t="s">
        <v>849</v>
      </c>
      <c r="E107" s="304"/>
      <c r="F107" s="305" t="s">
        <v>840</v>
      </c>
      <c r="G107" s="297" t="s">
        <v>587</v>
      </c>
      <c r="H107" s="298" t="s">
        <v>847</v>
      </c>
      <c r="I107" s="77" t="e">
        <f t="shared" si="10"/>
        <v>#REF!</v>
      </c>
    </row>
    <row r="108" spans="1:9" ht="12" customHeight="1">
      <c r="A108" s="293">
        <f t="shared" si="9"/>
        <v>102</v>
      </c>
      <c r="B108" s="294">
        <f t="shared" si="9"/>
        <v>15</v>
      </c>
      <c r="C108" s="295" t="s">
        <v>850</v>
      </c>
      <c r="D108" s="303" t="s">
        <v>851</v>
      </c>
      <c r="E108" s="304"/>
      <c r="F108" s="305" t="s">
        <v>634</v>
      </c>
      <c r="G108" s="297" t="s">
        <v>623</v>
      </c>
      <c r="H108" s="298" t="s">
        <v>619</v>
      </c>
      <c r="I108" s="77" t="e">
        <f t="shared" si="10"/>
        <v>#REF!</v>
      </c>
    </row>
    <row r="109" spans="1:9" ht="12" customHeight="1">
      <c r="A109" s="293">
        <f t="shared" si="9"/>
        <v>103</v>
      </c>
      <c r="B109" s="294">
        <f t="shared" si="9"/>
        <v>16</v>
      </c>
      <c r="C109" s="295" t="s">
        <v>852</v>
      </c>
      <c r="D109" s="303" t="s">
        <v>853</v>
      </c>
      <c r="E109" s="304"/>
      <c r="F109" s="305" t="s">
        <v>649</v>
      </c>
      <c r="G109" s="297" t="s">
        <v>612</v>
      </c>
      <c r="H109" s="298" t="s">
        <v>631</v>
      </c>
      <c r="I109" s="77" t="e">
        <f t="shared" si="10"/>
        <v>#REF!</v>
      </c>
    </row>
    <row r="110" spans="1:9" ht="12" customHeight="1">
      <c r="A110" s="293">
        <f t="shared" si="9"/>
        <v>104</v>
      </c>
      <c r="B110" s="294">
        <f t="shared" si="9"/>
        <v>17</v>
      </c>
      <c r="C110" s="295" t="s">
        <v>854</v>
      </c>
      <c r="D110" s="303" t="s">
        <v>855</v>
      </c>
      <c r="E110" s="304"/>
      <c r="F110" s="305" t="s">
        <v>649</v>
      </c>
      <c r="G110" s="297" t="s">
        <v>583</v>
      </c>
      <c r="H110" s="298" t="s">
        <v>597</v>
      </c>
      <c r="I110" s="77" t="e">
        <f t="shared" si="10"/>
        <v>#REF!</v>
      </c>
    </row>
    <row r="111" spans="1:9" ht="12" customHeight="1">
      <c r="A111" s="293">
        <f t="shared" ref="A111:B125" si="11">A110+1</f>
        <v>105</v>
      </c>
      <c r="B111" s="294">
        <f t="shared" si="11"/>
        <v>18</v>
      </c>
      <c r="C111" s="295" t="s">
        <v>856</v>
      </c>
      <c r="D111" s="303" t="s">
        <v>857</v>
      </c>
      <c r="E111" s="304"/>
      <c r="F111" s="305" t="s">
        <v>661</v>
      </c>
      <c r="G111" s="297" t="s">
        <v>582</v>
      </c>
      <c r="H111" s="298" t="s">
        <v>652</v>
      </c>
      <c r="I111" s="77" t="e">
        <f t="shared" si="10"/>
        <v>#REF!</v>
      </c>
    </row>
    <row r="112" spans="1:9" ht="12" customHeight="1">
      <c r="A112" s="293">
        <f t="shared" si="11"/>
        <v>106</v>
      </c>
      <c r="B112" s="294">
        <f t="shared" si="11"/>
        <v>19</v>
      </c>
      <c r="C112" s="295" t="s">
        <v>858</v>
      </c>
      <c r="D112" s="303" t="s">
        <v>859</v>
      </c>
      <c r="E112" s="304"/>
      <c r="F112" s="305" t="s">
        <v>860</v>
      </c>
      <c r="G112" s="297" t="s">
        <v>588</v>
      </c>
      <c r="H112" s="298" t="s">
        <v>584</v>
      </c>
      <c r="I112" s="77" t="e">
        <f t="shared" si="10"/>
        <v>#REF!</v>
      </c>
    </row>
    <row r="113" spans="1:10" ht="12" customHeight="1">
      <c r="A113" s="293">
        <f t="shared" si="11"/>
        <v>107</v>
      </c>
      <c r="B113" s="294">
        <f t="shared" si="11"/>
        <v>20</v>
      </c>
      <c r="C113" s="295" t="s">
        <v>861</v>
      </c>
      <c r="D113" s="303" t="s">
        <v>862</v>
      </c>
      <c r="E113" s="304"/>
      <c r="F113" s="305" t="s">
        <v>860</v>
      </c>
      <c r="G113" s="297" t="s">
        <v>588</v>
      </c>
      <c r="H113" s="298" t="s">
        <v>713</v>
      </c>
      <c r="I113" s="77" t="e">
        <f t="shared" si="10"/>
        <v>#REF!</v>
      </c>
      <c r="J113" s="306"/>
    </row>
    <row r="114" spans="1:10" ht="12" customHeight="1">
      <c r="A114" s="293">
        <f t="shared" si="11"/>
        <v>108</v>
      </c>
      <c r="B114" s="294">
        <f t="shared" si="11"/>
        <v>21</v>
      </c>
      <c r="C114" s="295" t="s">
        <v>863</v>
      </c>
      <c r="D114" s="303" t="s">
        <v>864</v>
      </c>
      <c r="E114" s="304"/>
      <c r="F114" s="305" t="s">
        <v>860</v>
      </c>
      <c r="G114" s="297" t="s">
        <v>582</v>
      </c>
      <c r="H114" s="298" t="s">
        <v>578</v>
      </c>
      <c r="I114" s="77" t="e">
        <f t="shared" si="10"/>
        <v>#REF!</v>
      </c>
      <c r="J114" s="306"/>
    </row>
    <row r="115" spans="1:10" ht="12" customHeight="1">
      <c r="A115" s="293">
        <f t="shared" si="11"/>
        <v>109</v>
      </c>
      <c r="B115" s="294">
        <f t="shared" si="11"/>
        <v>22</v>
      </c>
      <c r="C115" s="295" t="s">
        <v>865</v>
      </c>
      <c r="D115" s="303" t="s">
        <v>866</v>
      </c>
      <c r="E115" s="304"/>
      <c r="F115" s="305" t="s">
        <v>860</v>
      </c>
      <c r="G115" s="297" t="s">
        <v>607</v>
      </c>
      <c r="H115" s="298" t="s">
        <v>782</v>
      </c>
      <c r="I115" s="77" t="e">
        <f t="shared" si="10"/>
        <v>#REF!</v>
      </c>
      <c r="J115" s="306"/>
    </row>
    <row r="116" spans="1:10" ht="12" customHeight="1">
      <c r="A116" s="293">
        <f t="shared" si="11"/>
        <v>110</v>
      </c>
      <c r="B116" s="294">
        <f t="shared" si="11"/>
        <v>23</v>
      </c>
      <c r="C116" s="295" t="s">
        <v>867</v>
      </c>
      <c r="D116" s="303" t="s">
        <v>868</v>
      </c>
      <c r="E116" s="304"/>
      <c r="F116" s="305" t="s">
        <v>677</v>
      </c>
      <c r="G116" s="297" t="s">
        <v>587</v>
      </c>
      <c r="H116" s="298" t="s">
        <v>578</v>
      </c>
      <c r="I116" s="77" t="e">
        <f t="shared" si="10"/>
        <v>#REF!</v>
      </c>
    </row>
    <row r="117" spans="1:10" ht="12" customHeight="1">
      <c r="A117" s="293">
        <f t="shared" si="11"/>
        <v>111</v>
      </c>
      <c r="B117" s="294">
        <f t="shared" si="11"/>
        <v>24</v>
      </c>
      <c r="C117" s="295" t="s">
        <v>869</v>
      </c>
      <c r="D117" s="303" t="s">
        <v>870</v>
      </c>
      <c r="E117" s="304"/>
      <c r="F117" s="305" t="s">
        <v>677</v>
      </c>
      <c r="G117" s="297" t="s">
        <v>607</v>
      </c>
      <c r="H117" s="298" t="s">
        <v>631</v>
      </c>
      <c r="I117" s="77" t="e">
        <f t="shared" si="10"/>
        <v>#REF!</v>
      </c>
    </row>
    <row r="118" spans="1:10" ht="12" customHeight="1">
      <c r="A118" s="293">
        <f t="shared" si="11"/>
        <v>112</v>
      </c>
      <c r="B118" s="294">
        <f t="shared" si="11"/>
        <v>25</v>
      </c>
      <c r="C118" s="295" t="s">
        <v>871</v>
      </c>
      <c r="D118" s="303" t="s">
        <v>872</v>
      </c>
      <c r="E118" s="304"/>
      <c r="F118" s="305" t="s">
        <v>873</v>
      </c>
      <c r="G118" s="297" t="s">
        <v>588</v>
      </c>
      <c r="H118" s="298" t="s">
        <v>626</v>
      </c>
      <c r="I118" s="77" t="e">
        <f t="shared" si="10"/>
        <v>#REF!</v>
      </c>
    </row>
    <row r="119" spans="1:10" ht="12" customHeight="1">
      <c r="A119" s="293">
        <f t="shared" si="11"/>
        <v>113</v>
      </c>
      <c r="B119" s="294">
        <f t="shared" si="11"/>
        <v>26</v>
      </c>
      <c r="C119" s="295" t="s">
        <v>874</v>
      </c>
      <c r="D119" s="303" t="s">
        <v>875</v>
      </c>
      <c r="E119" s="304"/>
      <c r="F119" s="305" t="s">
        <v>873</v>
      </c>
      <c r="G119" s="297" t="s">
        <v>600</v>
      </c>
      <c r="H119" s="298" t="s">
        <v>876</v>
      </c>
      <c r="I119" s="77" t="e">
        <f t="shared" si="10"/>
        <v>#REF!</v>
      </c>
    </row>
    <row r="120" spans="1:10" ht="12" customHeight="1">
      <c r="A120" s="293">
        <f t="shared" si="11"/>
        <v>114</v>
      </c>
      <c r="B120" s="294">
        <f t="shared" si="11"/>
        <v>27</v>
      </c>
      <c r="C120" s="295" t="s">
        <v>877</v>
      </c>
      <c r="D120" s="303" t="s">
        <v>878</v>
      </c>
      <c r="E120" s="304"/>
      <c r="F120" s="305" t="s">
        <v>687</v>
      </c>
      <c r="G120" s="297" t="s">
        <v>588</v>
      </c>
      <c r="H120" s="298" t="s">
        <v>816</v>
      </c>
      <c r="I120" s="77" t="e">
        <f t="shared" si="10"/>
        <v>#REF!</v>
      </c>
    </row>
    <row r="121" spans="1:10" ht="12" customHeight="1">
      <c r="A121" s="293">
        <f t="shared" si="11"/>
        <v>115</v>
      </c>
      <c r="B121" s="294">
        <f t="shared" si="11"/>
        <v>28</v>
      </c>
      <c r="C121" s="295" t="s">
        <v>879</v>
      </c>
      <c r="D121" s="303" t="s">
        <v>880</v>
      </c>
      <c r="E121" s="304"/>
      <c r="F121" s="305" t="s">
        <v>703</v>
      </c>
      <c r="G121" s="297" t="s">
        <v>582</v>
      </c>
      <c r="H121" s="298" t="s">
        <v>876</v>
      </c>
      <c r="I121" s="77" t="e">
        <f t="shared" si="10"/>
        <v>#REF!</v>
      </c>
    </row>
    <row r="122" spans="1:10" ht="12" customHeight="1">
      <c r="A122" s="293">
        <f t="shared" si="11"/>
        <v>116</v>
      </c>
      <c r="B122" s="294">
        <f t="shared" si="11"/>
        <v>29</v>
      </c>
      <c r="C122" s="295" t="s">
        <v>881</v>
      </c>
      <c r="D122" s="303" t="s">
        <v>882</v>
      </c>
      <c r="E122" s="304"/>
      <c r="F122" s="305" t="s">
        <v>703</v>
      </c>
      <c r="G122" s="297" t="s">
        <v>577</v>
      </c>
      <c r="H122" s="298" t="s">
        <v>688</v>
      </c>
      <c r="I122" s="77" t="e">
        <f t="shared" si="10"/>
        <v>#REF!</v>
      </c>
    </row>
    <row r="123" spans="1:10" ht="12" customHeight="1">
      <c r="A123" s="293">
        <f t="shared" si="11"/>
        <v>117</v>
      </c>
      <c r="B123" s="294">
        <f t="shared" si="11"/>
        <v>30</v>
      </c>
      <c r="C123" s="295" t="s">
        <v>883</v>
      </c>
      <c r="D123" s="303" t="s">
        <v>884</v>
      </c>
      <c r="E123" s="304"/>
      <c r="F123" s="305" t="s">
        <v>712</v>
      </c>
      <c r="G123" s="297" t="s">
        <v>592</v>
      </c>
      <c r="H123" s="298" t="s">
        <v>613</v>
      </c>
      <c r="I123" s="77" t="e">
        <f t="shared" si="10"/>
        <v>#REF!</v>
      </c>
    </row>
    <row r="124" spans="1:10" ht="12" customHeight="1">
      <c r="A124" s="293">
        <f t="shared" si="11"/>
        <v>118</v>
      </c>
      <c r="B124" s="294">
        <f t="shared" si="11"/>
        <v>31</v>
      </c>
      <c r="C124" s="295" t="s">
        <v>885</v>
      </c>
      <c r="D124" s="303" t="s">
        <v>886</v>
      </c>
      <c r="E124" s="304"/>
      <c r="F124" s="305" t="s">
        <v>748</v>
      </c>
      <c r="G124" s="297" t="s">
        <v>587</v>
      </c>
      <c r="H124" s="298" t="s">
        <v>597</v>
      </c>
      <c r="I124" s="77" t="e">
        <f t="shared" si="10"/>
        <v>#REF!</v>
      </c>
    </row>
    <row r="125" spans="1:10" ht="12" customHeight="1" thickBot="1">
      <c r="A125" s="293">
        <f>A124+1</f>
        <v>119</v>
      </c>
      <c r="B125" s="294">
        <f t="shared" si="11"/>
        <v>32</v>
      </c>
      <c r="C125" s="295" t="s">
        <v>887</v>
      </c>
      <c r="D125" s="303" t="s">
        <v>888</v>
      </c>
      <c r="E125" s="304" t="s">
        <v>757</v>
      </c>
      <c r="F125" s="305" t="s">
        <v>766</v>
      </c>
      <c r="G125" s="297" t="s">
        <v>889</v>
      </c>
      <c r="H125" s="298" t="s">
        <v>889</v>
      </c>
      <c r="I125" s="77"/>
    </row>
    <row r="126" spans="1:10" ht="12" customHeight="1">
      <c r="A126" s="290" t="s">
        <v>563</v>
      </c>
      <c r="B126" s="291" t="s">
        <v>564</v>
      </c>
      <c r="C126" s="292" t="s">
        <v>890</v>
      </c>
      <c r="D126" s="292" t="s">
        <v>566</v>
      </c>
      <c r="E126" s="1428" t="s">
        <v>567</v>
      </c>
      <c r="F126" s="1429"/>
      <c r="G126" s="1429"/>
      <c r="H126" s="1430"/>
      <c r="I126" s="77"/>
      <c r="J126" s="77"/>
    </row>
    <row r="127" spans="1:10" ht="12" customHeight="1">
      <c r="A127" s="293">
        <v>120</v>
      </c>
      <c r="B127" s="294">
        <v>1</v>
      </c>
      <c r="C127" s="295" t="s">
        <v>891</v>
      </c>
      <c r="D127" s="303" t="s">
        <v>892</v>
      </c>
      <c r="E127" s="304"/>
      <c r="F127" s="305" t="s">
        <v>622</v>
      </c>
      <c r="G127" s="297" t="s">
        <v>588</v>
      </c>
      <c r="H127" s="298" t="s">
        <v>674</v>
      </c>
      <c r="I127" s="77" t="e">
        <f>I124+1</f>
        <v>#REF!</v>
      </c>
    </row>
    <row r="128" spans="1:10" ht="12" customHeight="1">
      <c r="A128" s="293">
        <f t="shared" ref="A128:B143" si="12">A127+1</f>
        <v>121</v>
      </c>
      <c r="B128" s="294">
        <f t="shared" si="12"/>
        <v>2</v>
      </c>
      <c r="C128" s="295" t="s">
        <v>893</v>
      </c>
      <c r="D128" s="303" t="s">
        <v>894</v>
      </c>
      <c r="E128" s="304"/>
      <c r="F128" s="305" t="s">
        <v>840</v>
      </c>
      <c r="G128" s="297" t="s">
        <v>582</v>
      </c>
      <c r="H128" s="298" t="s">
        <v>619</v>
      </c>
      <c r="I128" s="77" t="e">
        <f t="shared" ref="I128:I141" si="13">I127+1</f>
        <v>#REF!</v>
      </c>
      <c r="J128" s="299"/>
    </row>
    <row r="129" spans="1:10" ht="12" customHeight="1">
      <c r="A129" s="293">
        <f t="shared" si="12"/>
        <v>122</v>
      </c>
      <c r="B129" s="294">
        <f t="shared" si="12"/>
        <v>3</v>
      </c>
      <c r="C129" s="295" t="s">
        <v>895</v>
      </c>
      <c r="D129" s="303" t="s">
        <v>896</v>
      </c>
      <c r="E129" s="304"/>
      <c r="F129" s="305" t="s">
        <v>840</v>
      </c>
      <c r="G129" s="297" t="s">
        <v>587</v>
      </c>
      <c r="H129" s="298" t="s">
        <v>589</v>
      </c>
      <c r="I129" s="77" t="e">
        <f t="shared" si="13"/>
        <v>#REF!</v>
      </c>
      <c r="J129" s="299"/>
    </row>
    <row r="130" spans="1:10" ht="12" customHeight="1">
      <c r="A130" s="293">
        <f t="shared" si="12"/>
        <v>123</v>
      </c>
      <c r="B130" s="294">
        <f t="shared" si="12"/>
        <v>4</v>
      </c>
      <c r="C130" s="295" t="s">
        <v>897</v>
      </c>
      <c r="D130" s="303" t="s">
        <v>898</v>
      </c>
      <c r="E130" s="304"/>
      <c r="F130" s="305" t="s">
        <v>634</v>
      </c>
      <c r="G130" s="297" t="s">
        <v>587</v>
      </c>
      <c r="H130" s="298" t="s">
        <v>573</v>
      </c>
      <c r="I130" s="77" t="e">
        <f t="shared" si="13"/>
        <v>#REF!</v>
      </c>
      <c r="J130" s="299"/>
    </row>
    <row r="131" spans="1:10" ht="12" customHeight="1">
      <c r="A131" s="293">
        <f t="shared" si="12"/>
        <v>124</v>
      </c>
      <c r="B131" s="294">
        <f t="shared" si="12"/>
        <v>5</v>
      </c>
      <c r="C131" s="295" t="s">
        <v>899</v>
      </c>
      <c r="D131" s="303" t="s">
        <v>900</v>
      </c>
      <c r="E131" s="304"/>
      <c r="F131" s="305" t="s">
        <v>649</v>
      </c>
      <c r="G131" s="297" t="s">
        <v>572</v>
      </c>
      <c r="H131" s="298" t="s">
        <v>674</v>
      </c>
      <c r="I131" s="77" t="e">
        <f t="shared" si="13"/>
        <v>#REF!</v>
      </c>
      <c r="J131" s="299"/>
    </row>
    <row r="132" spans="1:10" ht="12" customHeight="1">
      <c r="A132" s="293">
        <f t="shared" si="12"/>
        <v>125</v>
      </c>
      <c r="B132" s="294">
        <f t="shared" si="12"/>
        <v>6</v>
      </c>
      <c r="C132" s="295" t="s">
        <v>901</v>
      </c>
      <c r="D132" s="303" t="s">
        <v>902</v>
      </c>
      <c r="E132" s="304"/>
      <c r="F132" s="305" t="s">
        <v>661</v>
      </c>
      <c r="G132" s="297" t="s">
        <v>587</v>
      </c>
      <c r="H132" s="298" t="s">
        <v>823</v>
      </c>
      <c r="I132" s="77" t="e">
        <f t="shared" si="13"/>
        <v>#REF!</v>
      </c>
    </row>
    <row r="133" spans="1:10" ht="12" customHeight="1">
      <c r="A133" s="293">
        <f t="shared" si="12"/>
        <v>126</v>
      </c>
      <c r="B133" s="294">
        <f t="shared" si="12"/>
        <v>7</v>
      </c>
      <c r="C133" s="295" t="s">
        <v>903</v>
      </c>
      <c r="D133" s="303" t="s">
        <v>904</v>
      </c>
      <c r="E133" s="304"/>
      <c r="F133" s="305" t="s">
        <v>671</v>
      </c>
      <c r="G133" s="297" t="s">
        <v>582</v>
      </c>
      <c r="H133" s="298" t="s">
        <v>635</v>
      </c>
      <c r="I133" s="77" t="e">
        <f t="shared" si="13"/>
        <v>#REF!</v>
      </c>
    </row>
    <row r="134" spans="1:10" ht="12" customHeight="1">
      <c r="A134" s="293">
        <f t="shared" si="12"/>
        <v>127</v>
      </c>
      <c r="B134" s="294">
        <f t="shared" si="12"/>
        <v>8</v>
      </c>
      <c r="C134" s="295" t="s">
        <v>905</v>
      </c>
      <c r="D134" s="303" t="s">
        <v>906</v>
      </c>
      <c r="E134" s="304"/>
      <c r="F134" s="305" t="s">
        <v>671</v>
      </c>
      <c r="G134" s="297" t="s">
        <v>587</v>
      </c>
      <c r="H134" s="298" t="s">
        <v>584</v>
      </c>
      <c r="I134" s="77" t="e">
        <f t="shared" si="13"/>
        <v>#REF!</v>
      </c>
    </row>
    <row r="135" spans="1:10" ht="12" customHeight="1">
      <c r="A135" s="293">
        <f t="shared" si="12"/>
        <v>128</v>
      </c>
      <c r="B135" s="294">
        <f t="shared" si="12"/>
        <v>9</v>
      </c>
      <c r="C135" s="295" t="s">
        <v>907</v>
      </c>
      <c r="D135" s="303" t="s">
        <v>908</v>
      </c>
      <c r="E135" s="304"/>
      <c r="F135" s="305" t="s">
        <v>873</v>
      </c>
      <c r="G135" s="297" t="s">
        <v>607</v>
      </c>
      <c r="H135" s="298" t="s">
        <v>638</v>
      </c>
      <c r="I135" s="77" t="e">
        <f t="shared" si="13"/>
        <v>#REF!</v>
      </c>
    </row>
    <row r="136" spans="1:10" ht="12" customHeight="1">
      <c r="A136" s="293">
        <f t="shared" si="12"/>
        <v>129</v>
      </c>
      <c r="B136" s="294">
        <f t="shared" si="12"/>
        <v>10</v>
      </c>
      <c r="C136" s="295" t="s">
        <v>909</v>
      </c>
      <c r="D136" s="303" t="s">
        <v>910</v>
      </c>
      <c r="E136" s="304"/>
      <c r="F136" s="305" t="s">
        <v>873</v>
      </c>
      <c r="G136" s="297" t="s">
        <v>582</v>
      </c>
      <c r="H136" s="298" t="s">
        <v>604</v>
      </c>
      <c r="I136" s="77" t="e">
        <f t="shared" si="13"/>
        <v>#REF!</v>
      </c>
    </row>
    <row r="137" spans="1:10" ht="12" customHeight="1">
      <c r="A137" s="293">
        <f t="shared" si="12"/>
        <v>130</v>
      </c>
      <c r="B137" s="294">
        <f t="shared" si="12"/>
        <v>11</v>
      </c>
      <c r="C137" s="295" t="s">
        <v>911</v>
      </c>
      <c r="D137" s="303" t="s">
        <v>912</v>
      </c>
      <c r="E137" s="304"/>
      <c r="F137" s="305" t="s">
        <v>703</v>
      </c>
      <c r="G137" s="297" t="s">
        <v>607</v>
      </c>
      <c r="H137" s="298" t="s">
        <v>593</v>
      </c>
      <c r="I137" s="77" t="e">
        <f t="shared" si="13"/>
        <v>#REF!</v>
      </c>
    </row>
    <row r="138" spans="1:10" ht="12" customHeight="1">
      <c r="A138" s="293">
        <f t="shared" si="12"/>
        <v>131</v>
      </c>
      <c r="B138" s="294">
        <f t="shared" si="12"/>
        <v>12</v>
      </c>
      <c r="C138" s="295" t="s">
        <v>913</v>
      </c>
      <c r="D138" s="303" t="s">
        <v>914</v>
      </c>
      <c r="E138" s="304"/>
      <c r="F138" s="305" t="s">
        <v>703</v>
      </c>
      <c r="G138" s="297" t="s">
        <v>577</v>
      </c>
      <c r="H138" s="298" t="s">
        <v>589</v>
      </c>
      <c r="I138" s="77" t="e">
        <f t="shared" si="13"/>
        <v>#REF!</v>
      </c>
    </row>
    <row r="139" spans="1:10" ht="12" customHeight="1">
      <c r="A139" s="293">
        <f t="shared" si="12"/>
        <v>132</v>
      </c>
      <c r="B139" s="294">
        <f t="shared" si="12"/>
        <v>13</v>
      </c>
      <c r="C139" s="295" t="s">
        <v>915</v>
      </c>
      <c r="D139" s="303" t="s">
        <v>916</v>
      </c>
      <c r="E139" s="304"/>
      <c r="F139" s="305" t="s">
        <v>917</v>
      </c>
      <c r="G139" s="297" t="s">
        <v>767</v>
      </c>
      <c r="H139" s="298" t="s">
        <v>918</v>
      </c>
      <c r="I139" s="77"/>
    </row>
    <row r="140" spans="1:10" ht="12" customHeight="1">
      <c r="A140" s="293">
        <f t="shared" si="12"/>
        <v>133</v>
      </c>
      <c r="B140" s="294">
        <f t="shared" si="12"/>
        <v>14</v>
      </c>
      <c r="C140" s="295" t="s">
        <v>919</v>
      </c>
      <c r="D140" s="303" t="s">
        <v>920</v>
      </c>
      <c r="E140" s="304"/>
      <c r="F140" s="305" t="s">
        <v>727</v>
      </c>
      <c r="G140" s="297" t="s">
        <v>596</v>
      </c>
      <c r="H140" s="298" t="s">
        <v>658</v>
      </c>
      <c r="I140" s="77" t="e">
        <f>I138+1</f>
        <v>#REF!</v>
      </c>
    </row>
    <row r="141" spans="1:10" ht="12" customHeight="1">
      <c r="A141" s="293">
        <f t="shared" si="12"/>
        <v>134</v>
      </c>
      <c r="B141" s="294">
        <f t="shared" si="12"/>
        <v>15</v>
      </c>
      <c r="C141" s="295" t="s">
        <v>921</v>
      </c>
      <c r="D141" s="303" t="s">
        <v>922</v>
      </c>
      <c r="E141" s="304"/>
      <c r="F141" s="305" t="s">
        <v>727</v>
      </c>
      <c r="G141" s="297" t="s">
        <v>607</v>
      </c>
      <c r="H141" s="298" t="s">
        <v>638</v>
      </c>
      <c r="I141" s="77" t="e">
        <f t="shared" si="13"/>
        <v>#REF!</v>
      </c>
    </row>
    <row r="142" spans="1:10" ht="12" customHeight="1">
      <c r="A142" s="293">
        <f t="shared" si="12"/>
        <v>135</v>
      </c>
      <c r="B142" s="294">
        <f t="shared" si="12"/>
        <v>16</v>
      </c>
      <c r="C142" s="295" t="s">
        <v>923</v>
      </c>
      <c r="D142" s="303" t="s">
        <v>924</v>
      </c>
      <c r="E142" s="304"/>
      <c r="F142" s="305" t="s">
        <v>745</v>
      </c>
      <c r="G142" s="297" t="s">
        <v>925</v>
      </c>
      <c r="H142" s="298" t="s">
        <v>926</v>
      </c>
      <c r="I142" s="77"/>
    </row>
    <row r="143" spans="1:10" ht="12" customHeight="1">
      <c r="A143" s="293">
        <f t="shared" si="12"/>
        <v>136</v>
      </c>
      <c r="B143" s="294">
        <f t="shared" si="12"/>
        <v>17</v>
      </c>
      <c r="C143" s="295" t="s">
        <v>927</v>
      </c>
      <c r="D143" s="303" t="s">
        <v>928</v>
      </c>
      <c r="E143" s="304"/>
      <c r="F143" s="305" t="s">
        <v>745</v>
      </c>
      <c r="G143" s="297" t="s">
        <v>767</v>
      </c>
      <c r="H143" s="298" t="s">
        <v>929</v>
      </c>
      <c r="I143" s="77"/>
    </row>
    <row r="144" spans="1:10" ht="12" customHeight="1">
      <c r="A144" s="293">
        <f t="shared" ref="A144:B144" si="14">A143+1</f>
        <v>137</v>
      </c>
      <c r="B144" s="294">
        <f t="shared" si="14"/>
        <v>18</v>
      </c>
      <c r="C144" s="295" t="s">
        <v>930</v>
      </c>
      <c r="D144" s="303" t="s">
        <v>931</v>
      </c>
      <c r="E144" s="304" t="s">
        <v>757</v>
      </c>
      <c r="F144" s="305" t="s">
        <v>766</v>
      </c>
      <c r="G144" s="297" t="s">
        <v>767</v>
      </c>
      <c r="H144" s="298" t="s">
        <v>925</v>
      </c>
      <c r="I144" s="77"/>
    </row>
    <row r="145" spans="1:10" ht="12" customHeight="1" thickBot="1">
      <c r="A145" s="293">
        <f t="shared" ref="A145:B145" si="15">A144+1</f>
        <v>138</v>
      </c>
      <c r="B145" s="294">
        <f t="shared" si="15"/>
        <v>19</v>
      </c>
      <c r="C145" s="295" t="s">
        <v>932</v>
      </c>
      <c r="D145" s="303" t="s">
        <v>933</v>
      </c>
      <c r="E145" s="304"/>
      <c r="F145" s="305" t="s">
        <v>766</v>
      </c>
      <c r="G145" s="297" t="s">
        <v>934</v>
      </c>
      <c r="H145" s="298" t="s">
        <v>934</v>
      </c>
      <c r="I145" s="77"/>
    </row>
    <row r="146" spans="1:10" ht="12" customHeight="1">
      <c r="A146" s="290" t="s">
        <v>563</v>
      </c>
      <c r="B146" s="291" t="s">
        <v>564</v>
      </c>
      <c r="C146" s="292" t="s">
        <v>935</v>
      </c>
      <c r="D146" s="292" t="s">
        <v>566</v>
      </c>
      <c r="E146" s="1428" t="s">
        <v>567</v>
      </c>
      <c r="F146" s="1429"/>
      <c r="G146" s="1429"/>
      <c r="H146" s="1430"/>
      <c r="I146" s="77"/>
      <c r="J146" s="77"/>
    </row>
    <row r="147" spans="1:10" ht="12" customHeight="1">
      <c r="A147" s="293">
        <f>A145+1</f>
        <v>139</v>
      </c>
      <c r="B147" s="294">
        <v>1</v>
      </c>
      <c r="C147" s="295" t="s">
        <v>936</v>
      </c>
      <c r="D147" s="303" t="s">
        <v>937</v>
      </c>
      <c r="E147" s="304" t="s">
        <v>570</v>
      </c>
      <c r="F147" s="305" t="s">
        <v>820</v>
      </c>
      <c r="G147" s="297" t="s">
        <v>607</v>
      </c>
      <c r="H147" s="298" t="s">
        <v>604</v>
      </c>
      <c r="I147" s="77" t="e">
        <f>I141+1</f>
        <v>#REF!</v>
      </c>
    </row>
    <row r="148" spans="1:10" ht="12" customHeight="1">
      <c r="A148" s="293">
        <f t="shared" ref="A148:B162" si="16">A147+1</f>
        <v>140</v>
      </c>
      <c r="B148" s="294">
        <f t="shared" si="16"/>
        <v>2</v>
      </c>
      <c r="C148" s="295" t="s">
        <v>938</v>
      </c>
      <c r="D148" s="303" t="s">
        <v>939</v>
      </c>
      <c r="E148" s="304" t="s">
        <v>581</v>
      </c>
      <c r="F148" s="305" t="s">
        <v>612</v>
      </c>
      <c r="G148" s="297" t="s">
        <v>612</v>
      </c>
      <c r="H148" s="298" t="s">
        <v>688</v>
      </c>
      <c r="I148" s="77" t="e">
        <f t="shared" ref="I148:I161" si="17">I147+1</f>
        <v>#REF!</v>
      </c>
    </row>
    <row r="149" spans="1:10" ht="12" customHeight="1">
      <c r="A149" s="293">
        <f t="shared" si="16"/>
        <v>141</v>
      </c>
      <c r="B149" s="294">
        <f t="shared" si="16"/>
        <v>3</v>
      </c>
      <c r="C149" s="295" t="s">
        <v>940</v>
      </c>
      <c r="D149" s="303" t="s">
        <v>941</v>
      </c>
      <c r="E149" s="304"/>
      <c r="F149" s="305" t="s">
        <v>612</v>
      </c>
      <c r="G149" s="297" t="s">
        <v>583</v>
      </c>
      <c r="H149" s="298" t="s">
        <v>578</v>
      </c>
      <c r="I149" s="77" t="e">
        <f t="shared" si="17"/>
        <v>#REF!</v>
      </c>
    </row>
    <row r="150" spans="1:10" ht="12" customHeight="1">
      <c r="A150" s="293">
        <f t="shared" si="16"/>
        <v>142</v>
      </c>
      <c r="B150" s="294">
        <f t="shared" si="16"/>
        <v>4</v>
      </c>
      <c r="C150" s="295" t="s">
        <v>942</v>
      </c>
      <c r="D150" s="303" t="s">
        <v>943</v>
      </c>
      <c r="E150" s="304"/>
      <c r="F150" s="305" t="s">
        <v>572</v>
      </c>
      <c r="G150" s="297" t="s">
        <v>588</v>
      </c>
      <c r="H150" s="298" t="s">
        <v>635</v>
      </c>
      <c r="I150" s="77" t="e">
        <f t="shared" si="17"/>
        <v>#REF!</v>
      </c>
      <c r="J150" s="306"/>
    </row>
    <row r="151" spans="1:10" ht="12" customHeight="1">
      <c r="A151" s="293">
        <f t="shared" si="16"/>
        <v>143</v>
      </c>
      <c r="B151" s="294">
        <f t="shared" si="16"/>
        <v>5</v>
      </c>
      <c r="C151" s="295" t="s">
        <v>944</v>
      </c>
      <c r="D151" s="303" t="s">
        <v>945</v>
      </c>
      <c r="E151" s="304"/>
      <c r="F151" s="305" t="s">
        <v>600</v>
      </c>
      <c r="G151" s="297" t="s">
        <v>587</v>
      </c>
      <c r="H151" s="298" t="s">
        <v>619</v>
      </c>
      <c r="I151" s="77" t="e">
        <f t="shared" si="17"/>
        <v>#REF!</v>
      </c>
      <c r="J151" s="306"/>
    </row>
    <row r="152" spans="1:10" ht="12" customHeight="1">
      <c r="A152" s="293">
        <f t="shared" si="16"/>
        <v>144</v>
      </c>
      <c r="B152" s="294">
        <f t="shared" si="16"/>
        <v>6</v>
      </c>
      <c r="C152" s="295" t="s">
        <v>946</v>
      </c>
      <c r="D152" s="303" t="s">
        <v>947</v>
      </c>
      <c r="E152" s="304"/>
      <c r="F152" s="305" t="s">
        <v>600</v>
      </c>
      <c r="G152" s="297" t="s">
        <v>572</v>
      </c>
      <c r="H152" s="298" t="s">
        <v>589</v>
      </c>
      <c r="I152" s="77" t="e">
        <f t="shared" si="17"/>
        <v>#REF!</v>
      </c>
      <c r="J152" s="306"/>
    </row>
    <row r="153" spans="1:10" ht="12" customHeight="1">
      <c r="A153" s="293">
        <f t="shared" si="16"/>
        <v>145</v>
      </c>
      <c r="B153" s="294">
        <f t="shared" si="16"/>
        <v>7</v>
      </c>
      <c r="C153" s="295" t="s">
        <v>948</v>
      </c>
      <c r="D153" s="303" t="s">
        <v>949</v>
      </c>
      <c r="E153" s="304"/>
      <c r="F153" s="305" t="s">
        <v>634</v>
      </c>
      <c r="G153" s="297" t="s">
        <v>577</v>
      </c>
      <c r="H153" s="298" t="s">
        <v>664</v>
      </c>
      <c r="I153" s="77" t="e">
        <f t="shared" si="17"/>
        <v>#REF!</v>
      </c>
    </row>
    <row r="154" spans="1:10" ht="12" customHeight="1">
      <c r="A154" s="293">
        <f t="shared" si="16"/>
        <v>146</v>
      </c>
      <c r="B154" s="294">
        <f t="shared" si="16"/>
        <v>8</v>
      </c>
      <c r="C154" s="295" t="s">
        <v>950</v>
      </c>
      <c r="D154" s="303" t="s">
        <v>951</v>
      </c>
      <c r="E154" s="304"/>
      <c r="F154" s="305" t="s">
        <v>661</v>
      </c>
      <c r="G154" s="297" t="s">
        <v>582</v>
      </c>
      <c r="H154" s="298" t="s">
        <v>772</v>
      </c>
      <c r="I154" s="77" t="e">
        <f t="shared" si="17"/>
        <v>#REF!</v>
      </c>
    </row>
    <row r="155" spans="1:10" ht="12" customHeight="1">
      <c r="A155" s="293">
        <f t="shared" si="16"/>
        <v>147</v>
      </c>
      <c r="B155" s="294">
        <f t="shared" si="16"/>
        <v>9</v>
      </c>
      <c r="C155" s="295" t="s">
        <v>952</v>
      </c>
      <c r="D155" s="303" t="s">
        <v>953</v>
      </c>
      <c r="E155" s="304"/>
      <c r="F155" s="305" t="s">
        <v>661</v>
      </c>
      <c r="G155" s="297" t="s">
        <v>572</v>
      </c>
      <c r="H155" s="298" t="s">
        <v>813</v>
      </c>
      <c r="I155" s="77" t="e">
        <f t="shared" si="17"/>
        <v>#REF!</v>
      </c>
    </row>
    <row r="156" spans="1:10" ht="12" customHeight="1">
      <c r="A156" s="293">
        <f t="shared" si="16"/>
        <v>148</v>
      </c>
      <c r="B156" s="294">
        <f t="shared" si="16"/>
        <v>10</v>
      </c>
      <c r="C156" s="295" t="s">
        <v>954</v>
      </c>
      <c r="D156" s="303" t="s">
        <v>955</v>
      </c>
      <c r="E156" s="304"/>
      <c r="F156" s="305" t="s">
        <v>873</v>
      </c>
      <c r="G156" s="297" t="s">
        <v>588</v>
      </c>
      <c r="H156" s="298" t="s">
        <v>682</v>
      </c>
      <c r="I156" s="77" t="e">
        <f t="shared" si="17"/>
        <v>#REF!</v>
      </c>
    </row>
    <row r="157" spans="1:10" ht="12" customHeight="1">
      <c r="A157" s="293">
        <f t="shared" si="16"/>
        <v>149</v>
      </c>
      <c r="B157" s="294">
        <f t="shared" si="16"/>
        <v>11</v>
      </c>
      <c r="C157" s="295" t="s">
        <v>956</v>
      </c>
      <c r="D157" s="303" t="s">
        <v>957</v>
      </c>
      <c r="E157" s="304"/>
      <c r="F157" s="305" t="s">
        <v>687</v>
      </c>
      <c r="G157" s="297" t="s">
        <v>587</v>
      </c>
      <c r="H157" s="298" t="s">
        <v>782</v>
      </c>
      <c r="I157" s="77" t="e">
        <f t="shared" si="17"/>
        <v>#REF!</v>
      </c>
      <c r="J157" s="77"/>
    </row>
    <row r="158" spans="1:10" ht="12" customHeight="1">
      <c r="A158" s="293">
        <f t="shared" si="16"/>
        <v>150</v>
      </c>
      <c r="B158" s="294">
        <f t="shared" si="16"/>
        <v>12</v>
      </c>
      <c r="C158" s="295" t="s">
        <v>958</v>
      </c>
      <c r="D158" s="303" t="s">
        <v>959</v>
      </c>
      <c r="E158" s="304"/>
      <c r="F158" s="305" t="s">
        <v>703</v>
      </c>
      <c r="G158" s="297" t="s">
        <v>588</v>
      </c>
      <c r="H158" s="298" t="s">
        <v>658</v>
      </c>
      <c r="I158" s="77" t="e">
        <f t="shared" si="17"/>
        <v>#REF!</v>
      </c>
      <c r="J158" s="77"/>
    </row>
    <row r="159" spans="1:10" ht="12" customHeight="1">
      <c r="A159" s="293">
        <f t="shared" si="16"/>
        <v>151</v>
      </c>
      <c r="B159" s="294">
        <f t="shared" si="16"/>
        <v>13</v>
      </c>
      <c r="C159" s="295" t="s">
        <v>960</v>
      </c>
      <c r="D159" s="303" t="s">
        <v>961</v>
      </c>
      <c r="E159" s="304"/>
      <c r="F159" s="305" t="s">
        <v>703</v>
      </c>
      <c r="G159" s="297" t="s">
        <v>607</v>
      </c>
      <c r="H159" s="298" t="s">
        <v>631</v>
      </c>
      <c r="I159" s="77" t="e">
        <f t="shared" si="17"/>
        <v>#REF!</v>
      </c>
    </row>
    <row r="160" spans="1:10" ht="12" customHeight="1">
      <c r="A160" s="293">
        <f t="shared" si="16"/>
        <v>152</v>
      </c>
      <c r="B160" s="294">
        <f t="shared" si="16"/>
        <v>14</v>
      </c>
      <c r="C160" s="295" t="s">
        <v>962</v>
      </c>
      <c r="D160" s="303" t="s">
        <v>963</v>
      </c>
      <c r="E160" s="304"/>
      <c r="F160" s="305" t="s">
        <v>727</v>
      </c>
      <c r="G160" s="297" t="s">
        <v>588</v>
      </c>
      <c r="H160" s="298" t="s">
        <v>635</v>
      </c>
      <c r="I160" s="77" t="e">
        <f t="shared" si="17"/>
        <v>#REF!</v>
      </c>
    </row>
    <row r="161" spans="1:10" ht="12" customHeight="1">
      <c r="A161" s="293">
        <f t="shared" si="16"/>
        <v>153</v>
      </c>
      <c r="B161" s="294">
        <f t="shared" si="16"/>
        <v>15</v>
      </c>
      <c r="C161" s="295" t="s">
        <v>964</v>
      </c>
      <c r="D161" s="303" t="s">
        <v>965</v>
      </c>
      <c r="E161" s="304"/>
      <c r="F161" s="305" t="s">
        <v>727</v>
      </c>
      <c r="G161" s="297" t="s">
        <v>588</v>
      </c>
      <c r="H161" s="298" t="s">
        <v>613</v>
      </c>
      <c r="I161" s="77" t="e">
        <f t="shared" si="17"/>
        <v>#REF!</v>
      </c>
    </row>
    <row r="162" spans="1:10" ht="12" customHeight="1">
      <c r="A162" s="293">
        <f t="shared" si="16"/>
        <v>154</v>
      </c>
      <c r="B162" s="294">
        <f t="shared" si="16"/>
        <v>16</v>
      </c>
      <c r="C162" s="295" t="s">
        <v>966</v>
      </c>
      <c r="D162" s="303" t="s">
        <v>967</v>
      </c>
      <c r="E162" s="304"/>
      <c r="F162" s="305" t="s">
        <v>743</v>
      </c>
      <c r="G162" s="297" t="s">
        <v>968</v>
      </c>
      <c r="H162" s="298" t="s">
        <v>766</v>
      </c>
      <c r="I162" s="77"/>
    </row>
    <row r="163" spans="1:10" ht="12" customHeight="1">
      <c r="A163" s="293">
        <f t="shared" ref="A163:B163" si="18">A162+1</f>
        <v>155</v>
      </c>
      <c r="B163" s="294">
        <f t="shared" si="18"/>
        <v>17</v>
      </c>
      <c r="C163" s="295" t="s">
        <v>969</v>
      </c>
      <c r="D163" s="303" t="s">
        <v>970</v>
      </c>
      <c r="E163" s="304" t="s">
        <v>757</v>
      </c>
      <c r="F163" s="305" t="s">
        <v>766</v>
      </c>
      <c r="G163" s="297" t="s">
        <v>766</v>
      </c>
      <c r="H163" s="298" t="s">
        <v>797</v>
      </c>
      <c r="I163" s="77"/>
    </row>
    <row r="164" spans="1:10" ht="12" customHeight="1" thickBot="1">
      <c r="A164" s="293">
        <f t="shared" ref="A164:B164" si="19">A163+1</f>
        <v>156</v>
      </c>
      <c r="B164" s="294">
        <f t="shared" si="19"/>
        <v>18</v>
      </c>
      <c r="C164" s="295" t="s">
        <v>971</v>
      </c>
      <c r="D164" s="303" t="s">
        <v>972</v>
      </c>
      <c r="E164" s="304"/>
      <c r="F164" s="305" t="s">
        <v>766</v>
      </c>
      <c r="G164" s="297" t="s">
        <v>973</v>
      </c>
      <c r="H164" s="298" t="s">
        <v>889</v>
      </c>
      <c r="I164" s="77"/>
    </row>
    <row r="165" spans="1:10" ht="12" customHeight="1">
      <c r="A165" s="290" t="s">
        <v>563</v>
      </c>
      <c r="B165" s="291" t="s">
        <v>564</v>
      </c>
      <c r="C165" s="292" t="s">
        <v>974</v>
      </c>
      <c r="D165" s="292" t="s">
        <v>566</v>
      </c>
      <c r="E165" s="1428" t="s">
        <v>567</v>
      </c>
      <c r="F165" s="1429"/>
      <c r="G165" s="1429"/>
      <c r="H165" s="1430"/>
      <c r="I165" s="77"/>
      <c r="J165" s="77"/>
    </row>
    <row r="166" spans="1:10" ht="12" customHeight="1">
      <c r="A166" s="884">
        <f>A164+1</f>
        <v>157</v>
      </c>
      <c r="B166" s="294">
        <v>1</v>
      </c>
      <c r="C166" s="295" t="s">
        <v>975</v>
      </c>
      <c r="D166" s="303" t="s">
        <v>976</v>
      </c>
      <c r="E166" s="304" t="s">
        <v>570</v>
      </c>
      <c r="F166" s="305" t="s">
        <v>820</v>
      </c>
      <c r="G166" s="297" t="s">
        <v>582</v>
      </c>
      <c r="H166" s="298" t="s">
        <v>578</v>
      </c>
      <c r="I166" s="77" t="e">
        <f>I161+1</f>
        <v>#REF!</v>
      </c>
    </row>
    <row r="167" spans="1:10" ht="12" customHeight="1">
      <c r="A167" s="884">
        <f>A166+1</f>
        <v>158</v>
      </c>
      <c r="B167" s="294">
        <v>2</v>
      </c>
      <c r="C167" s="295" t="s">
        <v>977</v>
      </c>
      <c r="D167" s="303" t="s">
        <v>978</v>
      </c>
      <c r="E167" s="304" t="s">
        <v>581</v>
      </c>
      <c r="F167" s="305" t="s">
        <v>596</v>
      </c>
      <c r="G167" s="297" t="s">
        <v>612</v>
      </c>
      <c r="H167" s="298" t="s">
        <v>674</v>
      </c>
      <c r="I167" s="77" t="e">
        <f>I166+1</f>
        <v>#REF!</v>
      </c>
    </row>
    <row r="168" spans="1:10" ht="12" customHeight="1">
      <c r="A168" s="884">
        <f>A167+1</f>
        <v>159</v>
      </c>
      <c r="B168" s="294">
        <f>B167+1</f>
        <v>3</v>
      </c>
      <c r="C168" s="295" t="s">
        <v>979</v>
      </c>
      <c r="D168" s="303" t="s">
        <v>980</v>
      </c>
      <c r="E168" s="304"/>
      <c r="F168" s="305" t="s">
        <v>607</v>
      </c>
      <c r="G168" s="297" t="s">
        <v>623</v>
      </c>
      <c r="H168" s="298" t="s">
        <v>658</v>
      </c>
      <c r="I168" s="77" t="e">
        <f>I167+1</f>
        <v>#REF!</v>
      </c>
    </row>
    <row r="169" spans="1:10" ht="12" customHeight="1">
      <c r="A169" s="884">
        <f>A168+1</f>
        <v>160</v>
      </c>
      <c r="B169" s="294">
        <f>B168+1</f>
        <v>4</v>
      </c>
      <c r="C169" s="295" t="s">
        <v>981</v>
      </c>
      <c r="D169" s="303" t="s">
        <v>982</v>
      </c>
      <c r="E169" s="304"/>
      <c r="F169" s="305" t="s">
        <v>577</v>
      </c>
      <c r="G169" s="297" t="s">
        <v>607</v>
      </c>
      <c r="H169" s="298" t="s">
        <v>593</v>
      </c>
      <c r="I169" s="77" t="e">
        <f>I168+1</f>
        <v>#REF!</v>
      </c>
    </row>
    <row r="170" spans="1:10" ht="12" customHeight="1">
      <c r="A170" s="885">
        <f>'園振16 '!A169+1</f>
        <v>161</v>
      </c>
      <c r="B170" s="307">
        <f>'園振16 '!B169+1</f>
        <v>5</v>
      </c>
      <c r="C170" s="295" t="s">
        <v>983</v>
      </c>
      <c r="D170" s="295" t="s">
        <v>984</v>
      </c>
      <c r="E170" s="300" t="s">
        <v>985</v>
      </c>
      <c r="F170" s="297" t="s">
        <v>600</v>
      </c>
      <c r="G170" s="297" t="s">
        <v>623</v>
      </c>
      <c r="H170" s="298" t="s">
        <v>578</v>
      </c>
      <c r="I170" s="286" t="e">
        <f>'園振16 '!I169+1</f>
        <v>#REF!</v>
      </c>
    </row>
    <row r="171" spans="1:10" ht="12" customHeight="1">
      <c r="A171" s="885">
        <f t="shared" ref="A171:B186" si="20">A170+1</f>
        <v>162</v>
      </c>
      <c r="B171" s="307">
        <f t="shared" si="20"/>
        <v>6</v>
      </c>
      <c r="C171" s="295" t="s">
        <v>986</v>
      </c>
      <c r="D171" s="295" t="s">
        <v>987</v>
      </c>
      <c r="E171" s="304"/>
      <c r="F171" s="305" t="s">
        <v>988</v>
      </c>
      <c r="G171" s="297" t="s">
        <v>587</v>
      </c>
      <c r="H171" s="298" t="s">
        <v>626</v>
      </c>
      <c r="I171" s="286" t="e">
        <f t="shared" ref="I171:I215" si="21">I170+1</f>
        <v>#REF!</v>
      </c>
    </row>
    <row r="172" spans="1:10" ht="12" customHeight="1">
      <c r="A172" s="885">
        <f t="shared" si="20"/>
        <v>163</v>
      </c>
      <c r="B172" s="307">
        <f t="shared" si="20"/>
        <v>7</v>
      </c>
      <c r="C172" s="295" t="s">
        <v>989</v>
      </c>
      <c r="D172" s="295" t="s">
        <v>990</v>
      </c>
      <c r="E172" s="304"/>
      <c r="F172" s="305" t="s">
        <v>618</v>
      </c>
      <c r="G172" s="297" t="s">
        <v>596</v>
      </c>
      <c r="H172" s="298" t="s">
        <v>782</v>
      </c>
      <c r="I172" s="286" t="e">
        <f t="shared" si="21"/>
        <v>#REF!</v>
      </c>
    </row>
    <row r="173" spans="1:10" ht="12" customHeight="1">
      <c r="A173" s="885">
        <f t="shared" si="20"/>
        <v>164</v>
      </c>
      <c r="B173" s="307">
        <f t="shared" si="20"/>
        <v>8</v>
      </c>
      <c r="C173" s="295" t="s">
        <v>991</v>
      </c>
      <c r="D173" s="295" t="s">
        <v>992</v>
      </c>
      <c r="E173" s="304"/>
      <c r="F173" s="305" t="s">
        <v>622</v>
      </c>
      <c r="G173" s="297" t="s">
        <v>607</v>
      </c>
      <c r="H173" s="298" t="s">
        <v>578</v>
      </c>
      <c r="I173" s="286" t="e">
        <f t="shared" si="21"/>
        <v>#REF!</v>
      </c>
    </row>
    <row r="174" spans="1:10" ht="12" customHeight="1">
      <c r="A174" s="885">
        <f t="shared" si="20"/>
        <v>165</v>
      </c>
      <c r="B174" s="307">
        <f t="shared" si="20"/>
        <v>9</v>
      </c>
      <c r="C174" s="295" t="s">
        <v>993</v>
      </c>
      <c r="D174" s="295" t="s">
        <v>994</v>
      </c>
      <c r="E174" s="304"/>
      <c r="F174" s="305" t="s">
        <v>840</v>
      </c>
      <c r="G174" s="297" t="s">
        <v>612</v>
      </c>
      <c r="H174" s="298" t="s">
        <v>584</v>
      </c>
      <c r="I174" s="286" t="e">
        <f t="shared" si="21"/>
        <v>#REF!</v>
      </c>
    </row>
    <row r="175" spans="1:10" ht="12" customHeight="1">
      <c r="A175" s="885">
        <f t="shared" si="20"/>
        <v>166</v>
      </c>
      <c r="B175" s="307">
        <f t="shared" si="20"/>
        <v>10</v>
      </c>
      <c r="C175" s="295" t="s">
        <v>995</v>
      </c>
      <c r="D175" s="295" t="s">
        <v>996</v>
      </c>
      <c r="E175" s="304"/>
      <c r="F175" s="305" t="s">
        <v>840</v>
      </c>
      <c r="G175" s="297" t="s">
        <v>577</v>
      </c>
      <c r="H175" s="298" t="s">
        <v>613</v>
      </c>
      <c r="I175" s="286" t="e">
        <f t="shared" si="21"/>
        <v>#REF!</v>
      </c>
    </row>
    <row r="176" spans="1:10" ht="12" customHeight="1">
      <c r="A176" s="885">
        <f t="shared" si="20"/>
        <v>167</v>
      </c>
      <c r="B176" s="307">
        <f t="shared" si="20"/>
        <v>11</v>
      </c>
      <c r="C176" s="295" t="s">
        <v>997</v>
      </c>
      <c r="D176" s="295" t="s">
        <v>998</v>
      </c>
      <c r="E176" s="304"/>
      <c r="F176" s="305" t="s">
        <v>840</v>
      </c>
      <c r="G176" s="297" t="s">
        <v>577</v>
      </c>
      <c r="H176" s="298" t="s">
        <v>613</v>
      </c>
      <c r="I176" s="286" t="e">
        <f t="shared" si="21"/>
        <v>#REF!</v>
      </c>
    </row>
    <row r="177" spans="1:9" ht="12" customHeight="1">
      <c r="A177" s="885">
        <f t="shared" si="20"/>
        <v>168</v>
      </c>
      <c r="B177" s="307">
        <f t="shared" si="20"/>
        <v>12</v>
      </c>
      <c r="C177" s="295" t="s">
        <v>999</v>
      </c>
      <c r="D177" s="295" t="s">
        <v>1000</v>
      </c>
      <c r="E177" s="304"/>
      <c r="F177" s="305" t="s">
        <v>634</v>
      </c>
      <c r="G177" s="297" t="s">
        <v>588</v>
      </c>
      <c r="H177" s="298" t="s">
        <v>1001</v>
      </c>
      <c r="I177" s="286" t="e">
        <f t="shared" si="21"/>
        <v>#REF!</v>
      </c>
    </row>
    <row r="178" spans="1:9" ht="12" customHeight="1">
      <c r="A178" s="885">
        <f t="shared" si="20"/>
        <v>169</v>
      </c>
      <c r="B178" s="307">
        <f t="shared" si="20"/>
        <v>13</v>
      </c>
      <c r="C178" s="295" t="s">
        <v>1002</v>
      </c>
      <c r="D178" s="295" t="s">
        <v>1003</v>
      </c>
      <c r="E178" s="304"/>
      <c r="F178" s="305" t="s">
        <v>634</v>
      </c>
      <c r="G178" s="297" t="s">
        <v>572</v>
      </c>
      <c r="H178" s="298" t="s">
        <v>597</v>
      </c>
      <c r="I178" s="286" t="e">
        <f t="shared" si="21"/>
        <v>#REF!</v>
      </c>
    </row>
    <row r="179" spans="1:9" ht="12" customHeight="1">
      <c r="A179" s="885">
        <f t="shared" si="20"/>
        <v>170</v>
      </c>
      <c r="B179" s="307">
        <f t="shared" si="20"/>
        <v>14</v>
      </c>
      <c r="C179" s="295" t="s">
        <v>1004</v>
      </c>
      <c r="D179" s="295" t="s">
        <v>1005</v>
      </c>
      <c r="E179" s="304"/>
      <c r="F179" s="305" t="s">
        <v>634</v>
      </c>
      <c r="G179" s="297" t="s">
        <v>572</v>
      </c>
      <c r="H179" s="298" t="s">
        <v>589</v>
      </c>
      <c r="I179" s="286" t="e">
        <f t="shared" si="21"/>
        <v>#REF!</v>
      </c>
    </row>
    <row r="180" spans="1:9" ht="12" customHeight="1">
      <c r="A180" s="885">
        <f t="shared" si="20"/>
        <v>171</v>
      </c>
      <c r="B180" s="307">
        <f t="shared" si="20"/>
        <v>15</v>
      </c>
      <c r="C180" s="295" t="s">
        <v>1006</v>
      </c>
      <c r="D180" s="295" t="s">
        <v>1007</v>
      </c>
      <c r="E180" s="304"/>
      <c r="F180" s="305" t="s">
        <v>634</v>
      </c>
      <c r="G180" s="297" t="s">
        <v>596</v>
      </c>
      <c r="H180" s="298" t="s">
        <v>578</v>
      </c>
      <c r="I180" s="286" t="e">
        <f t="shared" si="21"/>
        <v>#REF!</v>
      </c>
    </row>
    <row r="181" spans="1:9" ht="12" customHeight="1">
      <c r="A181" s="885">
        <f t="shared" si="20"/>
        <v>172</v>
      </c>
      <c r="B181" s="307">
        <f t="shared" si="20"/>
        <v>16</v>
      </c>
      <c r="C181" s="295" t="s">
        <v>1008</v>
      </c>
      <c r="D181" s="295" t="s">
        <v>1009</v>
      </c>
      <c r="E181" s="304"/>
      <c r="F181" s="305" t="s">
        <v>634</v>
      </c>
      <c r="G181" s="297" t="s">
        <v>596</v>
      </c>
      <c r="H181" s="298" t="s">
        <v>608</v>
      </c>
      <c r="I181" s="286" t="e">
        <f t="shared" si="21"/>
        <v>#REF!</v>
      </c>
    </row>
    <row r="182" spans="1:9" ht="12" customHeight="1">
      <c r="A182" s="885">
        <f t="shared" si="20"/>
        <v>173</v>
      </c>
      <c r="B182" s="307">
        <f t="shared" si="20"/>
        <v>17</v>
      </c>
      <c r="C182" s="295" t="s">
        <v>1010</v>
      </c>
      <c r="D182" s="295" t="s">
        <v>1011</v>
      </c>
      <c r="E182" s="304"/>
      <c r="F182" s="305" t="s">
        <v>634</v>
      </c>
      <c r="G182" s="297" t="s">
        <v>596</v>
      </c>
      <c r="H182" s="298" t="s">
        <v>823</v>
      </c>
      <c r="I182" s="286" t="e">
        <f t="shared" si="21"/>
        <v>#REF!</v>
      </c>
    </row>
    <row r="183" spans="1:9" ht="12" customHeight="1">
      <c r="A183" s="885">
        <f t="shared" si="20"/>
        <v>174</v>
      </c>
      <c r="B183" s="307">
        <f t="shared" si="20"/>
        <v>18</v>
      </c>
      <c r="C183" s="295" t="s">
        <v>1012</v>
      </c>
      <c r="D183" s="295" t="s">
        <v>1013</v>
      </c>
      <c r="E183" s="304"/>
      <c r="F183" s="305" t="s">
        <v>634</v>
      </c>
      <c r="G183" s="297" t="s">
        <v>596</v>
      </c>
      <c r="H183" s="298" t="s">
        <v>589</v>
      </c>
      <c r="I183" s="286" t="e">
        <f t="shared" si="21"/>
        <v>#REF!</v>
      </c>
    </row>
    <row r="184" spans="1:9" ht="12" customHeight="1">
      <c r="A184" s="885">
        <f t="shared" si="20"/>
        <v>175</v>
      </c>
      <c r="B184" s="307">
        <f t="shared" si="20"/>
        <v>19</v>
      </c>
      <c r="C184" s="295" t="s">
        <v>1014</v>
      </c>
      <c r="D184" s="295" t="s">
        <v>1015</v>
      </c>
      <c r="E184" s="304"/>
      <c r="F184" s="305" t="s">
        <v>634</v>
      </c>
      <c r="G184" s="297" t="s">
        <v>596</v>
      </c>
      <c r="H184" s="298" t="s">
        <v>589</v>
      </c>
      <c r="I184" s="286" t="e">
        <f t="shared" si="21"/>
        <v>#REF!</v>
      </c>
    </row>
    <row r="185" spans="1:9" ht="12" customHeight="1">
      <c r="A185" s="885">
        <f t="shared" si="20"/>
        <v>176</v>
      </c>
      <c r="B185" s="307">
        <f t="shared" si="20"/>
        <v>20</v>
      </c>
      <c r="C185" s="295" t="s">
        <v>1016</v>
      </c>
      <c r="D185" s="295" t="s">
        <v>1017</v>
      </c>
      <c r="E185" s="304"/>
      <c r="F185" s="305" t="s">
        <v>634</v>
      </c>
      <c r="G185" s="297" t="s">
        <v>607</v>
      </c>
      <c r="H185" s="298" t="s">
        <v>638</v>
      </c>
      <c r="I185" s="286" t="e">
        <f t="shared" si="21"/>
        <v>#REF!</v>
      </c>
    </row>
    <row r="186" spans="1:9" ht="12" customHeight="1">
      <c r="A186" s="885">
        <f t="shared" si="20"/>
        <v>177</v>
      </c>
      <c r="B186" s="307">
        <f t="shared" si="20"/>
        <v>21</v>
      </c>
      <c r="C186" s="295" t="s">
        <v>1018</v>
      </c>
      <c r="D186" s="295" t="s">
        <v>1019</v>
      </c>
      <c r="E186" s="304"/>
      <c r="F186" s="305" t="s">
        <v>634</v>
      </c>
      <c r="G186" s="297" t="s">
        <v>607</v>
      </c>
      <c r="H186" s="298" t="s">
        <v>584</v>
      </c>
      <c r="I186" s="286" t="e">
        <f t="shared" si="21"/>
        <v>#REF!</v>
      </c>
    </row>
    <row r="187" spans="1:9" ht="12" customHeight="1">
      <c r="A187" s="885">
        <f t="shared" ref="A187:B202" si="22">A186+1</f>
        <v>178</v>
      </c>
      <c r="B187" s="307">
        <f t="shared" si="22"/>
        <v>22</v>
      </c>
      <c r="C187" s="295" t="s">
        <v>1020</v>
      </c>
      <c r="D187" s="295" t="s">
        <v>1021</v>
      </c>
      <c r="E187" s="304"/>
      <c r="F187" s="305" t="s">
        <v>634</v>
      </c>
      <c r="G187" s="297" t="s">
        <v>607</v>
      </c>
      <c r="H187" s="298" t="s">
        <v>876</v>
      </c>
      <c r="I187" s="286" t="e">
        <f t="shared" si="21"/>
        <v>#REF!</v>
      </c>
    </row>
    <row r="188" spans="1:9" ht="12" customHeight="1">
      <c r="A188" s="885">
        <f t="shared" si="22"/>
        <v>179</v>
      </c>
      <c r="B188" s="307">
        <f t="shared" si="22"/>
        <v>23</v>
      </c>
      <c r="C188" s="295" t="s">
        <v>1022</v>
      </c>
      <c r="D188" s="295" t="s">
        <v>1023</v>
      </c>
      <c r="E188" s="304"/>
      <c r="F188" s="305" t="s">
        <v>634</v>
      </c>
      <c r="G188" s="297" t="s">
        <v>607</v>
      </c>
      <c r="H188" s="298" t="s">
        <v>655</v>
      </c>
      <c r="I188" s="286" t="e">
        <f t="shared" si="21"/>
        <v>#REF!</v>
      </c>
    </row>
    <row r="189" spans="1:9" ht="12" customHeight="1">
      <c r="A189" s="885">
        <f t="shared" si="22"/>
        <v>180</v>
      </c>
      <c r="B189" s="307">
        <f t="shared" si="22"/>
        <v>24</v>
      </c>
      <c r="C189" s="295" t="s">
        <v>1024</v>
      </c>
      <c r="D189" s="295" t="s">
        <v>1025</v>
      </c>
      <c r="E189" s="304"/>
      <c r="F189" s="305" t="s">
        <v>634</v>
      </c>
      <c r="G189" s="297" t="s">
        <v>607</v>
      </c>
      <c r="H189" s="298" t="s">
        <v>782</v>
      </c>
      <c r="I189" s="286" t="e">
        <f t="shared" si="21"/>
        <v>#REF!</v>
      </c>
    </row>
    <row r="190" spans="1:9" ht="12" customHeight="1">
      <c r="A190" s="885">
        <f t="shared" si="22"/>
        <v>181</v>
      </c>
      <c r="B190" s="307">
        <f t="shared" si="22"/>
        <v>25</v>
      </c>
      <c r="C190" s="295" t="s">
        <v>1026</v>
      </c>
      <c r="D190" s="295" t="s">
        <v>1027</v>
      </c>
      <c r="E190" s="304"/>
      <c r="F190" s="305" t="s">
        <v>634</v>
      </c>
      <c r="G190" s="297" t="s">
        <v>607</v>
      </c>
      <c r="H190" s="298" t="s">
        <v>782</v>
      </c>
      <c r="I190" s="286" t="e">
        <f t="shared" si="21"/>
        <v>#REF!</v>
      </c>
    </row>
    <row r="191" spans="1:9" ht="12" customHeight="1">
      <c r="A191" s="885">
        <f t="shared" si="22"/>
        <v>182</v>
      </c>
      <c r="B191" s="307">
        <f t="shared" si="22"/>
        <v>26</v>
      </c>
      <c r="C191" s="295" t="s">
        <v>1028</v>
      </c>
      <c r="D191" s="295" t="s">
        <v>1029</v>
      </c>
      <c r="E191" s="304"/>
      <c r="F191" s="305" t="s">
        <v>634</v>
      </c>
      <c r="G191" s="297" t="s">
        <v>607</v>
      </c>
      <c r="H191" s="298" t="s">
        <v>772</v>
      </c>
      <c r="I191" s="286" t="e">
        <f t="shared" si="21"/>
        <v>#REF!</v>
      </c>
    </row>
    <row r="192" spans="1:9" ht="12" customHeight="1">
      <c r="A192" s="885">
        <f t="shared" si="22"/>
        <v>183</v>
      </c>
      <c r="B192" s="307">
        <f t="shared" si="22"/>
        <v>27</v>
      </c>
      <c r="C192" s="295" t="s">
        <v>1030</v>
      </c>
      <c r="D192" s="295" t="s">
        <v>1031</v>
      </c>
      <c r="E192" s="304"/>
      <c r="F192" s="305" t="s">
        <v>634</v>
      </c>
      <c r="G192" s="297" t="s">
        <v>607</v>
      </c>
      <c r="H192" s="298" t="s">
        <v>772</v>
      </c>
      <c r="I192" s="286" t="e">
        <f t="shared" si="21"/>
        <v>#REF!</v>
      </c>
    </row>
    <row r="193" spans="1:9" ht="12" customHeight="1">
      <c r="A193" s="885">
        <f t="shared" si="22"/>
        <v>184</v>
      </c>
      <c r="B193" s="307">
        <f t="shared" si="22"/>
        <v>28</v>
      </c>
      <c r="C193" s="295" t="s">
        <v>1032</v>
      </c>
      <c r="D193" s="295" t="s">
        <v>1033</v>
      </c>
      <c r="E193" s="304"/>
      <c r="F193" s="305" t="s">
        <v>634</v>
      </c>
      <c r="G193" s="297" t="s">
        <v>607</v>
      </c>
      <c r="H193" s="298" t="s">
        <v>772</v>
      </c>
      <c r="I193" s="286" t="e">
        <f t="shared" si="21"/>
        <v>#REF!</v>
      </c>
    </row>
    <row r="194" spans="1:9" ht="12" customHeight="1">
      <c r="A194" s="885">
        <f t="shared" si="22"/>
        <v>185</v>
      </c>
      <c r="B194" s="307">
        <f t="shared" si="22"/>
        <v>29</v>
      </c>
      <c r="C194" s="295" t="s">
        <v>1034</v>
      </c>
      <c r="D194" s="295" t="s">
        <v>1035</v>
      </c>
      <c r="E194" s="304"/>
      <c r="F194" s="305" t="s">
        <v>634</v>
      </c>
      <c r="G194" s="297" t="s">
        <v>607</v>
      </c>
      <c r="H194" s="298" t="s">
        <v>658</v>
      </c>
      <c r="I194" s="286" t="e">
        <f t="shared" si="21"/>
        <v>#REF!</v>
      </c>
    </row>
    <row r="195" spans="1:9" ht="12" customHeight="1">
      <c r="A195" s="885">
        <f t="shared" si="22"/>
        <v>186</v>
      </c>
      <c r="B195" s="307">
        <f t="shared" si="22"/>
        <v>30</v>
      </c>
      <c r="C195" s="295" t="s">
        <v>1036</v>
      </c>
      <c r="D195" s="295" t="s">
        <v>1037</v>
      </c>
      <c r="E195" s="304"/>
      <c r="F195" s="305" t="s">
        <v>634</v>
      </c>
      <c r="G195" s="297" t="s">
        <v>577</v>
      </c>
      <c r="H195" s="298" t="s">
        <v>619</v>
      </c>
      <c r="I195" s="286" t="e">
        <f t="shared" si="21"/>
        <v>#REF!</v>
      </c>
    </row>
    <row r="196" spans="1:9" ht="12" customHeight="1">
      <c r="A196" s="885">
        <f t="shared" si="22"/>
        <v>187</v>
      </c>
      <c r="B196" s="307">
        <f t="shared" si="22"/>
        <v>31</v>
      </c>
      <c r="C196" s="295" t="s">
        <v>1038</v>
      </c>
      <c r="D196" s="295" t="s">
        <v>1039</v>
      </c>
      <c r="E196" s="304"/>
      <c r="F196" s="305" t="s">
        <v>634</v>
      </c>
      <c r="G196" s="297" t="s">
        <v>577</v>
      </c>
      <c r="H196" s="298" t="s">
        <v>847</v>
      </c>
      <c r="I196" s="286" t="e">
        <f t="shared" si="21"/>
        <v>#REF!</v>
      </c>
    </row>
    <row r="197" spans="1:9" ht="12" customHeight="1">
      <c r="A197" s="885">
        <f t="shared" si="22"/>
        <v>188</v>
      </c>
      <c r="B197" s="307">
        <f t="shared" si="22"/>
        <v>32</v>
      </c>
      <c r="C197" s="295" t="s">
        <v>1040</v>
      </c>
      <c r="D197" s="295" t="s">
        <v>1041</v>
      </c>
      <c r="E197" s="304"/>
      <c r="F197" s="305" t="s">
        <v>649</v>
      </c>
      <c r="G197" s="297" t="s">
        <v>587</v>
      </c>
      <c r="H197" s="298" t="s">
        <v>613</v>
      </c>
      <c r="I197" s="286" t="e">
        <f t="shared" si="21"/>
        <v>#REF!</v>
      </c>
    </row>
    <row r="198" spans="1:9" ht="12" customHeight="1">
      <c r="A198" s="885">
        <f t="shared" si="22"/>
        <v>189</v>
      </c>
      <c r="B198" s="307">
        <f t="shared" si="22"/>
        <v>33</v>
      </c>
      <c r="C198" s="295" t="s">
        <v>1042</v>
      </c>
      <c r="D198" s="295" t="s">
        <v>1043</v>
      </c>
      <c r="E198" s="304"/>
      <c r="F198" s="305" t="s">
        <v>649</v>
      </c>
      <c r="G198" s="297" t="s">
        <v>572</v>
      </c>
      <c r="H198" s="298" t="s">
        <v>664</v>
      </c>
      <c r="I198" s="286" t="e">
        <f t="shared" si="21"/>
        <v>#REF!</v>
      </c>
    </row>
    <row r="199" spans="1:9" ht="12" customHeight="1">
      <c r="A199" s="885">
        <f t="shared" si="22"/>
        <v>190</v>
      </c>
      <c r="B199" s="307">
        <f t="shared" si="22"/>
        <v>34</v>
      </c>
      <c r="C199" s="295" t="s">
        <v>1044</v>
      </c>
      <c r="D199" s="295" t="s">
        <v>1045</v>
      </c>
      <c r="E199" s="304"/>
      <c r="F199" s="305" t="s">
        <v>661</v>
      </c>
      <c r="G199" s="297" t="s">
        <v>582</v>
      </c>
      <c r="H199" s="298" t="s">
        <v>584</v>
      </c>
      <c r="I199" s="286" t="e">
        <f t="shared" si="21"/>
        <v>#REF!</v>
      </c>
    </row>
    <row r="200" spans="1:9" ht="12" customHeight="1">
      <c r="A200" s="885">
        <f t="shared" si="22"/>
        <v>191</v>
      </c>
      <c r="B200" s="307">
        <f t="shared" si="22"/>
        <v>35</v>
      </c>
      <c r="C200" s="295" t="s">
        <v>1046</v>
      </c>
      <c r="D200" s="295" t="s">
        <v>1047</v>
      </c>
      <c r="E200" s="304"/>
      <c r="F200" s="305" t="s">
        <v>661</v>
      </c>
      <c r="G200" s="297" t="s">
        <v>582</v>
      </c>
      <c r="H200" s="298" t="s">
        <v>813</v>
      </c>
      <c r="I200" s="286" t="e">
        <f t="shared" si="21"/>
        <v>#REF!</v>
      </c>
    </row>
    <row r="201" spans="1:9" ht="12" customHeight="1">
      <c r="A201" s="885">
        <f t="shared" si="22"/>
        <v>192</v>
      </c>
      <c r="B201" s="307">
        <f t="shared" si="22"/>
        <v>36</v>
      </c>
      <c r="C201" s="295" t="s">
        <v>1048</v>
      </c>
      <c r="D201" s="295" t="s">
        <v>1049</v>
      </c>
      <c r="E201" s="304"/>
      <c r="F201" s="305" t="s">
        <v>661</v>
      </c>
      <c r="G201" s="297" t="s">
        <v>583</v>
      </c>
      <c r="H201" s="298" t="s">
        <v>847</v>
      </c>
      <c r="I201" s="286" t="e">
        <f t="shared" si="21"/>
        <v>#REF!</v>
      </c>
    </row>
    <row r="202" spans="1:9" ht="12" customHeight="1">
      <c r="A202" s="885">
        <f t="shared" si="22"/>
        <v>193</v>
      </c>
      <c r="B202" s="307">
        <f t="shared" si="22"/>
        <v>37</v>
      </c>
      <c r="C202" s="295" t="s">
        <v>1050</v>
      </c>
      <c r="D202" s="295" t="s">
        <v>1051</v>
      </c>
      <c r="E202" s="304"/>
      <c r="F202" s="305" t="s">
        <v>661</v>
      </c>
      <c r="G202" s="297" t="s">
        <v>607</v>
      </c>
      <c r="H202" s="298" t="s">
        <v>619</v>
      </c>
      <c r="I202" s="286" t="e">
        <f t="shared" si="21"/>
        <v>#REF!</v>
      </c>
    </row>
    <row r="203" spans="1:9" ht="12" customHeight="1">
      <c r="A203" s="885">
        <f t="shared" ref="A203:B215" si="23">A202+1</f>
        <v>194</v>
      </c>
      <c r="B203" s="307">
        <f t="shared" si="23"/>
        <v>38</v>
      </c>
      <c r="C203" s="295" t="s">
        <v>1052</v>
      </c>
      <c r="D203" s="295" t="s">
        <v>1053</v>
      </c>
      <c r="E203" s="304"/>
      <c r="F203" s="305" t="s">
        <v>860</v>
      </c>
      <c r="G203" s="297" t="s">
        <v>582</v>
      </c>
      <c r="H203" s="298" t="s">
        <v>601</v>
      </c>
      <c r="I203" s="286" t="e">
        <f t="shared" si="21"/>
        <v>#REF!</v>
      </c>
    </row>
    <row r="204" spans="1:9" ht="12" customHeight="1">
      <c r="A204" s="885">
        <f t="shared" si="23"/>
        <v>195</v>
      </c>
      <c r="B204" s="307">
        <f t="shared" si="23"/>
        <v>39</v>
      </c>
      <c r="C204" s="295" t="s">
        <v>1054</v>
      </c>
      <c r="D204" s="295" t="s">
        <v>1055</v>
      </c>
      <c r="E204" s="304"/>
      <c r="F204" s="305" t="s">
        <v>677</v>
      </c>
      <c r="G204" s="297" t="s">
        <v>623</v>
      </c>
      <c r="H204" s="298" t="s">
        <v>613</v>
      </c>
      <c r="I204" s="286" t="e">
        <f t="shared" si="21"/>
        <v>#REF!</v>
      </c>
    </row>
    <row r="205" spans="1:9" ht="12" customHeight="1">
      <c r="A205" s="885">
        <f t="shared" si="23"/>
        <v>196</v>
      </c>
      <c r="B205" s="307">
        <f t="shared" si="23"/>
        <v>40</v>
      </c>
      <c r="C205" s="295" t="s">
        <v>1056</v>
      </c>
      <c r="D205" s="295" t="s">
        <v>1057</v>
      </c>
      <c r="E205" s="304"/>
      <c r="F205" s="305" t="s">
        <v>677</v>
      </c>
      <c r="G205" s="297" t="s">
        <v>572</v>
      </c>
      <c r="H205" s="298" t="s">
        <v>847</v>
      </c>
      <c r="I205" s="286" t="e">
        <f t="shared" si="21"/>
        <v>#REF!</v>
      </c>
    </row>
    <row r="206" spans="1:9" ht="12" customHeight="1">
      <c r="A206" s="885">
        <f t="shared" si="23"/>
        <v>197</v>
      </c>
      <c r="B206" s="307">
        <f t="shared" si="23"/>
        <v>41</v>
      </c>
      <c r="C206" s="295" t="s">
        <v>1058</v>
      </c>
      <c r="D206" s="295" t="s">
        <v>1059</v>
      </c>
      <c r="E206" s="304"/>
      <c r="F206" s="305" t="s">
        <v>873</v>
      </c>
      <c r="G206" s="297" t="s">
        <v>588</v>
      </c>
      <c r="H206" s="298" t="s">
        <v>713</v>
      </c>
      <c r="I206" s="286" t="e">
        <f t="shared" si="21"/>
        <v>#REF!</v>
      </c>
    </row>
    <row r="207" spans="1:9" ht="12" customHeight="1">
      <c r="A207" s="885">
        <f t="shared" si="23"/>
        <v>198</v>
      </c>
      <c r="B207" s="307">
        <f t="shared" si="23"/>
        <v>42</v>
      </c>
      <c r="C207" s="295" t="s">
        <v>1060</v>
      </c>
      <c r="D207" s="295" t="s">
        <v>1061</v>
      </c>
      <c r="E207" s="304"/>
      <c r="F207" s="305" t="s">
        <v>687</v>
      </c>
      <c r="G207" s="297" t="s">
        <v>612</v>
      </c>
      <c r="H207" s="298" t="s">
        <v>597</v>
      </c>
      <c r="I207" s="286" t="e">
        <f t="shared" si="21"/>
        <v>#REF!</v>
      </c>
    </row>
    <row r="208" spans="1:9" ht="12" customHeight="1">
      <c r="A208" s="885">
        <f t="shared" si="23"/>
        <v>199</v>
      </c>
      <c r="B208" s="307">
        <f t="shared" si="23"/>
        <v>43</v>
      </c>
      <c r="C208" s="295" t="s">
        <v>1062</v>
      </c>
      <c r="D208" s="295" t="s">
        <v>1063</v>
      </c>
      <c r="E208" s="304"/>
      <c r="F208" s="305" t="s">
        <v>703</v>
      </c>
      <c r="G208" s="297" t="s">
        <v>600</v>
      </c>
      <c r="H208" s="298" t="s">
        <v>608</v>
      </c>
      <c r="I208" s="286" t="e">
        <f t="shared" si="21"/>
        <v>#REF!</v>
      </c>
    </row>
    <row r="209" spans="1:10" ht="12" customHeight="1">
      <c r="A209" s="885">
        <f t="shared" si="23"/>
        <v>200</v>
      </c>
      <c r="B209" s="307">
        <f t="shared" si="23"/>
        <v>44</v>
      </c>
      <c r="C209" s="295" t="s">
        <v>1064</v>
      </c>
      <c r="D209" s="295" t="s">
        <v>1065</v>
      </c>
      <c r="E209" s="304"/>
      <c r="F209" s="305" t="s">
        <v>712</v>
      </c>
      <c r="G209" s="297" t="s">
        <v>588</v>
      </c>
      <c r="H209" s="298" t="s">
        <v>593</v>
      </c>
      <c r="I209" s="286" t="e">
        <f t="shared" si="21"/>
        <v>#REF!</v>
      </c>
    </row>
    <row r="210" spans="1:10" ht="12" customHeight="1">
      <c r="A210" s="885">
        <f>A209+1</f>
        <v>201</v>
      </c>
      <c r="B210" s="307">
        <f>B209+1</f>
        <v>45</v>
      </c>
      <c r="C210" s="295" t="s">
        <v>1066</v>
      </c>
      <c r="D210" s="295" t="s">
        <v>1067</v>
      </c>
      <c r="E210" s="304"/>
      <c r="F210" s="305" t="s">
        <v>712</v>
      </c>
      <c r="G210" s="297" t="s">
        <v>587</v>
      </c>
      <c r="H210" s="298" t="s">
        <v>597</v>
      </c>
      <c r="I210" s="286" t="e">
        <f>I209+1</f>
        <v>#REF!</v>
      </c>
    </row>
    <row r="211" spans="1:10" ht="12" customHeight="1">
      <c r="A211" s="885">
        <f t="shared" si="23"/>
        <v>202</v>
      </c>
      <c r="B211" s="307">
        <f t="shared" si="23"/>
        <v>46</v>
      </c>
      <c r="C211" s="295" t="s">
        <v>1068</v>
      </c>
      <c r="D211" s="295" t="s">
        <v>1069</v>
      </c>
      <c r="E211" s="304"/>
      <c r="F211" s="305" t="s">
        <v>727</v>
      </c>
      <c r="G211" s="297" t="s">
        <v>588</v>
      </c>
      <c r="H211" s="298" t="s">
        <v>823</v>
      </c>
      <c r="I211" s="286" t="e">
        <f t="shared" si="21"/>
        <v>#REF!</v>
      </c>
    </row>
    <row r="212" spans="1:10" ht="12" customHeight="1">
      <c r="A212" s="885">
        <f t="shared" si="23"/>
        <v>203</v>
      </c>
      <c r="B212" s="307">
        <f t="shared" si="23"/>
        <v>47</v>
      </c>
      <c r="C212" s="295" t="s">
        <v>1070</v>
      </c>
      <c r="D212" s="295" t="s">
        <v>1071</v>
      </c>
      <c r="E212" s="304"/>
      <c r="F212" s="305" t="s">
        <v>740</v>
      </c>
      <c r="G212" s="297" t="s">
        <v>582</v>
      </c>
      <c r="H212" s="298" t="s">
        <v>589</v>
      </c>
      <c r="I212" s="286" t="e">
        <f t="shared" si="21"/>
        <v>#REF!</v>
      </c>
    </row>
    <row r="213" spans="1:10" ht="12" customHeight="1">
      <c r="A213" s="885">
        <f t="shared" si="23"/>
        <v>204</v>
      </c>
      <c r="B213" s="307">
        <f t="shared" si="23"/>
        <v>48</v>
      </c>
      <c r="C213" s="295" t="s">
        <v>1072</v>
      </c>
      <c r="D213" s="295" t="s">
        <v>1073</v>
      </c>
      <c r="E213" s="304"/>
      <c r="F213" s="305" t="s">
        <v>748</v>
      </c>
      <c r="G213" s="297" t="s">
        <v>588</v>
      </c>
      <c r="H213" s="298" t="s">
        <v>612</v>
      </c>
      <c r="I213" s="286" t="e">
        <f t="shared" si="21"/>
        <v>#REF!</v>
      </c>
    </row>
    <row r="214" spans="1:10" ht="12" customHeight="1">
      <c r="A214" s="885">
        <f t="shared" si="23"/>
        <v>205</v>
      </c>
      <c r="B214" s="307">
        <f t="shared" si="23"/>
        <v>49</v>
      </c>
      <c r="C214" s="295" t="s">
        <v>1074</v>
      </c>
      <c r="D214" s="295" t="s">
        <v>1075</v>
      </c>
      <c r="E214" s="304"/>
      <c r="F214" s="305" t="s">
        <v>748</v>
      </c>
      <c r="G214" s="297" t="s">
        <v>577</v>
      </c>
      <c r="H214" s="298" t="s">
        <v>789</v>
      </c>
      <c r="I214" s="286" t="e">
        <f t="shared" si="21"/>
        <v>#REF!</v>
      </c>
    </row>
    <row r="215" spans="1:10" ht="12" customHeight="1" thickBot="1">
      <c r="A215" s="885">
        <f t="shared" si="23"/>
        <v>206</v>
      </c>
      <c r="B215" s="307">
        <f t="shared" si="23"/>
        <v>50</v>
      </c>
      <c r="C215" s="295" t="s">
        <v>1076</v>
      </c>
      <c r="D215" s="295" t="s">
        <v>1077</v>
      </c>
      <c r="E215" s="304"/>
      <c r="F215" s="305" t="s">
        <v>1078</v>
      </c>
      <c r="G215" s="297" t="s">
        <v>758</v>
      </c>
      <c r="H215" s="298" t="s">
        <v>1079</v>
      </c>
      <c r="I215" s="286" t="e">
        <f t="shared" si="21"/>
        <v>#REF!</v>
      </c>
    </row>
    <row r="216" spans="1:10" ht="12" customHeight="1">
      <c r="A216" s="290" t="s">
        <v>563</v>
      </c>
      <c r="B216" s="291" t="s">
        <v>564</v>
      </c>
      <c r="C216" s="292" t="s">
        <v>1080</v>
      </c>
      <c r="D216" s="292" t="s">
        <v>566</v>
      </c>
      <c r="E216" s="1428" t="s">
        <v>567</v>
      </c>
      <c r="F216" s="1429"/>
      <c r="G216" s="1429"/>
      <c r="H216" s="1430"/>
      <c r="I216" s="77"/>
      <c r="J216" s="77"/>
    </row>
    <row r="217" spans="1:10" ht="12" customHeight="1">
      <c r="A217" s="885">
        <f>A215+1</f>
        <v>207</v>
      </c>
      <c r="B217" s="307">
        <v>1</v>
      </c>
      <c r="C217" s="295" t="s">
        <v>1081</v>
      </c>
      <c r="D217" s="295" t="s">
        <v>1082</v>
      </c>
      <c r="E217" s="304" t="s">
        <v>570</v>
      </c>
      <c r="F217" s="305" t="s">
        <v>1083</v>
      </c>
      <c r="G217" s="297" t="s">
        <v>612</v>
      </c>
      <c r="H217" s="298" t="s">
        <v>635</v>
      </c>
      <c r="I217" s="286" t="e">
        <f>I215+1</f>
        <v>#REF!</v>
      </c>
    </row>
    <row r="218" spans="1:10" ht="12" customHeight="1">
      <c r="A218" s="885">
        <f t="shared" ref="A218:B233" si="24">A217+1</f>
        <v>208</v>
      </c>
      <c r="B218" s="307">
        <v>2</v>
      </c>
      <c r="C218" s="295" t="s">
        <v>1084</v>
      </c>
      <c r="D218" s="295" t="s">
        <v>1085</v>
      </c>
      <c r="E218" s="304"/>
      <c r="F218" s="305" t="s">
        <v>1086</v>
      </c>
      <c r="G218" s="297" t="s">
        <v>572</v>
      </c>
      <c r="H218" s="298" t="s">
        <v>823</v>
      </c>
      <c r="I218" s="286" t="e">
        <f t="shared" ref="I218:I241" si="25">I217+1</f>
        <v>#REF!</v>
      </c>
    </row>
    <row r="219" spans="1:10" ht="12" customHeight="1">
      <c r="A219" s="885">
        <f t="shared" si="24"/>
        <v>209</v>
      </c>
      <c r="B219" s="307">
        <f t="shared" si="24"/>
        <v>3</v>
      </c>
      <c r="C219" s="295" t="s">
        <v>1087</v>
      </c>
      <c r="D219" s="295" t="s">
        <v>1088</v>
      </c>
      <c r="E219" s="304" t="s">
        <v>581</v>
      </c>
      <c r="F219" s="305" t="s">
        <v>588</v>
      </c>
      <c r="G219" s="297" t="s">
        <v>612</v>
      </c>
      <c r="H219" s="298" t="s">
        <v>584</v>
      </c>
      <c r="I219" s="286" t="e">
        <f t="shared" si="25"/>
        <v>#REF!</v>
      </c>
    </row>
    <row r="220" spans="1:10" ht="12" customHeight="1">
      <c r="A220" s="885">
        <f t="shared" si="24"/>
        <v>210</v>
      </c>
      <c r="B220" s="307">
        <f t="shared" si="24"/>
        <v>4</v>
      </c>
      <c r="C220" s="295" t="s">
        <v>1089</v>
      </c>
      <c r="D220" s="295" t="s">
        <v>1090</v>
      </c>
      <c r="E220" s="304"/>
      <c r="F220" s="305" t="s">
        <v>582</v>
      </c>
      <c r="G220" s="297" t="s">
        <v>587</v>
      </c>
      <c r="H220" s="298" t="s">
        <v>847</v>
      </c>
      <c r="I220" s="286" t="e">
        <f t="shared" si="25"/>
        <v>#REF!</v>
      </c>
    </row>
    <row r="221" spans="1:10" ht="12" customHeight="1">
      <c r="A221" s="885">
        <f t="shared" si="24"/>
        <v>211</v>
      </c>
      <c r="B221" s="307">
        <f t="shared" si="24"/>
        <v>5</v>
      </c>
      <c r="C221" s="295" t="s">
        <v>1091</v>
      </c>
      <c r="D221" s="295" t="s">
        <v>1092</v>
      </c>
      <c r="E221" s="304"/>
      <c r="F221" s="305" t="s">
        <v>582</v>
      </c>
      <c r="G221" s="297" t="s">
        <v>612</v>
      </c>
      <c r="H221" s="298" t="s">
        <v>635</v>
      </c>
      <c r="I221" s="286" t="e">
        <f t="shared" si="25"/>
        <v>#REF!</v>
      </c>
    </row>
    <row r="222" spans="1:10" ht="12" customHeight="1">
      <c r="A222" s="885">
        <f t="shared" si="24"/>
        <v>212</v>
      </c>
      <c r="B222" s="307">
        <f t="shared" si="24"/>
        <v>6</v>
      </c>
      <c r="C222" s="295" t="s">
        <v>1093</v>
      </c>
      <c r="D222" s="295" t="s">
        <v>1094</v>
      </c>
      <c r="E222" s="304"/>
      <c r="F222" s="305" t="s">
        <v>587</v>
      </c>
      <c r="G222" s="297" t="s">
        <v>588</v>
      </c>
      <c r="H222" s="298" t="s">
        <v>664</v>
      </c>
      <c r="I222" s="286" t="e">
        <f t="shared" si="25"/>
        <v>#REF!</v>
      </c>
    </row>
    <row r="223" spans="1:10" ht="12" customHeight="1">
      <c r="A223" s="885">
        <f t="shared" si="24"/>
        <v>213</v>
      </c>
      <c r="B223" s="307">
        <f t="shared" si="24"/>
        <v>7</v>
      </c>
      <c r="C223" s="295" t="s">
        <v>1095</v>
      </c>
      <c r="D223" s="295" t="s">
        <v>1096</v>
      </c>
      <c r="E223" s="304"/>
      <c r="F223" s="305" t="s">
        <v>612</v>
      </c>
      <c r="G223" s="297" t="s">
        <v>582</v>
      </c>
      <c r="H223" s="298" t="s">
        <v>772</v>
      </c>
      <c r="I223" s="286" t="e">
        <f t="shared" si="25"/>
        <v>#REF!</v>
      </c>
    </row>
    <row r="224" spans="1:10" ht="12" customHeight="1">
      <c r="A224" s="885">
        <f t="shared" si="24"/>
        <v>214</v>
      </c>
      <c r="B224" s="307">
        <f t="shared" si="24"/>
        <v>8</v>
      </c>
      <c r="C224" s="295" t="s">
        <v>1097</v>
      </c>
      <c r="D224" s="295" t="s">
        <v>1098</v>
      </c>
      <c r="E224" s="304"/>
      <c r="F224" s="305" t="s">
        <v>583</v>
      </c>
      <c r="G224" s="297" t="s">
        <v>592</v>
      </c>
      <c r="H224" s="298" t="s">
        <v>604</v>
      </c>
      <c r="I224" s="286" t="e">
        <f t="shared" si="25"/>
        <v>#REF!</v>
      </c>
    </row>
    <row r="225" spans="1:9" ht="12" customHeight="1">
      <c r="A225" s="885">
        <f t="shared" si="24"/>
        <v>215</v>
      </c>
      <c r="B225" s="307">
        <f t="shared" si="24"/>
        <v>9</v>
      </c>
      <c r="C225" s="295" t="s">
        <v>1099</v>
      </c>
      <c r="D225" s="295" t="s">
        <v>1100</v>
      </c>
      <c r="E225" s="304"/>
      <c r="F225" s="305" t="s">
        <v>583</v>
      </c>
      <c r="G225" s="297" t="s">
        <v>572</v>
      </c>
      <c r="H225" s="298" t="s">
        <v>813</v>
      </c>
      <c r="I225" s="286" t="e">
        <f t="shared" si="25"/>
        <v>#REF!</v>
      </c>
    </row>
    <row r="226" spans="1:9" ht="12" customHeight="1">
      <c r="A226" s="885">
        <f t="shared" si="24"/>
        <v>216</v>
      </c>
      <c r="B226" s="307">
        <f t="shared" si="24"/>
        <v>10</v>
      </c>
      <c r="C226" s="295" t="s">
        <v>1101</v>
      </c>
      <c r="D226" s="295" t="s">
        <v>1102</v>
      </c>
      <c r="E226" s="304"/>
      <c r="F226" s="305" t="s">
        <v>596</v>
      </c>
      <c r="G226" s="297" t="s">
        <v>582</v>
      </c>
      <c r="H226" s="298" t="s">
        <v>604</v>
      </c>
      <c r="I226" s="286" t="e">
        <f t="shared" si="25"/>
        <v>#REF!</v>
      </c>
    </row>
    <row r="227" spans="1:9" ht="12" customHeight="1">
      <c r="A227" s="885">
        <f t="shared" si="24"/>
        <v>217</v>
      </c>
      <c r="B227" s="307">
        <f t="shared" si="24"/>
        <v>11</v>
      </c>
      <c r="C227" s="295" t="s">
        <v>1103</v>
      </c>
      <c r="D227" s="295" t="s">
        <v>1104</v>
      </c>
      <c r="E227" s="304"/>
      <c r="F227" s="305" t="s">
        <v>607</v>
      </c>
      <c r="G227" s="297" t="s">
        <v>587</v>
      </c>
      <c r="H227" s="298" t="s">
        <v>658</v>
      </c>
      <c r="I227" s="286" t="e">
        <f t="shared" si="25"/>
        <v>#REF!</v>
      </c>
    </row>
    <row r="228" spans="1:9" ht="12" customHeight="1">
      <c r="A228" s="885">
        <f t="shared" si="24"/>
        <v>218</v>
      </c>
      <c r="B228" s="307">
        <f t="shared" si="24"/>
        <v>12</v>
      </c>
      <c r="C228" s="295" t="s">
        <v>1105</v>
      </c>
      <c r="D228" s="295" t="s">
        <v>1106</v>
      </c>
      <c r="E228" s="304"/>
      <c r="F228" s="305" t="s">
        <v>577</v>
      </c>
      <c r="G228" s="297" t="s">
        <v>583</v>
      </c>
      <c r="H228" s="298" t="s">
        <v>589</v>
      </c>
      <c r="I228" s="286" t="e">
        <f t="shared" si="25"/>
        <v>#REF!</v>
      </c>
    </row>
    <row r="229" spans="1:9" ht="12" customHeight="1">
      <c r="A229" s="885">
        <f t="shared" si="24"/>
        <v>219</v>
      </c>
      <c r="B229" s="307">
        <f t="shared" si="24"/>
        <v>13</v>
      </c>
      <c r="C229" s="295" t="s">
        <v>1107</v>
      </c>
      <c r="D229" s="295" t="s">
        <v>1108</v>
      </c>
      <c r="E229" s="304"/>
      <c r="F229" s="305" t="s">
        <v>622</v>
      </c>
      <c r="G229" s="297" t="s">
        <v>583</v>
      </c>
      <c r="H229" s="298" t="s">
        <v>847</v>
      </c>
      <c r="I229" s="286" t="e">
        <f t="shared" si="25"/>
        <v>#REF!</v>
      </c>
    </row>
    <row r="230" spans="1:9" ht="12" customHeight="1">
      <c r="A230" s="885">
        <f t="shared" si="24"/>
        <v>220</v>
      </c>
      <c r="B230" s="307">
        <f t="shared" si="24"/>
        <v>14</v>
      </c>
      <c r="C230" s="295" t="s">
        <v>1109</v>
      </c>
      <c r="D230" s="295" t="s">
        <v>1110</v>
      </c>
      <c r="E230" s="304"/>
      <c r="F230" s="305" t="s">
        <v>840</v>
      </c>
      <c r="G230" s="297" t="s">
        <v>588</v>
      </c>
      <c r="H230" s="298" t="s">
        <v>608</v>
      </c>
      <c r="I230" s="286" t="e">
        <f t="shared" si="25"/>
        <v>#REF!</v>
      </c>
    </row>
    <row r="231" spans="1:9" ht="12" customHeight="1">
      <c r="A231" s="885">
        <f t="shared" si="24"/>
        <v>221</v>
      </c>
      <c r="B231" s="307">
        <f t="shared" si="24"/>
        <v>15</v>
      </c>
      <c r="C231" s="295" t="s">
        <v>1111</v>
      </c>
      <c r="D231" s="295" t="s">
        <v>1112</v>
      </c>
      <c r="E231" s="304"/>
      <c r="F231" s="305" t="s">
        <v>634</v>
      </c>
      <c r="G231" s="297" t="s">
        <v>612</v>
      </c>
      <c r="H231" s="298" t="s">
        <v>638</v>
      </c>
      <c r="I231" s="286" t="e">
        <f t="shared" si="25"/>
        <v>#REF!</v>
      </c>
    </row>
    <row r="232" spans="1:9" ht="12" customHeight="1">
      <c r="A232" s="885">
        <f t="shared" si="24"/>
        <v>222</v>
      </c>
      <c r="B232" s="307">
        <f t="shared" si="24"/>
        <v>16</v>
      </c>
      <c r="C232" s="295" t="s">
        <v>1113</v>
      </c>
      <c r="D232" s="295" t="s">
        <v>1114</v>
      </c>
      <c r="E232" s="304"/>
      <c r="F232" s="305" t="s">
        <v>634</v>
      </c>
      <c r="G232" s="297" t="s">
        <v>577</v>
      </c>
      <c r="H232" s="298" t="s">
        <v>597</v>
      </c>
      <c r="I232" s="286" t="e">
        <f t="shared" si="25"/>
        <v>#REF!</v>
      </c>
    </row>
    <row r="233" spans="1:9" ht="12" customHeight="1">
      <c r="A233" s="885">
        <f t="shared" si="24"/>
        <v>223</v>
      </c>
      <c r="B233" s="307">
        <f t="shared" si="24"/>
        <v>17</v>
      </c>
      <c r="C233" s="295" t="s">
        <v>1115</v>
      </c>
      <c r="D233" s="295" t="s">
        <v>1116</v>
      </c>
      <c r="E233" s="304"/>
      <c r="F233" s="305" t="s">
        <v>661</v>
      </c>
      <c r="G233" s="297" t="s">
        <v>582</v>
      </c>
      <c r="H233" s="298" t="s">
        <v>655</v>
      </c>
      <c r="I233" s="286" t="e">
        <f t="shared" si="25"/>
        <v>#REF!</v>
      </c>
    </row>
    <row r="234" spans="1:9" ht="12" customHeight="1">
      <c r="A234" s="885">
        <f t="shared" ref="A234:B249" si="26">A233+1</f>
        <v>224</v>
      </c>
      <c r="B234" s="307">
        <f t="shared" si="26"/>
        <v>18</v>
      </c>
      <c r="C234" s="295" t="s">
        <v>1117</v>
      </c>
      <c r="D234" s="295" t="s">
        <v>1118</v>
      </c>
      <c r="E234" s="304"/>
      <c r="F234" s="305" t="s">
        <v>661</v>
      </c>
      <c r="G234" s="297" t="s">
        <v>587</v>
      </c>
      <c r="H234" s="298" t="s">
        <v>823</v>
      </c>
      <c r="I234" s="286" t="e">
        <f t="shared" si="25"/>
        <v>#REF!</v>
      </c>
    </row>
    <row r="235" spans="1:9" ht="12" customHeight="1">
      <c r="A235" s="885">
        <f t="shared" si="26"/>
        <v>225</v>
      </c>
      <c r="B235" s="307">
        <f t="shared" si="26"/>
        <v>19</v>
      </c>
      <c r="C235" s="295" t="s">
        <v>1119</v>
      </c>
      <c r="D235" s="295" t="s">
        <v>1120</v>
      </c>
      <c r="E235" s="304"/>
      <c r="F235" s="305" t="s">
        <v>671</v>
      </c>
      <c r="G235" s="297" t="s">
        <v>588</v>
      </c>
      <c r="H235" s="298" t="s">
        <v>613</v>
      </c>
      <c r="I235" s="286" t="e">
        <f t="shared" si="25"/>
        <v>#REF!</v>
      </c>
    </row>
    <row r="236" spans="1:9" ht="12" customHeight="1">
      <c r="A236" s="885">
        <f t="shared" si="26"/>
        <v>226</v>
      </c>
      <c r="B236" s="307">
        <f t="shared" si="26"/>
        <v>20</v>
      </c>
      <c r="C236" s="295" t="s">
        <v>1121</v>
      </c>
      <c r="D236" s="295" t="s">
        <v>1122</v>
      </c>
      <c r="E236" s="304"/>
      <c r="F236" s="305" t="s">
        <v>671</v>
      </c>
      <c r="G236" s="297" t="s">
        <v>587</v>
      </c>
      <c r="H236" s="298" t="s">
        <v>584</v>
      </c>
      <c r="I236" s="286" t="e">
        <f t="shared" si="25"/>
        <v>#REF!</v>
      </c>
    </row>
    <row r="237" spans="1:9" ht="12" customHeight="1">
      <c r="A237" s="885">
        <f t="shared" si="26"/>
        <v>227</v>
      </c>
      <c r="B237" s="307">
        <f t="shared" si="26"/>
        <v>21</v>
      </c>
      <c r="C237" s="295" t="s">
        <v>1123</v>
      </c>
      <c r="D237" s="295" t="s">
        <v>1124</v>
      </c>
      <c r="E237" s="304"/>
      <c r="F237" s="305" t="s">
        <v>860</v>
      </c>
      <c r="G237" s="297" t="s">
        <v>582</v>
      </c>
      <c r="H237" s="298" t="s">
        <v>578</v>
      </c>
      <c r="I237" s="286" t="e">
        <f t="shared" si="25"/>
        <v>#REF!</v>
      </c>
    </row>
    <row r="238" spans="1:9" ht="12" customHeight="1">
      <c r="A238" s="885">
        <f t="shared" si="26"/>
        <v>228</v>
      </c>
      <c r="B238" s="307">
        <f t="shared" si="26"/>
        <v>22</v>
      </c>
      <c r="C238" s="295" t="s">
        <v>1125</v>
      </c>
      <c r="D238" s="295" t="s">
        <v>1126</v>
      </c>
      <c r="E238" s="304"/>
      <c r="F238" s="305" t="s">
        <v>677</v>
      </c>
      <c r="G238" s="297" t="s">
        <v>607</v>
      </c>
      <c r="H238" s="298" t="s">
        <v>713</v>
      </c>
      <c r="I238" s="286" t="e">
        <f t="shared" si="25"/>
        <v>#REF!</v>
      </c>
    </row>
    <row r="239" spans="1:9" ht="12" customHeight="1">
      <c r="A239" s="885">
        <f t="shared" si="26"/>
        <v>229</v>
      </c>
      <c r="B239" s="307">
        <f t="shared" si="26"/>
        <v>23</v>
      </c>
      <c r="C239" s="295" t="s">
        <v>1127</v>
      </c>
      <c r="D239" s="295" t="s">
        <v>1128</v>
      </c>
      <c r="E239" s="304" t="s">
        <v>581</v>
      </c>
      <c r="F239" s="305" t="s">
        <v>677</v>
      </c>
      <c r="G239" s="297" t="s">
        <v>600</v>
      </c>
      <c r="H239" s="298" t="s">
        <v>578</v>
      </c>
      <c r="I239" s="286" t="e">
        <f t="shared" si="25"/>
        <v>#REF!</v>
      </c>
    </row>
    <row r="240" spans="1:9" ht="12" customHeight="1">
      <c r="A240" s="885">
        <f t="shared" si="26"/>
        <v>230</v>
      </c>
      <c r="B240" s="307">
        <f t="shared" si="26"/>
        <v>24</v>
      </c>
      <c r="C240" s="295" t="s">
        <v>1129</v>
      </c>
      <c r="D240" s="295" t="s">
        <v>1130</v>
      </c>
      <c r="E240" s="304"/>
      <c r="F240" s="305" t="s">
        <v>873</v>
      </c>
      <c r="G240" s="297" t="s">
        <v>587</v>
      </c>
      <c r="H240" s="298" t="s">
        <v>658</v>
      </c>
      <c r="I240" s="286" t="e">
        <f t="shared" si="25"/>
        <v>#REF!</v>
      </c>
    </row>
    <row r="241" spans="1:10" ht="12" customHeight="1">
      <c r="A241" s="885">
        <f t="shared" si="26"/>
        <v>231</v>
      </c>
      <c r="B241" s="307">
        <f t="shared" si="26"/>
        <v>25</v>
      </c>
      <c r="C241" s="295" t="s">
        <v>1131</v>
      </c>
      <c r="D241" s="295" t="s">
        <v>1132</v>
      </c>
      <c r="E241" s="304"/>
      <c r="F241" s="305" t="s">
        <v>873</v>
      </c>
      <c r="G241" s="297" t="s">
        <v>612</v>
      </c>
      <c r="H241" s="298" t="s">
        <v>682</v>
      </c>
      <c r="I241" s="286" t="e">
        <f t="shared" si="25"/>
        <v>#REF!</v>
      </c>
    </row>
    <row r="242" spans="1:10" ht="12" customHeight="1">
      <c r="A242" s="885">
        <f t="shared" si="26"/>
        <v>232</v>
      </c>
      <c r="B242" s="307">
        <f t="shared" si="26"/>
        <v>26</v>
      </c>
      <c r="C242" s="295" t="s">
        <v>1133</v>
      </c>
      <c r="D242" s="295" t="s">
        <v>1134</v>
      </c>
      <c r="E242" s="301"/>
      <c r="F242" s="297" t="s">
        <v>873</v>
      </c>
      <c r="G242" s="297" t="s">
        <v>577</v>
      </c>
      <c r="H242" s="298" t="s">
        <v>578</v>
      </c>
      <c r="I242" s="286">
        <v>221</v>
      </c>
    </row>
    <row r="243" spans="1:10" ht="12" customHeight="1">
      <c r="A243" s="885">
        <f t="shared" si="26"/>
        <v>233</v>
      </c>
      <c r="B243" s="307">
        <f t="shared" si="26"/>
        <v>27</v>
      </c>
      <c r="C243" s="295" t="s">
        <v>1135</v>
      </c>
      <c r="D243" s="295" t="s">
        <v>1136</v>
      </c>
      <c r="E243" s="301"/>
      <c r="F243" s="297" t="s">
        <v>687</v>
      </c>
      <c r="G243" s="297" t="s">
        <v>572</v>
      </c>
      <c r="H243" s="298" t="s">
        <v>578</v>
      </c>
      <c r="I243" s="286">
        <f t="shared" ref="I243:I251" si="27">I242+1</f>
        <v>222</v>
      </c>
    </row>
    <row r="244" spans="1:10" ht="12" customHeight="1">
      <c r="A244" s="885">
        <f t="shared" si="26"/>
        <v>234</v>
      </c>
      <c r="B244" s="307">
        <f t="shared" si="26"/>
        <v>28</v>
      </c>
      <c r="C244" s="295" t="s">
        <v>1137</v>
      </c>
      <c r="D244" s="295" t="s">
        <v>1138</v>
      </c>
      <c r="E244" s="301"/>
      <c r="F244" s="297" t="s">
        <v>703</v>
      </c>
      <c r="G244" s="297" t="s">
        <v>588</v>
      </c>
      <c r="H244" s="298" t="s">
        <v>584</v>
      </c>
      <c r="I244" s="286">
        <f t="shared" si="27"/>
        <v>223</v>
      </c>
    </row>
    <row r="245" spans="1:10" ht="12" customHeight="1">
      <c r="A245" s="885">
        <f t="shared" si="26"/>
        <v>235</v>
      </c>
      <c r="B245" s="307">
        <f t="shared" si="26"/>
        <v>29</v>
      </c>
      <c r="C245" s="295" t="s">
        <v>1139</v>
      </c>
      <c r="D245" s="295" t="s">
        <v>1140</v>
      </c>
      <c r="E245" s="301"/>
      <c r="F245" s="297" t="s">
        <v>712</v>
      </c>
      <c r="G245" s="297" t="s">
        <v>587</v>
      </c>
      <c r="H245" s="298" t="s">
        <v>688</v>
      </c>
      <c r="I245" s="286">
        <f t="shared" si="27"/>
        <v>224</v>
      </c>
    </row>
    <row r="246" spans="1:10" ht="12" customHeight="1">
      <c r="A246" s="885">
        <f t="shared" si="26"/>
        <v>236</v>
      </c>
      <c r="B246" s="307">
        <f t="shared" si="26"/>
        <v>30</v>
      </c>
      <c r="C246" s="295" t="s">
        <v>1141</v>
      </c>
      <c r="D246" s="295" t="s">
        <v>1142</v>
      </c>
      <c r="E246" s="301"/>
      <c r="F246" s="297" t="s">
        <v>712</v>
      </c>
      <c r="G246" s="297" t="s">
        <v>587</v>
      </c>
      <c r="H246" s="298" t="s">
        <v>674</v>
      </c>
      <c r="I246" s="286">
        <f t="shared" si="27"/>
        <v>225</v>
      </c>
    </row>
    <row r="247" spans="1:10" ht="12" customHeight="1">
      <c r="A247" s="885">
        <f t="shared" si="26"/>
        <v>237</v>
      </c>
      <c r="B247" s="307">
        <f t="shared" si="26"/>
        <v>31</v>
      </c>
      <c r="C247" s="295" t="s">
        <v>1143</v>
      </c>
      <c r="D247" s="295" t="s">
        <v>1144</v>
      </c>
      <c r="E247" s="301"/>
      <c r="F247" s="297" t="s">
        <v>712</v>
      </c>
      <c r="G247" s="297" t="s">
        <v>607</v>
      </c>
      <c r="H247" s="298" t="s">
        <v>823</v>
      </c>
      <c r="I247" s="286">
        <f t="shared" si="27"/>
        <v>226</v>
      </c>
    </row>
    <row r="248" spans="1:10" ht="12" customHeight="1">
      <c r="A248" s="885">
        <f t="shared" si="26"/>
        <v>238</v>
      </c>
      <c r="B248" s="307">
        <f t="shared" si="26"/>
        <v>32</v>
      </c>
      <c r="C248" s="295" t="s">
        <v>1145</v>
      </c>
      <c r="D248" s="295" t="s">
        <v>1146</v>
      </c>
      <c r="E248" s="301"/>
      <c r="F248" s="297" t="s">
        <v>727</v>
      </c>
      <c r="G248" s="297" t="s">
        <v>582</v>
      </c>
      <c r="H248" s="298" t="s">
        <v>813</v>
      </c>
      <c r="I248" s="286">
        <f t="shared" si="27"/>
        <v>227</v>
      </c>
    </row>
    <row r="249" spans="1:10" ht="12" customHeight="1">
      <c r="A249" s="885">
        <f t="shared" si="26"/>
        <v>239</v>
      </c>
      <c r="B249" s="307">
        <f t="shared" si="26"/>
        <v>33</v>
      </c>
      <c r="C249" s="295" t="s">
        <v>1147</v>
      </c>
      <c r="D249" s="295" t="s">
        <v>1148</v>
      </c>
      <c r="E249" s="301"/>
      <c r="F249" s="297" t="s">
        <v>727</v>
      </c>
      <c r="G249" s="297" t="s">
        <v>588</v>
      </c>
      <c r="H249" s="298" t="s">
        <v>635</v>
      </c>
      <c r="I249" s="286">
        <f t="shared" si="27"/>
        <v>228</v>
      </c>
    </row>
    <row r="250" spans="1:10" ht="12" customHeight="1">
      <c r="A250" s="885">
        <f t="shared" ref="A250:B251" si="28">A249+1</f>
        <v>240</v>
      </c>
      <c r="B250" s="307">
        <f t="shared" si="28"/>
        <v>34</v>
      </c>
      <c r="C250" s="295" t="s">
        <v>1149</v>
      </c>
      <c r="D250" s="295" t="s">
        <v>1150</v>
      </c>
      <c r="E250" s="301"/>
      <c r="F250" s="297" t="s">
        <v>727</v>
      </c>
      <c r="G250" s="297" t="s">
        <v>582</v>
      </c>
      <c r="H250" s="298" t="s">
        <v>597</v>
      </c>
      <c r="I250" s="286">
        <f t="shared" si="27"/>
        <v>229</v>
      </c>
    </row>
    <row r="251" spans="1:10" ht="12" customHeight="1">
      <c r="A251" s="885">
        <f t="shared" si="28"/>
        <v>241</v>
      </c>
      <c r="B251" s="307">
        <f t="shared" si="28"/>
        <v>35</v>
      </c>
      <c r="C251" s="295" t="s">
        <v>1151</v>
      </c>
      <c r="D251" s="295" t="s">
        <v>1152</v>
      </c>
      <c r="E251" s="301"/>
      <c r="F251" s="297" t="s">
        <v>727</v>
      </c>
      <c r="G251" s="297" t="s">
        <v>623</v>
      </c>
      <c r="H251" s="298" t="s">
        <v>578</v>
      </c>
      <c r="I251" s="286">
        <f t="shared" si="27"/>
        <v>230</v>
      </c>
      <c r="J251" s="306"/>
    </row>
    <row r="252" spans="1:10" ht="12" customHeight="1">
      <c r="A252" s="885">
        <f t="shared" ref="A252:B252" si="29">A251+1</f>
        <v>242</v>
      </c>
      <c r="B252" s="307">
        <f t="shared" si="29"/>
        <v>36</v>
      </c>
      <c r="C252" s="295" t="s">
        <v>1153</v>
      </c>
      <c r="D252" s="295" t="s">
        <v>1154</v>
      </c>
      <c r="E252" s="301"/>
      <c r="F252" s="297" t="s">
        <v>745</v>
      </c>
      <c r="G252" s="297" t="s">
        <v>918</v>
      </c>
      <c r="H252" s="298" t="s">
        <v>767</v>
      </c>
      <c r="J252" s="306"/>
    </row>
    <row r="253" spans="1:10" ht="12" customHeight="1">
      <c r="A253" s="885">
        <f t="shared" ref="A253:B253" si="30">A252+1</f>
        <v>243</v>
      </c>
      <c r="B253" s="307">
        <f t="shared" si="30"/>
        <v>37</v>
      </c>
      <c r="C253" s="295" t="s">
        <v>1155</v>
      </c>
      <c r="D253" s="295" t="s">
        <v>1156</v>
      </c>
      <c r="E253" s="301"/>
      <c r="F253" s="297" t="s">
        <v>745</v>
      </c>
      <c r="G253" s="297" t="s">
        <v>925</v>
      </c>
      <c r="H253" s="298" t="s">
        <v>889</v>
      </c>
      <c r="J253" s="306"/>
    </row>
    <row r="254" spans="1:10" ht="12" customHeight="1">
      <c r="A254" s="885">
        <f t="shared" ref="A254:B257" si="31">A253+1</f>
        <v>244</v>
      </c>
      <c r="B254" s="307">
        <f t="shared" si="31"/>
        <v>38</v>
      </c>
      <c r="C254" s="295" t="s">
        <v>1157</v>
      </c>
      <c r="D254" s="295" t="s">
        <v>1158</v>
      </c>
      <c r="E254" s="301"/>
      <c r="F254" s="297" t="s">
        <v>745</v>
      </c>
      <c r="G254" s="297" t="s">
        <v>934</v>
      </c>
      <c r="H254" s="298" t="s">
        <v>1159</v>
      </c>
      <c r="J254" s="306"/>
    </row>
    <row r="255" spans="1:10" ht="12" customHeight="1">
      <c r="A255" s="885">
        <f t="shared" si="31"/>
        <v>245</v>
      </c>
      <c r="B255" s="307">
        <f t="shared" si="31"/>
        <v>39</v>
      </c>
      <c r="C255" s="295" t="s">
        <v>1160</v>
      </c>
      <c r="D255" s="295" t="s">
        <v>1161</v>
      </c>
      <c r="E255" s="301"/>
      <c r="F255" s="297" t="s">
        <v>1162</v>
      </c>
      <c r="G255" s="297" t="s">
        <v>968</v>
      </c>
      <c r="H255" s="298" t="s">
        <v>1163</v>
      </c>
      <c r="I255" s="286">
        <v>231</v>
      </c>
      <c r="J255" s="306"/>
    </row>
    <row r="256" spans="1:10" ht="12" customHeight="1">
      <c r="A256" s="885">
        <f t="shared" si="31"/>
        <v>246</v>
      </c>
      <c r="B256" s="307">
        <f t="shared" si="31"/>
        <v>40</v>
      </c>
      <c r="C256" s="295" t="s">
        <v>1164</v>
      </c>
      <c r="D256" s="295" t="s">
        <v>1165</v>
      </c>
      <c r="E256" s="301"/>
      <c r="F256" s="297" t="s">
        <v>1162</v>
      </c>
      <c r="G256" s="297" t="s">
        <v>1166</v>
      </c>
      <c r="H256" s="298" t="s">
        <v>1167</v>
      </c>
      <c r="I256" s="286">
        <v>232</v>
      </c>
      <c r="J256" s="306"/>
    </row>
    <row r="257" spans="1:10" ht="12" customHeight="1" thickBot="1">
      <c r="A257" s="885">
        <f t="shared" si="31"/>
        <v>247</v>
      </c>
      <c r="B257" s="307">
        <f t="shared" si="31"/>
        <v>41</v>
      </c>
      <c r="C257" s="295" t="s">
        <v>1168</v>
      </c>
      <c r="D257" s="295" t="s">
        <v>1169</v>
      </c>
      <c r="E257" s="301" t="s">
        <v>757</v>
      </c>
      <c r="F257" s="297" t="s">
        <v>1170</v>
      </c>
      <c r="G257" s="297" t="s">
        <v>744</v>
      </c>
      <c r="H257" s="298" t="s">
        <v>766</v>
      </c>
      <c r="J257" s="306"/>
    </row>
    <row r="258" spans="1:10" ht="12" customHeight="1">
      <c r="A258" s="290" t="s">
        <v>563</v>
      </c>
      <c r="B258" s="291" t="s">
        <v>564</v>
      </c>
      <c r="C258" s="292" t="s">
        <v>1171</v>
      </c>
      <c r="D258" s="292" t="s">
        <v>566</v>
      </c>
      <c r="E258" s="1428" t="s">
        <v>567</v>
      </c>
      <c r="F258" s="1429"/>
      <c r="G258" s="1429"/>
      <c r="H258" s="1430"/>
      <c r="I258" s="77"/>
      <c r="J258" s="77"/>
    </row>
    <row r="259" spans="1:10" ht="12" customHeight="1">
      <c r="A259" s="885">
        <f>A257+1</f>
        <v>248</v>
      </c>
      <c r="B259" s="307">
        <v>1</v>
      </c>
      <c r="C259" s="295" t="s">
        <v>1172</v>
      </c>
      <c r="D259" s="295" t="s">
        <v>1173</v>
      </c>
      <c r="E259" s="301" t="s">
        <v>570</v>
      </c>
      <c r="F259" s="297" t="s">
        <v>1174</v>
      </c>
      <c r="G259" s="297" t="s">
        <v>583</v>
      </c>
      <c r="H259" s="298" t="s">
        <v>652</v>
      </c>
      <c r="I259" s="286">
        <f>I256+1</f>
        <v>233</v>
      </c>
    </row>
    <row r="260" spans="1:10" ht="12" customHeight="1">
      <c r="A260" s="885">
        <f t="shared" ref="A260:B275" si="32">A259+1</f>
        <v>249</v>
      </c>
      <c r="B260" s="307">
        <f t="shared" si="32"/>
        <v>2</v>
      </c>
      <c r="C260" s="295" t="s">
        <v>1175</v>
      </c>
      <c r="D260" s="295" t="s">
        <v>1176</v>
      </c>
      <c r="E260" s="301"/>
      <c r="F260" s="297" t="s">
        <v>1177</v>
      </c>
      <c r="G260" s="297" t="s">
        <v>592</v>
      </c>
      <c r="H260" s="298" t="s">
        <v>713</v>
      </c>
      <c r="I260" s="286">
        <f t="shared" ref="I260:I302" si="33">I259+1</f>
        <v>234</v>
      </c>
    </row>
    <row r="261" spans="1:10" ht="12" customHeight="1">
      <c r="A261" s="885">
        <f t="shared" si="32"/>
        <v>250</v>
      </c>
      <c r="B261" s="307">
        <f t="shared" si="32"/>
        <v>3</v>
      </c>
      <c r="C261" s="295" t="s">
        <v>1178</v>
      </c>
      <c r="D261" s="295" t="s">
        <v>1179</v>
      </c>
      <c r="E261" s="301"/>
      <c r="F261" s="297" t="s">
        <v>1180</v>
      </c>
      <c r="G261" s="297" t="s">
        <v>582</v>
      </c>
      <c r="H261" s="298" t="s">
        <v>578</v>
      </c>
      <c r="I261" s="286">
        <f t="shared" si="33"/>
        <v>235</v>
      </c>
      <c r="J261" s="306"/>
    </row>
    <row r="262" spans="1:10" ht="12" customHeight="1">
      <c r="A262" s="885">
        <f t="shared" si="32"/>
        <v>251</v>
      </c>
      <c r="B262" s="307">
        <f t="shared" si="32"/>
        <v>4</v>
      </c>
      <c r="C262" s="295" t="s">
        <v>1181</v>
      </c>
      <c r="D262" s="295" t="s">
        <v>1182</v>
      </c>
      <c r="E262" s="301"/>
      <c r="F262" s="297" t="s">
        <v>1180</v>
      </c>
      <c r="G262" s="297" t="s">
        <v>607</v>
      </c>
      <c r="H262" s="298" t="s">
        <v>578</v>
      </c>
      <c r="I262" s="286">
        <f t="shared" si="33"/>
        <v>236</v>
      </c>
      <c r="J262" s="77"/>
    </row>
    <row r="263" spans="1:10" ht="12" customHeight="1">
      <c r="A263" s="885">
        <f t="shared" si="32"/>
        <v>252</v>
      </c>
      <c r="B263" s="307">
        <f t="shared" si="32"/>
        <v>5</v>
      </c>
      <c r="C263" s="295" t="s">
        <v>1183</v>
      </c>
      <c r="D263" s="295" t="s">
        <v>1184</v>
      </c>
      <c r="E263" s="301"/>
      <c r="F263" s="297" t="s">
        <v>1180</v>
      </c>
      <c r="G263" s="297" t="s">
        <v>600</v>
      </c>
      <c r="H263" s="298" t="s">
        <v>573</v>
      </c>
      <c r="I263" s="286">
        <f t="shared" si="33"/>
        <v>237</v>
      </c>
      <c r="J263" s="77"/>
    </row>
    <row r="264" spans="1:10" ht="12" customHeight="1">
      <c r="A264" s="885">
        <f t="shared" si="32"/>
        <v>253</v>
      </c>
      <c r="B264" s="307">
        <f t="shared" si="32"/>
        <v>6</v>
      </c>
      <c r="C264" s="295" t="s">
        <v>1185</v>
      </c>
      <c r="D264" s="295" t="s">
        <v>1186</v>
      </c>
      <c r="E264" s="301" t="s">
        <v>581</v>
      </c>
      <c r="F264" s="297" t="s">
        <v>587</v>
      </c>
      <c r="G264" s="297" t="s">
        <v>582</v>
      </c>
      <c r="H264" s="298" t="s">
        <v>578</v>
      </c>
      <c r="I264" s="286">
        <f t="shared" si="33"/>
        <v>238</v>
      </c>
      <c r="J264" s="77"/>
    </row>
    <row r="265" spans="1:10" ht="12" customHeight="1">
      <c r="A265" s="885">
        <f t="shared" si="32"/>
        <v>254</v>
      </c>
      <c r="B265" s="307">
        <f t="shared" si="32"/>
        <v>7</v>
      </c>
      <c r="C265" s="295" t="s">
        <v>1187</v>
      </c>
      <c r="D265" s="295" t="s">
        <v>1188</v>
      </c>
      <c r="E265" s="301"/>
      <c r="F265" s="297" t="s">
        <v>572</v>
      </c>
      <c r="G265" s="297" t="s">
        <v>587</v>
      </c>
      <c r="H265" s="298" t="s">
        <v>619</v>
      </c>
      <c r="I265" s="286">
        <f t="shared" si="33"/>
        <v>239</v>
      </c>
      <c r="J265" s="77"/>
    </row>
    <row r="266" spans="1:10" ht="12" customHeight="1">
      <c r="A266" s="885">
        <f t="shared" si="32"/>
        <v>255</v>
      </c>
      <c r="B266" s="307">
        <f t="shared" si="32"/>
        <v>8</v>
      </c>
      <c r="C266" s="295" t="s">
        <v>1189</v>
      </c>
      <c r="D266" s="295" t="s">
        <v>1190</v>
      </c>
      <c r="E266" s="301"/>
      <c r="F266" s="297" t="s">
        <v>988</v>
      </c>
      <c r="G266" s="297" t="s">
        <v>583</v>
      </c>
      <c r="H266" s="298" t="s">
        <v>638</v>
      </c>
      <c r="I266" s="286">
        <f t="shared" si="33"/>
        <v>240</v>
      </c>
      <c r="J266" s="77"/>
    </row>
    <row r="267" spans="1:10" ht="12" customHeight="1">
      <c r="A267" s="885">
        <f t="shared" si="32"/>
        <v>256</v>
      </c>
      <c r="B267" s="307">
        <f t="shared" si="32"/>
        <v>9</v>
      </c>
      <c r="C267" s="295" t="s">
        <v>1191</v>
      </c>
      <c r="D267" s="295" t="s">
        <v>1192</v>
      </c>
      <c r="E267" s="301"/>
      <c r="F267" s="297" t="s">
        <v>611</v>
      </c>
      <c r="G267" s="297" t="s">
        <v>623</v>
      </c>
      <c r="H267" s="298" t="s">
        <v>638</v>
      </c>
      <c r="I267" s="286">
        <f t="shared" si="33"/>
        <v>241</v>
      </c>
      <c r="J267" s="77"/>
    </row>
    <row r="268" spans="1:10" ht="12" customHeight="1">
      <c r="A268" s="885">
        <f t="shared" si="32"/>
        <v>257</v>
      </c>
      <c r="B268" s="307">
        <f t="shared" si="32"/>
        <v>10</v>
      </c>
      <c r="C268" s="295" t="s">
        <v>1193</v>
      </c>
      <c r="D268" s="295" t="s">
        <v>1194</v>
      </c>
      <c r="E268" s="301"/>
      <c r="F268" s="297" t="s">
        <v>611</v>
      </c>
      <c r="G268" s="297" t="s">
        <v>583</v>
      </c>
      <c r="H268" s="298" t="s">
        <v>578</v>
      </c>
      <c r="I268" s="286">
        <f t="shared" si="33"/>
        <v>242</v>
      </c>
      <c r="J268" s="77"/>
    </row>
    <row r="269" spans="1:10" ht="12" customHeight="1">
      <c r="A269" s="885">
        <f t="shared" si="32"/>
        <v>258</v>
      </c>
      <c r="B269" s="307">
        <f t="shared" si="32"/>
        <v>11</v>
      </c>
      <c r="C269" s="295" t="s">
        <v>1195</v>
      </c>
      <c r="D269" s="295" t="s">
        <v>1196</v>
      </c>
      <c r="E269" s="301"/>
      <c r="F269" s="297" t="s">
        <v>622</v>
      </c>
      <c r="G269" s="297" t="s">
        <v>587</v>
      </c>
      <c r="H269" s="298" t="s">
        <v>626</v>
      </c>
      <c r="I269" s="286">
        <f t="shared" si="33"/>
        <v>243</v>
      </c>
      <c r="J269" s="77"/>
    </row>
    <row r="270" spans="1:10" ht="12" customHeight="1">
      <c r="A270" s="885">
        <f t="shared" si="32"/>
        <v>259</v>
      </c>
      <c r="B270" s="307">
        <f t="shared" si="32"/>
        <v>12</v>
      </c>
      <c r="C270" s="295" t="s">
        <v>1197</v>
      </c>
      <c r="D270" s="295" t="s">
        <v>1198</v>
      </c>
      <c r="E270" s="301"/>
      <c r="F270" s="297" t="s">
        <v>622</v>
      </c>
      <c r="G270" s="297" t="s">
        <v>572</v>
      </c>
      <c r="H270" s="298" t="s">
        <v>584</v>
      </c>
      <c r="I270" s="286">
        <f t="shared" si="33"/>
        <v>244</v>
      </c>
      <c r="J270" s="77"/>
    </row>
    <row r="271" spans="1:10" ht="12" customHeight="1">
      <c r="A271" s="885">
        <f t="shared" si="32"/>
        <v>260</v>
      </c>
      <c r="B271" s="307">
        <f t="shared" si="32"/>
        <v>13</v>
      </c>
      <c r="C271" s="295" t="s">
        <v>1199</v>
      </c>
      <c r="D271" s="295" t="s">
        <v>1200</v>
      </c>
      <c r="E271" s="301"/>
      <c r="F271" s="297" t="s">
        <v>840</v>
      </c>
      <c r="G271" s="297" t="s">
        <v>572</v>
      </c>
      <c r="H271" s="298" t="s">
        <v>652</v>
      </c>
      <c r="I271" s="286">
        <f t="shared" si="33"/>
        <v>245</v>
      </c>
      <c r="J271" s="77"/>
    </row>
    <row r="272" spans="1:10" ht="12" customHeight="1">
      <c r="A272" s="885">
        <f t="shared" si="32"/>
        <v>261</v>
      </c>
      <c r="B272" s="307">
        <f t="shared" si="32"/>
        <v>14</v>
      </c>
      <c r="C272" s="295" t="s">
        <v>1201</v>
      </c>
      <c r="D272" s="295" t="s">
        <v>1202</v>
      </c>
      <c r="E272" s="301"/>
      <c r="F272" s="297" t="s">
        <v>634</v>
      </c>
      <c r="G272" s="297" t="s">
        <v>588</v>
      </c>
      <c r="H272" s="298" t="s">
        <v>635</v>
      </c>
      <c r="I272" s="286">
        <f t="shared" si="33"/>
        <v>246</v>
      </c>
      <c r="J272" s="77"/>
    </row>
    <row r="273" spans="1:10" ht="12" customHeight="1">
      <c r="A273" s="885">
        <f t="shared" si="32"/>
        <v>262</v>
      </c>
      <c r="B273" s="307">
        <f t="shared" si="32"/>
        <v>15</v>
      </c>
      <c r="C273" s="295" t="s">
        <v>1203</v>
      </c>
      <c r="D273" s="295" t="s">
        <v>1204</v>
      </c>
      <c r="E273" s="301"/>
      <c r="F273" s="297" t="s">
        <v>634</v>
      </c>
      <c r="G273" s="297" t="s">
        <v>588</v>
      </c>
      <c r="H273" s="298" t="s">
        <v>688</v>
      </c>
      <c r="I273" s="286">
        <f t="shared" si="33"/>
        <v>247</v>
      </c>
      <c r="J273" s="77"/>
    </row>
    <row r="274" spans="1:10" ht="12" customHeight="1">
      <c r="A274" s="885">
        <f t="shared" si="32"/>
        <v>263</v>
      </c>
      <c r="B274" s="307">
        <f t="shared" si="32"/>
        <v>16</v>
      </c>
      <c r="C274" s="295" t="s">
        <v>1205</v>
      </c>
      <c r="D274" s="295" t="s">
        <v>1206</v>
      </c>
      <c r="E274" s="301"/>
      <c r="F274" s="297" t="s">
        <v>634</v>
      </c>
      <c r="G274" s="297" t="s">
        <v>582</v>
      </c>
      <c r="H274" s="298" t="s">
        <v>593</v>
      </c>
      <c r="I274" s="286">
        <f t="shared" si="33"/>
        <v>248</v>
      </c>
      <c r="J274" s="77"/>
    </row>
    <row r="275" spans="1:10" ht="12" customHeight="1">
      <c r="A275" s="885">
        <f t="shared" si="32"/>
        <v>264</v>
      </c>
      <c r="B275" s="307">
        <f t="shared" si="32"/>
        <v>17</v>
      </c>
      <c r="C275" s="295" t="s">
        <v>1207</v>
      </c>
      <c r="D275" s="295" t="s">
        <v>1208</v>
      </c>
      <c r="E275" s="301"/>
      <c r="F275" s="297" t="s">
        <v>634</v>
      </c>
      <c r="G275" s="297" t="s">
        <v>596</v>
      </c>
      <c r="H275" s="298" t="s">
        <v>635</v>
      </c>
      <c r="I275" s="286">
        <f t="shared" si="33"/>
        <v>249</v>
      </c>
      <c r="J275" s="77"/>
    </row>
    <row r="276" spans="1:10" ht="12" customHeight="1">
      <c r="A276" s="885">
        <f t="shared" ref="A276:B291" si="34">A275+1</f>
        <v>265</v>
      </c>
      <c r="B276" s="307">
        <f t="shared" si="34"/>
        <v>18</v>
      </c>
      <c r="C276" s="295" t="s">
        <v>1209</v>
      </c>
      <c r="D276" s="295" t="s">
        <v>1182</v>
      </c>
      <c r="E276" s="301"/>
      <c r="F276" s="297" t="s">
        <v>634</v>
      </c>
      <c r="G276" s="297" t="s">
        <v>600</v>
      </c>
      <c r="H276" s="298" t="s">
        <v>782</v>
      </c>
      <c r="I276" s="286">
        <f t="shared" si="33"/>
        <v>250</v>
      </c>
      <c r="J276" s="77"/>
    </row>
    <row r="277" spans="1:10" ht="12" customHeight="1">
      <c r="A277" s="885">
        <f t="shared" si="34"/>
        <v>266</v>
      </c>
      <c r="B277" s="307">
        <f t="shared" si="34"/>
        <v>19</v>
      </c>
      <c r="C277" s="295" t="s">
        <v>1210</v>
      </c>
      <c r="D277" s="295" t="s">
        <v>1211</v>
      </c>
      <c r="E277" s="301"/>
      <c r="F277" s="297" t="s">
        <v>649</v>
      </c>
      <c r="G277" s="297" t="s">
        <v>588</v>
      </c>
      <c r="H277" s="298" t="s">
        <v>613</v>
      </c>
      <c r="I277" s="286">
        <f t="shared" si="33"/>
        <v>251</v>
      </c>
      <c r="J277" s="77"/>
    </row>
    <row r="278" spans="1:10" ht="12" customHeight="1">
      <c r="A278" s="885">
        <f t="shared" si="34"/>
        <v>267</v>
      </c>
      <c r="B278" s="307">
        <f t="shared" si="34"/>
        <v>20</v>
      </c>
      <c r="C278" s="295" t="s">
        <v>1212</v>
      </c>
      <c r="D278" s="295" t="s">
        <v>1213</v>
      </c>
      <c r="E278" s="301"/>
      <c r="F278" s="297" t="s">
        <v>649</v>
      </c>
      <c r="G278" s="297" t="s">
        <v>600</v>
      </c>
      <c r="H278" s="298" t="s">
        <v>619</v>
      </c>
      <c r="I278" s="286">
        <f t="shared" si="33"/>
        <v>252</v>
      </c>
      <c r="J278" s="77"/>
    </row>
    <row r="279" spans="1:10" ht="12" customHeight="1">
      <c r="A279" s="885">
        <f t="shared" si="34"/>
        <v>268</v>
      </c>
      <c r="B279" s="307">
        <f t="shared" si="34"/>
        <v>21</v>
      </c>
      <c r="C279" s="295" t="s">
        <v>1214</v>
      </c>
      <c r="D279" s="295" t="s">
        <v>1213</v>
      </c>
      <c r="E279" s="301"/>
      <c r="F279" s="297" t="s">
        <v>661</v>
      </c>
      <c r="G279" s="297" t="s">
        <v>588</v>
      </c>
      <c r="H279" s="298" t="s">
        <v>813</v>
      </c>
      <c r="I279" s="286">
        <f t="shared" si="33"/>
        <v>253</v>
      </c>
      <c r="J279" s="77"/>
    </row>
    <row r="280" spans="1:10" ht="12" customHeight="1">
      <c r="A280" s="885">
        <f t="shared" si="34"/>
        <v>269</v>
      </c>
      <c r="B280" s="307">
        <f t="shared" si="34"/>
        <v>22</v>
      </c>
      <c r="C280" s="295" t="s">
        <v>1215</v>
      </c>
      <c r="D280" s="295" t="s">
        <v>1216</v>
      </c>
      <c r="E280" s="301"/>
      <c r="F280" s="297" t="s">
        <v>661</v>
      </c>
      <c r="G280" s="297" t="s">
        <v>612</v>
      </c>
      <c r="H280" s="298" t="s">
        <v>635</v>
      </c>
      <c r="I280" s="286">
        <f t="shared" si="33"/>
        <v>254</v>
      </c>
      <c r="J280" s="306"/>
    </row>
    <row r="281" spans="1:10" ht="12" customHeight="1">
      <c r="A281" s="885">
        <f t="shared" si="34"/>
        <v>270</v>
      </c>
      <c r="B281" s="307">
        <f t="shared" si="34"/>
        <v>23</v>
      </c>
      <c r="C281" s="295" t="s">
        <v>1217</v>
      </c>
      <c r="D281" s="295" t="s">
        <v>1218</v>
      </c>
      <c r="E281" s="301"/>
      <c r="F281" s="297" t="s">
        <v>860</v>
      </c>
      <c r="G281" s="297" t="s">
        <v>612</v>
      </c>
      <c r="H281" s="298" t="s">
        <v>847</v>
      </c>
      <c r="I281" s="286">
        <f t="shared" si="33"/>
        <v>255</v>
      </c>
      <c r="J281" s="77"/>
    </row>
    <row r="282" spans="1:10" ht="12" customHeight="1">
      <c r="A282" s="885">
        <f t="shared" si="34"/>
        <v>271</v>
      </c>
      <c r="B282" s="307">
        <f t="shared" si="34"/>
        <v>24</v>
      </c>
      <c r="C282" s="295" t="s">
        <v>1219</v>
      </c>
      <c r="D282" s="295" t="s">
        <v>1220</v>
      </c>
      <c r="E282" s="301"/>
      <c r="F282" s="297" t="s">
        <v>677</v>
      </c>
      <c r="G282" s="297" t="s">
        <v>600</v>
      </c>
      <c r="H282" s="298" t="s">
        <v>772</v>
      </c>
      <c r="I282" s="286">
        <f t="shared" si="33"/>
        <v>256</v>
      </c>
      <c r="J282" s="77"/>
    </row>
    <row r="283" spans="1:10" ht="12" customHeight="1">
      <c r="A283" s="885">
        <f t="shared" si="34"/>
        <v>272</v>
      </c>
      <c r="B283" s="307">
        <f t="shared" si="34"/>
        <v>25</v>
      </c>
      <c r="C283" s="295" t="s">
        <v>1221</v>
      </c>
      <c r="D283" s="295" t="s">
        <v>1222</v>
      </c>
      <c r="E283" s="301"/>
      <c r="F283" s="297" t="s">
        <v>677</v>
      </c>
      <c r="G283" s="297" t="s">
        <v>587</v>
      </c>
      <c r="H283" s="298" t="s">
        <v>658</v>
      </c>
      <c r="I283" s="286">
        <f t="shared" si="33"/>
        <v>257</v>
      </c>
      <c r="J283" s="306"/>
    </row>
    <row r="284" spans="1:10" ht="12" customHeight="1">
      <c r="A284" s="885">
        <f t="shared" si="34"/>
        <v>273</v>
      </c>
      <c r="B284" s="307">
        <f t="shared" si="34"/>
        <v>26</v>
      </c>
      <c r="C284" s="295" t="s">
        <v>1223</v>
      </c>
      <c r="D284" s="295" t="s">
        <v>1224</v>
      </c>
      <c r="E284" s="301"/>
      <c r="F284" s="297" t="s">
        <v>873</v>
      </c>
      <c r="G284" s="297" t="s">
        <v>587</v>
      </c>
      <c r="H284" s="298" t="s">
        <v>772</v>
      </c>
      <c r="I284" s="286">
        <f t="shared" si="33"/>
        <v>258</v>
      </c>
      <c r="J284" s="77"/>
    </row>
    <row r="285" spans="1:10" ht="12" customHeight="1">
      <c r="A285" s="885">
        <f t="shared" si="34"/>
        <v>274</v>
      </c>
      <c r="B285" s="307">
        <f t="shared" si="34"/>
        <v>27</v>
      </c>
      <c r="C285" s="295" t="s">
        <v>1225</v>
      </c>
      <c r="D285" s="295" t="s">
        <v>1226</v>
      </c>
      <c r="E285" s="301"/>
      <c r="F285" s="297" t="s">
        <v>873</v>
      </c>
      <c r="G285" s="297" t="s">
        <v>572</v>
      </c>
      <c r="H285" s="298" t="s">
        <v>578</v>
      </c>
      <c r="I285" s="286">
        <f t="shared" si="33"/>
        <v>259</v>
      </c>
      <c r="J285" s="306"/>
    </row>
    <row r="286" spans="1:10" ht="12" customHeight="1">
      <c r="A286" s="885">
        <f t="shared" si="34"/>
        <v>275</v>
      </c>
      <c r="B286" s="307">
        <f t="shared" si="34"/>
        <v>28</v>
      </c>
      <c r="C286" s="295" t="s">
        <v>1227</v>
      </c>
      <c r="D286" s="295" t="s">
        <v>1228</v>
      </c>
      <c r="E286" s="301"/>
      <c r="F286" s="297" t="s">
        <v>687</v>
      </c>
      <c r="G286" s="297" t="s">
        <v>582</v>
      </c>
      <c r="H286" s="298" t="s">
        <v>613</v>
      </c>
      <c r="I286" s="286">
        <f t="shared" si="33"/>
        <v>260</v>
      </c>
    </row>
    <row r="287" spans="1:10" ht="12" customHeight="1">
      <c r="A287" s="885">
        <f t="shared" si="34"/>
        <v>276</v>
      </c>
      <c r="B287" s="307">
        <f t="shared" si="34"/>
        <v>29</v>
      </c>
      <c r="C287" s="295" t="s">
        <v>1229</v>
      </c>
      <c r="D287" s="295" t="s">
        <v>1230</v>
      </c>
      <c r="E287" s="301"/>
      <c r="F287" s="297" t="s">
        <v>687</v>
      </c>
      <c r="G287" s="297" t="s">
        <v>600</v>
      </c>
      <c r="H287" s="298" t="s">
        <v>608</v>
      </c>
      <c r="I287" s="286">
        <f t="shared" si="33"/>
        <v>261</v>
      </c>
    </row>
    <row r="288" spans="1:10" ht="12" customHeight="1">
      <c r="A288" s="885">
        <f t="shared" si="34"/>
        <v>277</v>
      </c>
      <c r="B288" s="307">
        <f t="shared" si="34"/>
        <v>30</v>
      </c>
      <c r="C288" s="295" t="s">
        <v>1231</v>
      </c>
      <c r="D288" s="295" t="s">
        <v>1232</v>
      </c>
      <c r="E288" s="301"/>
      <c r="F288" s="297" t="s">
        <v>703</v>
      </c>
      <c r="G288" s="297" t="s">
        <v>577</v>
      </c>
      <c r="H288" s="298" t="s">
        <v>635</v>
      </c>
      <c r="I288" s="286">
        <f t="shared" si="33"/>
        <v>262</v>
      </c>
      <c r="J288" s="306"/>
    </row>
    <row r="289" spans="1:10" ht="12" customHeight="1">
      <c r="A289" s="885">
        <f t="shared" si="34"/>
        <v>278</v>
      </c>
      <c r="B289" s="307">
        <f t="shared" si="34"/>
        <v>31</v>
      </c>
      <c r="C289" s="295" t="s">
        <v>1233</v>
      </c>
      <c r="D289" s="295" t="s">
        <v>1234</v>
      </c>
      <c r="E289" s="301"/>
      <c r="F289" s="297" t="s">
        <v>712</v>
      </c>
      <c r="G289" s="297" t="s">
        <v>588</v>
      </c>
      <c r="H289" s="298" t="s">
        <v>664</v>
      </c>
      <c r="I289" s="286">
        <f t="shared" si="33"/>
        <v>263</v>
      </c>
      <c r="J289" s="306"/>
    </row>
    <row r="290" spans="1:10" ht="12" customHeight="1">
      <c r="A290" s="885">
        <f t="shared" si="34"/>
        <v>279</v>
      </c>
      <c r="B290" s="307">
        <f t="shared" si="34"/>
        <v>32</v>
      </c>
      <c r="C290" s="295" t="s">
        <v>1235</v>
      </c>
      <c r="D290" s="295" t="s">
        <v>1236</v>
      </c>
      <c r="E290" s="301"/>
      <c r="F290" s="297" t="s">
        <v>712</v>
      </c>
      <c r="G290" s="297" t="s">
        <v>588</v>
      </c>
      <c r="H290" s="298" t="s">
        <v>613</v>
      </c>
      <c r="I290" s="286">
        <f t="shared" si="33"/>
        <v>264</v>
      </c>
      <c r="J290" s="306"/>
    </row>
    <row r="291" spans="1:10" ht="12" customHeight="1">
      <c r="A291" s="885">
        <f t="shared" si="34"/>
        <v>280</v>
      </c>
      <c r="B291" s="307">
        <f t="shared" si="34"/>
        <v>33</v>
      </c>
      <c r="C291" s="295" t="s">
        <v>1237</v>
      </c>
      <c r="D291" s="295" t="s">
        <v>1238</v>
      </c>
      <c r="E291" s="301"/>
      <c r="F291" s="297" t="s">
        <v>712</v>
      </c>
      <c r="G291" s="297" t="s">
        <v>623</v>
      </c>
      <c r="H291" s="298" t="s">
        <v>713</v>
      </c>
      <c r="I291" s="286">
        <f t="shared" si="33"/>
        <v>265</v>
      </c>
      <c r="J291" s="306"/>
    </row>
    <row r="292" spans="1:10" ht="12" customHeight="1">
      <c r="A292" s="885">
        <f t="shared" ref="A292:B306" si="35">A291+1</f>
        <v>281</v>
      </c>
      <c r="B292" s="307">
        <f t="shared" si="35"/>
        <v>34</v>
      </c>
      <c r="C292" s="295" t="s">
        <v>1239</v>
      </c>
      <c r="D292" s="295" t="s">
        <v>1240</v>
      </c>
      <c r="E292" s="301"/>
      <c r="F292" s="297" t="s">
        <v>802</v>
      </c>
      <c r="G292" s="297" t="s">
        <v>1241</v>
      </c>
      <c r="H292" s="298" t="s">
        <v>918</v>
      </c>
      <c r="J292" s="306"/>
    </row>
    <row r="293" spans="1:10" ht="12" customHeight="1">
      <c r="A293" s="885">
        <f t="shared" si="35"/>
        <v>282</v>
      </c>
      <c r="B293" s="307">
        <f t="shared" si="35"/>
        <v>35</v>
      </c>
      <c r="C293" s="295" t="s">
        <v>1242</v>
      </c>
      <c r="D293" s="295" t="s">
        <v>1243</v>
      </c>
      <c r="E293" s="301"/>
      <c r="F293" s="297" t="s">
        <v>727</v>
      </c>
      <c r="G293" s="297" t="s">
        <v>588</v>
      </c>
      <c r="H293" s="298" t="s">
        <v>823</v>
      </c>
      <c r="I293" s="286">
        <f>I291+1</f>
        <v>266</v>
      </c>
      <c r="J293" s="306"/>
    </row>
    <row r="294" spans="1:10" ht="12" customHeight="1">
      <c r="A294" s="885">
        <f t="shared" si="35"/>
        <v>283</v>
      </c>
      <c r="B294" s="307">
        <f t="shared" si="35"/>
        <v>36</v>
      </c>
      <c r="C294" s="295" t="s">
        <v>1244</v>
      </c>
      <c r="D294" s="295" t="s">
        <v>1245</v>
      </c>
      <c r="E294" s="301"/>
      <c r="F294" s="297" t="s">
        <v>727</v>
      </c>
      <c r="G294" s="297" t="s">
        <v>582</v>
      </c>
      <c r="H294" s="298" t="s">
        <v>713</v>
      </c>
      <c r="I294" s="286">
        <f t="shared" si="33"/>
        <v>267</v>
      </c>
      <c r="J294" s="306"/>
    </row>
    <row r="295" spans="1:10" ht="12" customHeight="1">
      <c r="A295" s="885">
        <f t="shared" si="35"/>
        <v>284</v>
      </c>
      <c r="B295" s="307">
        <f t="shared" si="35"/>
        <v>37</v>
      </c>
      <c r="C295" s="295" t="s">
        <v>1246</v>
      </c>
      <c r="D295" s="295" t="s">
        <v>1247</v>
      </c>
      <c r="E295" s="301"/>
      <c r="F295" s="297" t="s">
        <v>727</v>
      </c>
      <c r="G295" s="297" t="s">
        <v>596</v>
      </c>
      <c r="H295" s="298" t="s">
        <v>608</v>
      </c>
      <c r="I295" s="286">
        <f t="shared" si="33"/>
        <v>268</v>
      </c>
      <c r="J295" s="306"/>
    </row>
    <row r="296" spans="1:10" ht="12" customHeight="1">
      <c r="A296" s="885">
        <f t="shared" si="35"/>
        <v>285</v>
      </c>
      <c r="B296" s="307">
        <f t="shared" si="35"/>
        <v>38</v>
      </c>
      <c r="C296" s="295" t="s">
        <v>1248</v>
      </c>
      <c r="D296" s="295" t="s">
        <v>1249</v>
      </c>
      <c r="E296" s="301"/>
      <c r="F296" s="297" t="s">
        <v>743</v>
      </c>
      <c r="G296" s="297" t="s">
        <v>1250</v>
      </c>
      <c r="H296" s="298" t="s">
        <v>768</v>
      </c>
      <c r="J296" s="306"/>
    </row>
    <row r="297" spans="1:10" ht="12" customHeight="1">
      <c r="A297" s="885">
        <f t="shared" si="35"/>
        <v>286</v>
      </c>
      <c r="B297" s="307">
        <f t="shared" si="35"/>
        <v>39</v>
      </c>
      <c r="C297" s="295" t="s">
        <v>1251</v>
      </c>
      <c r="D297" s="295" t="s">
        <v>1252</v>
      </c>
      <c r="E297" s="301"/>
      <c r="F297" s="297" t="s">
        <v>740</v>
      </c>
      <c r="G297" s="297" t="s">
        <v>587</v>
      </c>
      <c r="H297" s="298" t="s">
        <v>638</v>
      </c>
      <c r="I297" s="286">
        <f>I295+1</f>
        <v>269</v>
      </c>
      <c r="J297" s="306"/>
    </row>
    <row r="298" spans="1:10" ht="12" customHeight="1">
      <c r="A298" s="885">
        <f t="shared" si="35"/>
        <v>287</v>
      </c>
      <c r="B298" s="307">
        <f t="shared" si="35"/>
        <v>40</v>
      </c>
      <c r="C298" s="295" t="s">
        <v>1253</v>
      </c>
      <c r="D298" s="295" t="s">
        <v>1254</v>
      </c>
      <c r="E298" s="301"/>
      <c r="F298" s="297" t="s">
        <v>743</v>
      </c>
      <c r="G298" s="297" t="s">
        <v>968</v>
      </c>
      <c r="H298" s="298" t="s">
        <v>760</v>
      </c>
      <c r="J298" s="306"/>
    </row>
    <row r="299" spans="1:10" ht="12" customHeight="1">
      <c r="A299" s="885">
        <f t="shared" si="35"/>
        <v>288</v>
      </c>
      <c r="B299" s="307">
        <f t="shared" si="35"/>
        <v>41</v>
      </c>
      <c r="C299" s="295" t="s">
        <v>1255</v>
      </c>
      <c r="D299" s="295" t="s">
        <v>1256</v>
      </c>
      <c r="E299" s="301"/>
      <c r="F299" s="297" t="s">
        <v>743</v>
      </c>
      <c r="G299" s="297" t="s">
        <v>1257</v>
      </c>
      <c r="H299" s="298" t="s">
        <v>926</v>
      </c>
      <c r="J299" s="306"/>
    </row>
    <row r="300" spans="1:10" ht="12" customHeight="1">
      <c r="A300" s="885">
        <f t="shared" si="35"/>
        <v>289</v>
      </c>
      <c r="B300" s="307">
        <f t="shared" si="35"/>
        <v>42</v>
      </c>
      <c r="C300" s="295" t="s">
        <v>1258</v>
      </c>
      <c r="D300" s="295" t="s">
        <v>1259</v>
      </c>
      <c r="E300" s="301"/>
      <c r="F300" s="297" t="s">
        <v>743</v>
      </c>
      <c r="G300" s="297" t="s">
        <v>1260</v>
      </c>
      <c r="H300" s="298" t="s">
        <v>1261</v>
      </c>
      <c r="J300" s="306"/>
    </row>
    <row r="301" spans="1:10" ht="12" customHeight="1">
      <c r="A301" s="885">
        <f t="shared" si="35"/>
        <v>290</v>
      </c>
      <c r="B301" s="307">
        <f t="shared" si="35"/>
        <v>43</v>
      </c>
      <c r="C301" s="295" t="s">
        <v>1262</v>
      </c>
      <c r="D301" s="295" t="s">
        <v>1263</v>
      </c>
      <c r="E301" s="301"/>
      <c r="F301" s="297" t="s">
        <v>748</v>
      </c>
      <c r="G301" s="297" t="s">
        <v>588</v>
      </c>
      <c r="H301" s="298" t="s">
        <v>608</v>
      </c>
      <c r="I301" s="286">
        <f>I297+1</f>
        <v>270</v>
      </c>
    </row>
    <row r="302" spans="1:10" ht="12" customHeight="1">
      <c r="A302" s="885">
        <f t="shared" si="35"/>
        <v>291</v>
      </c>
      <c r="B302" s="307">
        <f t="shared" si="35"/>
        <v>44</v>
      </c>
      <c r="C302" s="295" t="s">
        <v>1264</v>
      </c>
      <c r="D302" s="295" t="s">
        <v>1265</v>
      </c>
      <c r="E302" s="301"/>
      <c r="F302" s="297" t="s">
        <v>748</v>
      </c>
      <c r="G302" s="297" t="s">
        <v>592</v>
      </c>
      <c r="H302" s="298" t="s">
        <v>601</v>
      </c>
      <c r="I302" s="286">
        <f t="shared" si="33"/>
        <v>271</v>
      </c>
      <c r="J302" s="77"/>
    </row>
    <row r="303" spans="1:10" ht="12" customHeight="1">
      <c r="A303" s="885">
        <f t="shared" si="35"/>
        <v>292</v>
      </c>
      <c r="B303" s="307">
        <f t="shared" si="35"/>
        <v>45</v>
      </c>
      <c r="C303" s="295" t="s">
        <v>1266</v>
      </c>
      <c r="D303" s="295" t="s">
        <v>1267</v>
      </c>
      <c r="E303" s="301"/>
      <c r="F303" s="297" t="s">
        <v>1268</v>
      </c>
      <c r="G303" s="297" t="s">
        <v>1257</v>
      </c>
      <c r="H303" s="298" t="s">
        <v>917</v>
      </c>
      <c r="J303" s="77"/>
    </row>
    <row r="304" spans="1:10" ht="12" customHeight="1">
      <c r="A304" s="885">
        <f t="shared" si="35"/>
        <v>293</v>
      </c>
      <c r="B304" s="307">
        <f t="shared" si="35"/>
        <v>46</v>
      </c>
      <c r="C304" s="295" t="s">
        <v>1269</v>
      </c>
      <c r="D304" s="295" t="s">
        <v>1270</v>
      </c>
      <c r="E304" s="301"/>
      <c r="F304" s="297" t="s">
        <v>1271</v>
      </c>
      <c r="G304" s="297" t="s">
        <v>968</v>
      </c>
      <c r="H304" s="298" t="s">
        <v>918</v>
      </c>
      <c r="J304" s="77"/>
    </row>
    <row r="305" spans="1:10" ht="12" customHeight="1">
      <c r="A305" s="885">
        <f t="shared" si="35"/>
        <v>294</v>
      </c>
      <c r="B305" s="307">
        <f t="shared" si="35"/>
        <v>47</v>
      </c>
      <c r="C305" s="295" t="s">
        <v>1272</v>
      </c>
      <c r="D305" s="295" t="s">
        <v>1273</v>
      </c>
      <c r="E305" s="301"/>
      <c r="F305" s="297" t="s">
        <v>1271</v>
      </c>
      <c r="G305" s="297" t="s">
        <v>1274</v>
      </c>
      <c r="H305" s="298" t="s">
        <v>1170</v>
      </c>
      <c r="J305" s="77"/>
    </row>
    <row r="306" spans="1:10" ht="12" customHeight="1">
      <c r="A306" s="885">
        <f t="shared" si="35"/>
        <v>295</v>
      </c>
      <c r="B306" s="307">
        <f t="shared" si="35"/>
        <v>48</v>
      </c>
      <c r="C306" s="295" t="s">
        <v>1275</v>
      </c>
      <c r="D306" s="295" t="s">
        <v>1276</v>
      </c>
      <c r="E306" s="301" t="s">
        <v>757</v>
      </c>
      <c r="F306" s="297" t="s">
        <v>758</v>
      </c>
      <c r="G306" s="297" t="s">
        <v>759</v>
      </c>
      <c r="H306" s="298" t="s">
        <v>1277</v>
      </c>
      <c r="J306" s="77"/>
    </row>
    <row r="307" spans="1:10" ht="12" customHeight="1">
      <c r="A307" s="885">
        <f t="shared" ref="A307:B307" si="36">A306+1</f>
        <v>296</v>
      </c>
      <c r="B307" s="307">
        <f t="shared" si="36"/>
        <v>49</v>
      </c>
      <c r="C307" s="295" t="s">
        <v>1278</v>
      </c>
      <c r="D307" s="295" t="s">
        <v>1279</v>
      </c>
      <c r="E307" s="301"/>
      <c r="F307" s="297" t="s">
        <v>766</v>
      </c>
      <c r="G307" s="297" t="s">
        <v>768</v>
      </c>
      <c r="H307" s="298" t="s">
        <v>889</v>
      </c>
      <c r="J307" s="77"/>
    </row>
    <row r="308" spans="1:10" ht="12" customHeight="1">
      <c r="A308" s="885">
        <f t="shared" ref="A308:B308" si="37">A307+1</f>
        <v>297</v>
      </c>
      <c r="B308" s="307">
        <f t="shared" si="37"/>
        <v>50</v>
      </c>
      <c r="C308" s="295" t="s">
        <v>1280</v>
      </c>
      <c r="D308" s="295" t="s">
        <v>1281</v>
      </c>
      <c r="E308" s="301"/>
      <c r="F308" s="297" t="s">
        <v>766</v>
      </c>
      <c r="G308" s="297" t="s">
        <v>934</v>
      </c>
      <c r="H308" s="298" t="s">
        <v>768</v>
      </c>
      <c r="J308" s="77"/>
    </row>
    <row r="309" spans="1:10" ht="12" customHeight="1" thickBot="1">
      <c r="A309" s="885">
        <f t="shared" ref="A309:B309" si="38">A308+1</f>
        <v>298</v>
      </c>
      <c r="B309" s="307">
        <f t="shared" si="38"/>
        <v>51</v>
      </c>
      <c r="C309" s="295" t="s">
        <v>1282</v>
      </c>
      <c r="D309" s="295" t="s">
        <v>1283</v>
      </c>
      <c r="E309" s="301"/>
      <c r="F309" s="297" t="s">
        <v>889</v>
      </c>
      <c r="G309" s="297" t="s">
        <v>766</v>
      </c>
      <c r="H309" s="298" t="s">
        <v>889</v>
      </c>
      <c r="J309" s="77"/>
    </row>
    <row r="310" spans="1:10" ht="12" customHeight="1">
      <c r="A310" s="290" t="s">
        <v>563</v>
      </c>
      <c r="B310" s="291" t="s">
        <v>564</v>
      </c>
      <c r="C310" s="292" t="s">
        <v>1284</v>
      </c>
      <c r="D310" s="292" t="s">
        <v>566</v>
      </c>
      <c r="E310" s="1428" t="s">
        <v>567</v>
      </c>
      <c r="F310" s="1429"/>
      <c r="G310" s="1429"/>
      <c r="H310" s="1430"/>
      <c r="I310" s="77"/>
      <c r="J310" s="77"/>
    </row>
    <row r="311" spans="1:10" ht="12" customHeight="1">
      <c r="A311" s="885">
        <f>A309+1</f>
        <v>299</v>
      </c>
      <c r="B311" s="307">
        <v>1</v>
      </c>
      <c r="C311" s="295" t="s">
        <v>1285</v>
      </c>
      <c r="D311" s="295" t="s">
        <v>1286</v>
      </c>
      <c r="E311" s="301"/>
      <c r="F311" s="297" t="s">
        <v>596</v>
      </c>
      <c r="G311" s="297" t="s">
        <v>582</v>
      </c>
      <c r="H311" s="298" t="s">
        <v>772</v>
      </c>
      <c r="I311" s="286">
        <f>I302+1</f>
        <v>272</v>
      </c>
      <c r="J311" s="77"/>
    </row>
    <row r="312" spans="1:10" ht="12" customHeight="1">
      <c r="A312" s="885">
        <f t="shared" ref="A312:B325" si="39">A311+1</f>
        <v>300</v>
      </c>
      <c r="B312" s="307">
        <f t="shared" si="39"/>
        <v>2</v>
      </c>
      <c r="C312" s="295" t="s">
        <v>1287</v>
      </c>
      <c r="D312" s="295" t="s">
        <v>1288</v>
      </c>
      <c r="E312" s="301"/>
      <c r="F312" s="297" t="s">
        <v>607</v>
      </c>
      <c r="G312" s="297" t="s">
        <v>612</v>
      </c>
      <c r="H312" s="298" t="s">
        <v>619</v>
      </c>
      <c r="I312" s="286">
        <f t="shared" ref="I312:I324" si="40">I311+1</f>
        <v>273</v>
      </c>
      <c r="J312" s="77"/>
    </row>
    <row r="313" spans="1:10" ht="12" customHeight="1">
      <c r="A313" s="885">
        <f t="shared" si="39"/>
        <v>301</v>
      </c>
      <c r="B313" s="307">
        <f t="shared" si="39"/>
        <v>3</v>
      </c>
      <c r="C313" s="295" t="s">
        <v>1289</v>
      </c>
      <c r="D313" s="295" t="s">
        <v>1290</v>
      </c>
      <c r="E313" s="301"/>
      <c r="F313" s="297" t="s">
        <v>611</v>
      </c>
      <c r="G313" s="297" t="s">
        <v>587</v>
      </c>
      <c r="H313" s="298" t="s">
        <v>682</v>
      </c>
      <c r="I313" s="286">
        <f t="shared" si="40"/>
        <v>274</v>
      </c>
      <c r="J313" s="77"/>
    </row>
    <row r="314" spans="1:10" ht="12" customHeight="1">
      <c r="A314" s="885">
        <f t="shared" si="39"/>
        <v>302</v>
      </c>
      <c r="B314" s="307">
        <f t="shared" si="39"/>
        <v>4</v>
      </c>
      <c r="C314" s="295" t="s">
        <v>1291</v>
      </c>
      <c r="D314" s="295" t="s">
        <v>1292</v>
      </c>
      <c r="E314" s="301"/>
      <c r="F314" s="297" t="s">
        <v>840</v>
      </c>
      <c r="G314" s="297" t="s">
        <v>587</v>
      </c>
      <c r="H314" s="298" t="s">
        <v>597</v>
      </c>
      <c r="I314" s="286">
        <f t="shared" si="40"/>
        <v>275</v>
      </c>
      <c r="J314" s="77"/>
    </row>
    <row r="315" spans="1:10" ht="12" customHeight="1">
      <c r="A315" s="885">
        <f t="shared" si="39"/>
        <v>303</v>
      </c>
      <c r="B315" s="307">
        <f t="shared" si="39"/>
        <v>5</v>
      </c>
      <c r="C315" s="295" t="s">
        <v>1293</v>
      </c>
      <c r="D315" s="295" t="s">
        <v>1294</v>
      </c>
      <c r="E315" s="301"/>
      <c r="F315" s="297" t="s">
        <v>634</v>
      </c>
      <c r="G315" s="297" t="s">
        <v>587</v>
      </c>
      <c r="H315" s="298" t="s">
        <v>597</v>
      </c>
      <c r="I315" s="286">
        <f t="shared" si="40"/>
        <v>276</v>
      </c>
      <c r="J315" s="77"/>
    </row>
    <row r="316" spans="1:10" ht="12" customHeight="1">
      <c r="A316" s="885">
        <f t="shared" si="39"/>
        <v>304</v>
      </c>
      <c r="B316" s="307">
        <f t="shared" si="39"/>
        <v>6</v>
      </c>
      <c r="C316" s="295" t="s">
        <v>1295</v>
      </c>
      <c r="D316" s="295" t="s">
        <v>1296</v>
      </c>
      <c r="E316" s="301"/>
      <c r="F316" s="297" t="s">
        <v>649</v>
      </c>
      <c r="G316" s="297" t="s">
        <v>572</v>
      </c>
      <c r="H316" s="298" t="s">
        <v>589</v>
      </c>
      <c r="I316" s="286">
        <f t="shared" si="40"/>
        <v>277</v>
      </c>
      <c r="J316" s="77"/>
    </row>
    <row r="317" spans="1:10" ht="12" customHeight="1">
      <c r="A317" s="885">
        <f t="shared" si="39"/>
        <v>305</v>
      </c>
      <c r="B317" s="307">
        <f t="shared" si="39"/>
        <v>7</v>
      </c>
      <c r="C317" s="295" t="s">
        <v>1297</v>
      </c>
      <c r="D317" s="295" t="s">
        <v>1298</v>
      </c>
      <c r="E317" s="301"/>
      <c r="F317" s="297" t="s">
        <v>649</v>
      </c>
      <c r="G317" s="297" t="s">
        <v>596</v>
      </c>
      <c r="H317" s="298" t="s">
        <v>813</v>
      </c>
      <c r="I317" s="286">
        <f t="shared" si="40"/>
        <v>278</v>
      </c>
      <c r="J317" s="77"/>
    </row>
    <row r="318" spans="1:10" ht="12" customHeight="1">
      <c r="A318" s="885">
        <f t="shared" si="39"/>
        <v>306</v>
      </c>
      <c r="B318" s="307">
        <f t="shared" si="39"/>
        <v>8</v>
      </c>
      <c r="C318" s="295" t="s">
        <v>1299</v>
      </c>
      <c r="D318" s="295" t="s">
        <v>1300</v>
      </c>
      <c r="E318" s="301"/>
      <c r="F318" s="297" t="s">
        <v>677</v>
      </c>
      <c r="G318" s="297" t="s">
        <v>587</v>
      </c>
      <c r="H318" s="298" t="s">
        <v>597</v>
      </c>
      <c r="I318" s="286">
        <f t="shared" si="40"/>
        <v>279</v>
      </c>
      <c r="J318" s="77"/>
    </row>
    <row r="319" spans="1:10" s="308" customFormat="1" ht="12" customHeight="1">
      <c r="A319" s="885">
        <f t="shared" si="39"/>
        <v>307</v>
      </c>
      <c r="B319" s="307">
        <f t="shared" si="39"/>
        <v>9</v>
      </c>
      <c r="C319" s="295" t="s">
        <v>1301</v>
      </c>
      <c r="D319" s="295" t="s">
        <v>1302</v>
      </c>
      <c r="E319" s="301"/>
      <c r="F319" s="297" t="s">
        <v>873</v>
      </c>
      <c r="G319" s="297" t="s">
        <v>587</v>
      </c>
      <c r="H319" s="298" t="s">
        <v>589</v>
      </c>
      <c r="I319" s="286">
        <f t="shared" si="40"/>
        <v>280</v>
      </c>
      <c r="J319" s="77"/>
    </row>
    <row r="320" spans="1:10" s="308" customFormat="1" ht="12" customHeight="1">
      <c r="A320" s="885">
        <f t="shared" si="39"/>
        <v>308</v>
      </c>
      <c r="B320" s="307">
        <f t="shared" si="39"/>
        <v>10</v>
      </c>
      <c r="C320" s="295" t="s">
        <v>1303</v>
      </c>
      <c r="D320" s="295" t="s">
        <v>1304</v>
      </c>
      <c r="E320" s="301"/>
      <c r="F320" s="297" t="s">
        <v>703</v>
      </c>
      <c r="G320" s="297" t="s">
        <v>582</v>
      </c>
      <c r="H320" s="298" t="s">
        <v>782</v>
      </c>
      <c r="I320" s="286">
        <f t="shared" si="40"/>
        <v>281</v>
      </c>
      <c r="J320" s="77"/>
    </row>
    <row r="321" spans="1:10" s="308" customFormat="1" ht="12" customHeight="1">
      <c r="A321" s="885">
        <f t="shared" si="39"/>
        <v>309</v>
      </c>
      <c r="B321" s="307">
        <f t="shared" si="39"/>
        <v>11</v>
      </c>
      <c r="C321" s="295" t="s">
        <v>1305</v>
      </c>
      <c r="D321" s="295" t="s">
        <v>1306</v>
      </c>
      <c r="E321" s="301"/>
      <c r="F321" s="297" t="s">
        <v>703</v>
      </c>
      <c r="G321" s="297" t="s">
        <v>623</v>
      </c>
      <c r="H321" s="298" t="s">
        <v>635</v>
      </c>
      <c r="I321" s="286">
        <f t="shared" si="40"/>
        <v>282</v>
      </c>
      <c r="J321" s="77"/>
    </row>
    <row r="322" spans="1:10" s="308" customFormat="1" ht="12" customHeight="1">
      <c r="A322" s="885">
        <f t="shared" si="39"/>
        <v>310</v>
      </c>
      <c r="B322" s="307">
        <f t="shared" si="39"/>
        <v>12</v>
      </c>
      <c r="C322" s="295" t="s">
        <v>1307</v>
      </c>
      <c r="D322" s="295" t="s">
        <v>1308</v>
      </c>
      <c r="E322" s="301"/>
      <c r="F322" s="297" t="s">
        <v>703</v>
      </c>
      <c r="G322" s="297" t="s">
        <v>600</v>
      </c>
      <c r="H322" s="298" t="s">
        <v>626</v>
      </c>
      <c r="I322" s="286">
        <f t="shared" si="40"/>
        <v>283</v>
      </c>
    </row>
    <row r="323" spans="1:10" ht="12" customHeight="1">
      <c r="A323" s="885">
        <f t="shared" si="39"/>
        <v>311</v>
      </c>
      <c r="B323" s="307">
        <f t="shared" si="39"/>
        <v>13</v>
      </c>
      <c r="C323" s="295" t="s">
        <v>1309</v>
      </c>
      <c r="D323" s="295" t="s">
        <v>1310</v>
      </c>
      <c r="E323" s="301"/>
      <c r="F323" s="297" t="s">
        <v>712</v>
      </c>
      <c r="G323" s="297" t="s">
        <v>588</v>
      </c>
      <c r="H323" s="298" t="s">
        <v>608</v>
      </c>
      <c r="I323" s="286">
        <f t="shared" si="40"/>
        <v>284</v>
      </c>
    </row>
    <row r="324" spans="1:10" ht="12" customHeight="1">
      <c r="A324" s="885">
        <f t="shared" si="39"/>
        <v>312</v>
      </c>
      <c r="B324" s="307">
        <f t="shared" si="39"/>
        <v>14</v>
      </c>
      <c r="C324" s="295" t="s">
        <v>1311</v>
      </c>
      <c r="D324" s="295" t="s">
        <v>1312</v>
      </c>
      <c r="E324" s="301"/>
      <c r="F324" s="297" t="s">
        <v>712</v>
      </c>
      <c r="G324" s="297" t="s">
        <v>583</v>
      </c>
      <c r="H324" s="298" t="s">
        <v>578</v>
      </c>
      <c r="I324" s="286">
        <f t="shared" si="40"/>
        <v>285</v>
      </c>
    </row>
    <row r="325" spans="1:10" ht="12" customHeight="1" thickBot="1">
      <c r="A325" s="885">
        <f t="shared" si="39"/>
        <v>313</v>
      </c>
      <c r="B325" s="307">
        <f t="shared" si="39"/>
        <v>15</v>
      </c>
      <c r="C325" s="295" t="s">
        <v>1313</v>
      </c>
      <c r="D325" s="295" t="s">
        <v>1314</v>
      </c>
      <c r="E325" s="301" t="s">
        <v>757</v>
      </c>
      <c r="F325" s="297" t="s">
        <v>1170</v>
      </c>
      <c r="G325" s="297" t="s">
        <v>1079</v>
      </c>
      <c r="H325" s="298" t="s">
        <v>763</v>
      </c>
    </row>
    <row r="326" spans="1:10" ht="12" customHeight="1">
      <c r="A326" s="290" t="s">
        <v>563</v>
      </c>
      <c r="B326" s="291" t="s">
        <v>564</v>
      </c>
      <c r="C326" s="292" t="s">
        <v>1315</v>
      </c>
      <c r="D326" s="292" t="s">
        <v>566</v>
      </c>
      <c r="E326" s="1428" t="s">
        <v>567</v>
      </c>
      <c r="F326" s="1429"/>
      <c r="G326" s="1429"/>
      <c r="H326" s="1430"/>
      <c r="I326" s="77"/>
      <c r="J326" s="77"/>
    </row>
    <row r="327" spans="1:10" ht="12" customHeight="1">
      <c r="A327" s="885">
        <f>A325+1</f>
        <v>314</v>
      </c>
      <c r="B327" s="307">
        <v>1</v>
      </c>
      <c r="C327" s="295" t="s">
        <v>1316</v>
      </c>
      <c r="D327" s="295" t="s">
        <v>1317</v>
      </c>
      <c r="E327" s="301"/>
      <c r="F327" s="297" t="s">
        <v>623</v>
      </c>
      <c r="G327" s="297" t="s">
        <v>587</v>
      </c>
      <c r="H327" s="298" t="s">
        <v>573</v>
      </c>
      <c r="I327" s="286">
        <f>I324+1</f>
        <v>286</v>
      </c>
    </row>
    <row r="328" spans="1:10" ht="12" customHeight="1">
      <c r="A328" s="885">
        <f t="shared" ref="A328:B333" si="41">A327+1</f>
        <v>315</v>
      </c>
      <c r="B328" s="307">
        <f t="shared" si="41"/>
        <v>2</v>
      </c>
      <c r="C328" s="295" t="s">
        <v>1318</v>
      </c>
      <c r="D328" s="295" t="s">
        <v>1319</v>
      </c>
      <c r="E328" s="301"/>
      <c r="F328" s="297" t="s">
        <v>572</v>
      </c>
      <c r="G328" s="297" t="s">
        <v>583</v>
      </c>
      <c r="H328" s="298" t="s">
        <v>847</v>
      </c>
      <c r="I328" s="286">
        <f t="shared" ref="I328:I333" si="42">I327+1</f>
        <v>287</v>
      </c>
    </row>
    <row r="329" spans="1:10" ht="12" customHeight="1">
      <c r="A329" s="885">
        <f t="shared" si="41"/>
        <v>316</v>
      </c>
      <c r="B329" s="307">
        <f t="shared" si="41"/>
        <v>3</v>
      </c>
      <c r="C329" s="295" t="s">
        <v>1320</v>
      </c>
      <c r="D329" s="295" t="s">
        <v>1321</v>
      </c>
      <c r="E329" s="301"/>
      <c r="F329" s="297" t="s">
        <v>622</v>
      </c>
      <c r="G329" s="297" t="s">
        <v>587</v>
      </c>
      <c r="H329" s="298" t="s">
        <v>658</v>
      </c>
      <c r="I329" s="286">
        <f t="shared" si="42"/>
        <v>288</v>
      </c>
    </row>
    <row r="330" spans="1:10" ht="12" customHeight="1">
      <c r="A330" s="885">
        <f t="shared" si="41"/>
        <v>317</v>
      </c>
      <c r="B330" s="307">
        <f t="shared" si="41"/>
        <v>4</v>
      </c>
      <c r="C330" s="295" t="s">
        <v>1322</v>
      </c>
      <c r="D330" s="295" t="s">
        <v>1323</v>
      </c>
      <c r="E330" s="301"/>
      <c r="F330" s="297" t="s">
        <v>649</v>
      </c>
      <c r="G330" s="297" t="s">
        <v>587</v>
      </c>
      <c r="H330" s="298" t="s">
        <v>658</v>
      </c>
      <c r="I330" s="286">
        <f t="shared" si="42"/>
        <v>289</v>
      </c>
    </row>
    <row r="331" spans="1:10" s="308" customFormat="1" ht="12" customHeight="1">
      <c r="A331" s="885">
        <f t="shared" si="41"/>
        <v>318</v>
      </c>
      <c r="B331" s="307">
        <f t="shared" si="41"/>
        <v>5</v>
      </c>
      <c r="C331" s="295" t="s">
        <v>1324</v>
      </c>
      <c r="D331" s="295" t="s">
        <v>1325</v>
      </c>
      <c r="E331" s="301"/>
      <c r="F331" s="297" t="s">
        <v>649</v>
      </c>
      <c r="G331" s="297" t="s">
        <v>612</v>
      </c>
      <c r="H331" s="298" t="s">
        <v>597</v>
      </c>
      <c r="I331" s="286">
        <f t="shared" si="42"/>
        <v>290</v>
      </c>
      <c r="J331" s="77"/>
    </row>
    <row r="332" spans="1:10" ht="12" customHeight="1">
      <c r="A332" s="885">
        <f t="shared" si="41"/>
        <v>319</v>
      </c>
      <c r="B332" s="307">
        <f t="shared" si="41"/>
        <v>6</v>
      </c>
      <c r="C332" s="295" t="s">
        <v>1326</v>
      </c>
      <c r="D332" s="295" t="s">
        <v>1327</v>
      </c>
      <c r="E332" s="301"/>
      <c r="F332" s="297" t="s">
        <v>661</v>
      </c>
      <c r="G332" s="297" t="s">
        <v>577</v>
      </c>
      <c r="H332" s="298" t="s">
        <v>823</v>
      </c>
      <c r="I332" s="286">
        <f t="shared" si="42"/>
        <v>291</v>
      </c>
    </row>
    <row r="333" spans="1:10" ht="12" customHeight="1">
      <c r="A333" s="885">
        <f t="shared" si="41"/>
        <v>320</v>
      </c>
      <c r="B333" s="307">
        <f t="shared" si="41"/>
        <v>7</v>
      </c>
      <c r="C333" s="295" t="s">
        <v>1328</v>
      </c>
      <c r="D333" s="295" t="s">
        <v>1329</v>
      </c>
      <c r="E333" s="301"/>
      <c r="F333" s="297" t="s">
        <v>860</v>
      </c>
      <c r="G333" s="297" t="s">
        <v>612</v>
      </c>
      <c r="H333" s="298" t="s">
        <v>589</v>
      </c>
      <c r="I333" s="286">
        <f t="shared" si="42"/>
        <v>292</v>
      </c>
    </row>
    <row r="334" spans="1:10" s="308" customFormat="1" ht="12" customHeight="1">
      <c r="A334" s="884">
        <f>'園振16 '!A333+1</f>
        <v>321</v>
      </c>
      <c r="B334" s="294">
        <f>'園振16 '!B333+1</f>
        <v>8</v>
      </c>
      <c r="C334" s="295" t="s">
        <v>1330</v>
      </c>
      <c r="D334" s="295" t="s">
        <v>1331</v>
      </c>
      <c r="E334" s="301"/>
      <c r="F334" s="297" t="s">
        <v>727</v>
      </c>
      <c r="G334" s="297" t="s">
        <v>588</v>
      </c>
      <c r="H334" s="298" t="s">
        <v>613</v>
      </c>
      <c r="I334" s="77">
        <f>'園振16 '!I333+1</f>
        <v>293</v>
      </c>
      <c r="J334" s="77"/>
    </row>
    <row r="335" spans="1:10" s="308" customFormat="1" ht="12" customHeight="1" thickBot="1">
      <c r="A335" s="884">
        <f>'園振16 '!A334+1</f>
        <v>322</v>
      </c>
      <c r="B335" s="294">
        <f>'園振16 '!B334+1</f>
        <v>9</v>
      </c>
      <c r="C335" s="295" t="s">
        <v>1332</v>
      </c>
      <c r="D335" s="295" t="s">
        <v>1333</v>
      </c>
      <c r="E335" s="301"/>
      <c r="F335" s="297" t="s">
        <v>1261</v>
      </c>
      <c r="G335" s="297" t="s">
        <v>1170</v>
      </c>
      <c r="H335" s="298" t="s">
        <v>929</v>
      </c>
      <c r="I335" s="77"/>
      <c r="J335" s="77"/>
    </row>
    <row r="336" spans="1:10" ht="12" customHeight="1">
      <c r="A336" s="290" t="s">
        <v>563</v>
      </c>
      <c r="B336" s="291" t="s">
        <v>564</v>
      </c>
      <c r="C336" s="292" t="s">
        <v>1334</v>
      </c>
      <c r="D336" s="292" t="s">
        <v>566</v>
      </c>
      <c r="E336" s="1428" t="s">
        <v>567</v>
      </c>
      <c r="F336" s="1429"/>
      <c r="G336" s="1429"/>
      <c r="H336" s="1430"/>
      <c r="I336" s="77"/>
      <c r="J336" s="77"/>
    </row>
    <row r="337" spans="1:10" s="308" customFormat="1" ht="12" customHeight="1">
      <c r="A337" s="293">
        <f>A335+1</f>
        <v>323</v>
      </c>
      <c r="B337" s="294">
        <v>1</v>
      </c>
      <c r="C337" s="295" t="s">
        <v>1335</v>
      </c>
      <c r="D337" s="295" t="s">
        <v>1336</v>
      </c>
      <c r="E337" s="301"/>
      <c r="F337" s="297" t="s">
        <v>583</v>
      </c>
      <c r="G337" s="297" t="s">
        <v>600</v>
      </c>
      <c r="H337" s="298" t="s">
        <v>813</v>
      </c>
      <c r="I337" s="77">
        <f>I334+1</f>
        <v>294</v>
      </c>
      <c r="J337" s="77"/>
    </row>
    <row r="338" spans="1:10" s="308" customFormat="1" ht="12" customHeight="1">
      <c r="A338" s="293">
        <f t="shared" ref="A338:B344" si="43">A337+1</f>
        <v>324</v>
      </c>
      <c r="B338" s="294">
        <f t="shared" si="43"/>
        <v>2</v>
      </c>
      <c r="C338" s="295" t="s">
        <v>1337</v>
      </c>
      <c r="D338" s="295" t="s">
        <v>1338</v>
      </c>
      <c r="E338" s="301"/>
      <c r="F338" s="297" t="s">
        <v>649</v>
      </c>
      <c r="G338" s="297" t="s">
        <v>582</v>
      </c>
      <c r="H338" s="298" t="s">
        <v>652</v>
      </c>
      <c r="I338" s="77">
        <f t="shared" ref="I338:I344" si="44">I337+1</f>
        <v>295</v>
      </c>
      <c r="J338" s="77"/>
    </row>
    <row r="339" spans="1:10" s="308" customFormat="1" ht="12" customHeight="1">
      <c r="A339" s="293">
        <f t="shared" si="43"/>
        <v>325</v>
      </c>
      <c r="B339" s="294">
        <f t="shared" si="43"/>
        <v>3</v>
      </c>
      <c r="C339" s="295" t="s">
        <v>1339</v>
      </c>
      <c r="D339" s="295" t="s">
        <v>1340</v>
      </c>
      <c r="E339" s="301"/>
      <c r="F339" s="297" t="s">
        <v>661</v>
      </c>
      <c r="G339" s="297" t="s">
        <v>596</v>
      </c>
      <c r="H339" s="298" t="s">
        <v>682</v>
      </c>
      <c r="I339" s="77">
        <f t="shared" si="44"/>
        <v>296</v>
      </c>
      <c r="J339" s="77"/>
    </row>
    <row r="340" spans="1:10" s="308" customFormat="1" ht="12" customHeight="1">
      <c r="A340" s="293">
        <f t="shared" si="43"/>
        <v>326</v>
      </c>
      <c r="B340" s="294">
        <f t="shared" si="43"/>
        <v>4</v>
      </c>
      <c r="C340" s="295" t="s">
        <v>1341</v>
      </c>
      <c r="D340" s="295" t="s">
        <v>1342</v>
      </c>
      <c r="E340" s="301"/>
      <c r="F340" s="297" t="s">
        <v>687</v>
      </c>
      <c r="G340" s="297" t="s">
        <v>587</v>
      </c>
      <c r="H340" s="298" t="s">
        <v>584</v>
      </c>
      <c r="I340" s="77">
        <f t="shared" si="44"/>
        <v>297</v>
      </c>
      <c r="J340" s="77"/>
    </row>
    <row r="341" spans="1:10" s="308" customFormat="1" ht="12" customHeight="1">
      <c r="A341" s="293">
        <f t="shared" si="43"/>
        <v>327</v>
      </c>
      <c r="B341" s="294">
        <f t="shared" si="43"/>
        <v>5</v>
      </c>
      <c r="C341" s="295" t="s">
        <v>1343</v>
      </c>
      <c r="D341" s="295" t="s">
        <v>1344</v>
      </c>
      <c r="E341" s="301"/>
      <c r="F341" s="297" t="s">
        <v>703</v>
      </c>
      <c r="G341" s="297" t="s">
        <v>582</v>
      </c>
      <c r="H341" s="298" t="s">
        <v>772</v>
      </c>
      <c r="I341" s="77">
        <f t="shared" si="44"/>
        <v>298</v>
      </c>
      <c r="J341" s="299"/>
    </row>
    <row r="342" spans="1:10" s="308" customFormat="1" ht="12" customHeight="1">
      <c r="A342" s="293">
        <f t="shared" si="43"/>
        <v>328</v>
      </c>
      <c r="B342" s="294">
        <f t="shared" si="43"/>
        <v>6</v>
      </c>
      <c r="C342" s="295" t="s">
        <v>1345</v>
      </c>
      <c r="D342" s="295" t="s">
        <v>1346</v>
      </c>
      <c r="E342" s="301"/>
      <c r="F342" s="297" t="s">
        <v>703</v>
      </c>
      <c r="G342" s="297" t="s">
        <v>587</v>
      </c>
      <c r="H342" s="298" t="s">
        <v>635</v>
      </c>
      <c r="I342" s="77">
        <f t="shared" si="44"/>
        <v>299</v>
      </c>
      <c r="J342" s="299"/>
    </row>
    <row r="343" spans="1:10" s="308" customFormat="1" ht="12" customHeight="1">
      <c r="A343" s="293">
        <f t="shared" si="43"/>
        <v>329</v>
      </c>
      <c r="B343" s="294">
        <f t="shared" si="43"/>
        <v>7</v>
      </c>
      <c r="C343" s="295" t="s">
        <v>1347</v>
      </c>
      <c r="D343" s="295" t="s">
        <v>1348</v>
      </c>
      <c r="E343" s="301"/>
      <c r="F343" s="297" t="s">
        <v>712</v>
      </c>
      <c r="G343" s="297" t="s">
        <v>582</v>
      </c>
      <c r="H343" s="298" t="s">
        <v>597</v>
      </c>
      <c r="I343" s="77">
        <f t="shared" si="44"/>
        <v>300</v>
      </c>
      <c r="J343" s="299"/>
    </row>
    <row r="344" spans="1:10" s="308" customFormat="1" ht="12" customHeight="1" thickBot="1">
      <c r="A344" s="293">
        <f t="shared" si="43"/>
        <v>330</v>
      </c>
      <c r="B344" s="294">
        <f t="shared" si="43"/>
        <v>8</v>
      </c>
      <c r="C344" s="295" t="s">
        <v>1349</v>
      </c>
      <c r="D344" s="295" t="s">
        <v>1350</v>
      </c>
      <c r="E344" s="301"/>
      <c r="F344" s="297" t="s">
        <v>712</v>
      </c>
      <c r="G344" s="297" t="s">
        <v>582</v>
      </c>
      <c r="H344" s="298" t="s">
        <v>772</v>
      </c>
      <c r="I344" s="77">
        <f t="shared" si="44"/>
        <v>301</v>
      </c>
      <c r="J344" s="299"/>
    </row>
    <row r="345" spans="1:10" ht="12" customHeight="1">
      <c r="A345" s="290" t="s">
        <v>563</v>
      </c>
      <c r="B345" s="291" t="s">
        <v>564</v>
      </c>
      <c r="C345" s="292" t="s">
        <v>1351</v>
      </c>
      <c r="D345" s="292" t="s">
        <v>566</v>
      </c>
      <c r="E345" s="1428" t="s">
        <v>567</v>
      </c>
      <c r="F345" s="1429"/>
      <c r="G345" s="1429"/>
      <c r="H345" s="1430"/>
      <c r="I345" s="77"/>
      <c r="J345" s="77"/>
    </row>
    <row r="346" spans="1:10" s="308" customFormat="1" ht="12" customHeight="1">
      <c r="A346" s="293">
        <f>A344+1</f>
        <v>331</v>
      </c>
      <c r="B346" s="294">
        <v>1</v>
      </c>
      <c r="C346" s="295" t="s">
        <v>1352</v>
      </c>
      <c r="D346" s="295" t="s">
        <v>1353</v>
      </c>
      <c r="E346" s="301"/>
      <c r="F346" s="297" t="s">
        <v>611</v>
      </c>
      <c r="G346" s="297" t="s">
        <v>623</v>
      </c>
      <c r="H346" s="298" t="s">
        <v>573</v>
      </c>
      <c r="I346" s="77">
        <f>I344+1</f>
        <v>302</v>
      </c>
      <c r="J346" s="77"/>
    </row>
    <row r="347" spans="1:10" s="308" customFormat="1" ht="12" customHeight="1">
      <c r="A347" s="293">
        <f t="shared" ref="A347:B362" si="45">A346+1</f>
        <v>332</v>
      </c>
      <c r="B347" s="294">
        <f t="shared" si="45"/>
        <v>2</v>
      </c>
      <c r="C347" s="295" t="s">
        <v>1354</v>
      </c>
      <c r="D347" s="295" t="s">
        <v>1355</v>
      </c>
      <c r="E347" s="301"/>
      <c r="F347" s="297" t="s">
        <v>618</v>
      </c>
      <c r="G347" s="297" t="s">
        <v>588</v>
      </c>
      <c r="H347" s="298" t="s">
        <v>876</v>
      </c>
      <c r="I347" s="77">
        <f t="shared" ref="I347:I364" si="46">I346+1</f>
        <v>303</v>
      </c>
      <c r="J347" s="77"/>
    </row>
    <row r="348" spans="1:10" s="308" customFormat="1" ht="12" customHeight="1">
      <c r="A348" s="293">
        <f t="shared" si="45"/>
        <v>333</v>
      </c>
      <c r="B348" s="294">
        <f t="shared" si="45"/>
        <v>3</v>
      </c>
      <c r="C348" s="295" t="s">
        <v>1356</v>
      </c>
      <c r="D348" s="295" t="s">
        <v>1357</v>
      </c>
      <c r="E348" s="301"/>
      <c r="F348" s="297" t="s">
        <v>622</v>
      </c>
      <c r="G348" s="297" t="s">
        <v>587</v>
      </c>
      <c r="H348" s="298" t="s">
        <v>626</v>
      </c>
      <c r="I348" s="77">
        <f t="shared" si="46"/>
        <v>304</v>
      </c>
      <c r="J348" s="77"/>
    </row>
    <row r="349" spans="1:10" s="308" customFormat="1" ht="12" customHeight="1">
      <c r="A349" s="293">
        <f t="shared" si="45"/>
        <v>334</v>
      </c>
      <c r="B349" s="294">
        <f t="shared" si="45"/>
        <v>4</v>
      </c>
      <c r="C349" s="295" t="s">
        <v>1358</v>
      </c>
      <c r="D349" s="295" t="s">
        <v>1359</v>
      </c>
      <c r="E349" s="301"/>
      <c r="F349" s="297" t="s">
        <v>634</v>
      </c>
      <c r="G349" s="297" t="s">
        <v>572</v>
      </c>
      <c r="H349" s="298" t="s">
        <v>635</v>
      </c>
      <c r="I349" s="77">
        <f t="shared" si="46"/>
        <v>305</v>
      </c>
      <c r="J349" s="77"/>
    </row>
    <row r="350" spans="1:10" s="308" customFormat="1" ht="12" customHeight="1">
      <c r="A350" s="293">
        <f t="shared" si="45"/>
        <v>335</v>
      </c>
      <c r="B350" s="294">
        <f t="shared" si="45"/>
        <v>5</v>
      </c>
      <c r="C350" s="295" t="s">
        <v>1360</v>
      </c>
      <c r="D350" s="295" t="s">
        <v>1361</v>
      </c>
      <c r="E350" s="301"/>
      <c r="F350" s="297" t="s">
        <v>649</v>
      </c>
      <c r="G350" s="297" t="s">
        <v>588</v>
      </c>
      <c r="H350" s="298" t="s">
        <v>658</v>
      </c>
      <c r="I350" s="77">
        <f t="shared" si="46"/>
        <v>306</v>
      </c>
      <c r="J350" s="77"/>
    </row>
    <row r="351" spans="1:10" s="308" customFormat="1" ht="12" customHeight="1">
      <c r="A351" s="293">
        <f t="shared" si="45"/>
        <v>336</v>
      </c>
      <c r="B351" s="294">
        <f t="shared" si="45"/>
        <v>6</v>
      </c>
      <c r="C351" s="295" t="s">
        <v>1362</v>
      </c>
      <c r="D351" s="295" t="s">
        <v>1363</v>
      </c>
      <c r="E351" s="301"/>
      <c r="F351" s="297" t="s">
        <v>860</v>
      </c>
      <c r="G351" s="297" t="s">
        <v>588</v>
      </c>
      <c r="H351" s="298" t="s">
        <v>593</v>
      </c>
      <c r="I351" s="77">
        <f t="shared" si="46"/>
        <v>307</v>
      </c>
      <c r="J351" s="77"/>
    </row>
    <row r="352" spans="1:10" s="308" customFormat="1" ht="12" customHeight="1">
      <c r="A352" s="293">
        <f t="shared" si="45"/>
        <v>337</v>
      </c>
      <c r="B352" s="294">
        <f t="shared" si="45"/>
        <v>7</v>
      </c>
      <c r="C352" s="295" t="s">
        <v>1364</v>
      </c>
      <c r="D352" s="295" t="s">
        <v>1365</v>
      </c>
      <c r="E352" s="301"/>
      <c r="F352" s="297" t="s">
        <v>677</v>
      </c>
      <c r="G352" s="297" t="s">
        <v>587</v>
      </c>
      <c r="H352" s="298" t="s">
        <v>578</v>
      </c>
      <c r="I352" s="77">
        <f t="shared" si="46"/>
        <v>308</v>
      </c>
      <c r="J352" s="77"/>
    </row>
    <row r="353" spans="1:10" s="308" customFormat="1" ht="12" customHeight="1">
      <c r="A353" s="293">
        <f t="shared" si="45"/>
        <v>338</v>
      </c>
      <c r="B353" s="294">
        <f t="shared" si="45"/>
        <v>8</v>
      </c>
      <c r="C353" s="295" t="s">
        <v>1366</v>
      </c>
      <c r="D353" s="295" t="s">
        <v>1367</v>
      </c>
      <c r="E353" s="301"/>
      <c r="F353" s="297" t="s">
        <v>677</v>
      </c>
      <c r="G353" s="297" t="s">
        <v>612</v>
      </c>
      <c r="H353" s="298" t="s">
        <v>578</v>
      </c>
      <c r="I353" s="77">
        <f t="shared" si="46"/>
        <v>309</v>
      </c>
      <c r="J353" s="77"/>
    </row>
    <row r="354" spans="1:10" s="308" customFormat="1" ht="12" customHeight="1">
      <c r="A354" s="293">
        <f t="shared" si="45"/>
        <v>339</v>
      </c>
      <c r="B354" s="294">
        <f t="shared" si="45"/>
        <v>9</v>
      </c>
      <c r="C354" s="295" t="s">
        <v>1368</v>
      </c>
      <c r="D354" s="295" t="s">
        <v>1369</v>
      </c>
      <c r="E354" s="301"/>
      <c r="F354" s="297" t="s">
        <v>687</v>
      </c>
      <c r="G354" s="297" t="s">
        <v>612</v>
      </c>
      <c r="H354" s="298" t="s">
        <v>847</v>
      </c>
      <c r="I354" s="77">
        <f t="shared" si="46"/>
        <v>310</v>
      </c>
      <c r="J354" s="77"/>
    </row>
    <row r="355" spans="1:10" s="308" customFormat="1" ht="12" customHeight="1">
      <c r="A355" s="293">
        <f t="shared" si="45"/>
        <v>340</v>
      </c>
      <c r="B355" s="294">
        <f t="shared" si="45"/>
        <v>10</v>
      </c>
      <c r="C355" s="295" t="s">
        <v>1370</v>
      </c>
      <c r="D355" s="295" t="s">
        <v>1371</v>
      </c>
      <c r="E355" s="301"/>
      <c r="F355" s="297" t="s">
        <v>703</v>
      </c>
      <c r="G355" s="297" t="s">
        <v>612</v>
      </c>
      <c r="H355" s="298" t="s">
        <v>578</v>
      </c>
      <c r="I355" s="77">
        <f t="shared" si="46"/>
        <v>311</v>
      </c>
      <c r="J355" s="299"/>
    </row>
    <row r="356" spans="1:10" s="308" customFormat="1" ht="12" customHeight="1">
      <c r="A356" s="293">
        <f t="shared" si="45"/>
        <v>341</v>
      </c>
      <c r="B356" s="294">
        <f t="shared" si="45"/>
        <v>11</v>
      </c>
      <c r="C356" s="295" t="s">
        <v>1372</v>
      </c>
      <c r="D356" s="295" t="s">
        <v>1373</v>
      </c>
      <c r="E356" s="301"/>
      <c r="F356" s="297" t="s">
        <v>727</v>
      </c>
      <c r="G356" s="297" t="s">
        <v>588</v>
      </c>
      <c r="H356" s="298" t="s">
        <v>613</v>
      </c>
      <c r="I356" s="77">
        <f t="shared" si="46"/>
        <v>312</v>
      </c>
      <c r="J356" s="299"/>
    </row>
    <row r="357" spans="1:10" s="308" customFormat="1" ht="12" customHeight="1">
      <c r="A357" s="293">
        <f t="shared" si="45"/>
        <v>342</v>
      </c>
      <c r="B357" s="294">
        <f t="shared" si="45"/>
        <v>12</v>
      </c>
      <c r="C357" s="295" t="s">
        <v>1374</v>
      </c>
      <c r="D357" s="295" t="s">
        <v>1375</v>
      </c>
      <c r="E357" s="301"/>
      <c r="F357" s="297" t="s">
        <v>727</v>
      </c>
      <c r="G357" s="297" t="s">
        <v>588</v>
      </c>
      <c r="H357" s="298" t="s">
        <v>604</v>
      </c>
      <c r="I357" s="77">
        <f t="shared" si="46"/>
        <v>313</v>
      </c>
      <c r="J357" s="299"/>
    </row>
    <row r="358" spans="1:10" s="308" customFormat="1" ht="12" customHeight="1">
      <c r="A358" s="293">
        <f t="shared" si="45"/>
        <v>343</v>
      </c>
      <c r="B358" s="294">
        <f t="shared" si="45"/>
        <v>13</v>
      </c>
      <c r="C358" s="295" t="s">
        <v>1376</v>
      </c>
      <c r="D358" s="295" t="s">
        <v>1377</v>
      </c>
      <c r="E358" s="301"/>
      <c r="F358" s="297" t="s">
        <v>727</v>
      </c>
      <c r="G358" s="297" t="s">
        <v>572</v>
      </c>
      <c r="H358" s="298" t="s">
        <v>608</v>
      </c>
      <c r="I358" s="77">
        <f t="shared" si="46"/>
        <v>314</v>
      </c>
      <c r="J358" s="299"/>
    </row>
    <row r="359" spans="1:10" s="308" customFormat="1" ht="12" customHeight="1">
      <c r="A359" s="293">
        <f t="shared" si="45"/>
        <v>344</v>
      </c>
      <c r="B359" s="294">
        <f t="shared" si="45"/>
        <v>14</v>
      </c>
      <c r="C359" s="295" t="s">
        <v>1378</v>
      </c>
      <c r="D359" s="295" t="s">
        <v>1379</v>
      </c>
      <c r="E359" s="301"/>
      <c r="F359" s="297" t="s">
        <v>727</v>
      </c>
      <c r="G359" s="297" t="s">
        <v>596</v>
      </c>
      <c r="H359" s="298" t="s">
        <v>578</v>
      </c>
      <c r="I359" s="77">
        <f t="shared" si="46"/>
        <v>315</v>
      </c>
      <c r="J359" s="299"/>
    </row>
    <row r="360" spans="1:10" s="308" customFormat="1" ht="12" customHeight="1">
      <c r="A360" s="293">
        <f t="shared" si="45"/>
        <v>345</v>
      </c>
      <c r="B360" s="294">
        <f t="shared" si="45"/>
        <v>15</v>
      </c>
      <c r="C360" s="295" t="s">
        <v>1380</v>
      </c>
      <c r="D360" s="295" t="s">
        <v>1381</v>
      </c>
      <c r="E360" s="301"/>
      <c r="F360" s="297" t="s">
        <v>727</v>
      </c>
      <c r="G360" s="297" t="s">
        <v>596</v>
      </c>
      <c r="H360" s="298" t="s">
        <v>593</v>
      </c>
      <c r="I360" s="77">
        <f t="shared" si="46"/>
        <v>316</v>
      </c>
      <c r="J360" s="299"/>
    </row>
    <row r="361" spans="1:10" s="308" customFormat="1" ht="12" customHeight="1">
      <c r="A361" s="293">
        <f t="shared" si="45"/>
        <v>346</v>
      </c>
      <c r="B361" s="294">
        <f t="shared" si="45"/>
        <v>16</v>
      </c>
      <c r="C361" s="295" t="s">
        <v>1382</v>
      </c>
      <c r="D361" s="295" t="s">
        <v>1383</v>
      </c>
      <c r="E361" s="301"/>
      <c r="F361" s="297" t="s">
        <v>727</v>
      </c>
      <c r="G361" s="297" t="s">
        <v>607</v>
      </c>
      <c r="H361" s="298" t="s">
        <v>713</v>
      </c>
      <c r="I361" s="77">
        <f t="shared" si="46"/>
        <v>317</v>
      </c>
      <c r="J361" s="299"/>
    </row>
    <row r="362" spans="1:10" s="308" customFormat="1" ht="12" customHeight="1">
      <c r="A362" s="293">
        <f t="shared" si="45"/>
        <v>347</v>
      </c>
      <c r="B362" s="294">
        <f t="shared" si="45"/>
        <v>17</v>
      </c>
      <c r="C362" s="295" t="s">
        <v>1384</v>
      </c>
      <c r="D362" s="295" t="s">
        <v>1385</v>
      </c>
      <c r="E362" s="301"/>
      <c r="F362" s="297" t="s">
        <v>740</v>
      </c>
      <c r="G362" s="297" t="s">
        <v>588</v>
      </c>
      <c r="H362" s="298" t="s">
        <v>635</v>
      </c>
      <c r="I362" s="77">
        <f t="shared" si="46"/>
        <v>318</v>
      </c>
      <c r="J362" s="299"/>
    </row>
    <row r="363" spans="1:10" s="308" customFormat="1" ht="12" customHeight="1">
      <c r="A363" s="293">
        <f t="shared" ref="A363:B366" si="47">A362+1</f>
        <v>348</v>
      </c>
      <c r="B363" s="294">
        <f t="shared" si="47"/>
        <v>18</v>
      </c>
      <c r="C363" s="295" t="s">
        <v>1386</v>
      </c>
      <c r="D363" s="295" t="s">
        <v>1387</v>
      </c>
      <c r="E363" s="301"/>
      <c r="F363" s="297" t="s">
        <v>740</v>
      </c>
      <c r="G363" s="297" t="s">
        <v>587</v>
      </c>
      <c r="H363" s="298" t="s">
        <v>578</v>
      </c>
      <c r="I363" s="77">
        <f t="shared" si="46"/>
        <v>319</v>
      </c>
      <c r="J363" s="77"/>
    </row>
    <row r="364" spans="1:10" s="308" customFormat="1" ht="12" customHeight="1">
      <c r="A364" s="293">
        <f t="shared" si="47"/>
        <v>349</v>
      </c>
      <c r="B364" s="294">
        <f t="shared" si="47"/>
        <v>19</v>
      </c>
      <c r="C364" s="295" t="s">
        <v>1388</v>
      </c>
      <c r="D364" s="295" t="s">
        <v>1389</v>
      </c>
      <c r="E364" s="301"/>
      <c r="F364" s="297" t="s">
        <v>740</v>
      </c>
      <c r="G364" s="297" t="s">
        <v>572</v>
      </c>
      <c r="H364" s="298" t="s">
        <v>816</v>
      </c>
      <c r="I364" s="77">
        <f t="shared" si="46"/>
        <v>320</v>
      </c>
      <c r="J364" s="77"/>
    </row>
    <row r="365" spans="1:10" s="308" customFormat="1" ht="12" customHeight="1">
      <c r="A365" s="293">
        <f t="shared" si="47"/>
        <v>350</v>
      </c>
      <c r="B365" s="294">
        <f t="shared" si="47"/>
        <v>20</v>
      </c>
      <c r="C365" s="295" t="s">
        <v>1390</v>
      </c>
      <c r="D365" s="295" t="s">
        <v>1391</v>
      </c>
      <c r="E365" s="301"/>
      <c r="F365" s="297" t="s">
        <v>1271</v>
      </c>
      <c r="G365" s="297" t="s">
        <v>759</v>
      </c>
      <c r="H365" s="298" t="s">
        <v>925</v>
      </c>
      <c r="I365" s="77"/>
      <c r="J365" s="77"/>
    </row>
    <row r="366" spans="1:10" s="308" customFormat="1" ht="12" customHeight="1" thickBot="1">
      <c r="A366" s="293">
        <f t="shared" si="47"/>
        <v>351</v>
      </c>
      <c r="B366" s="294">
        <f t="shared" si="47"/>
        <v>21</v>
      </c>
      <c r="C366" s="295" t="s">
        <v>1392</v>
      </c>
      <c r="D366" s="295" t="s">
        <v>1393</v>
      </c>
      <c r="E366" s="301"/>
      <c r="F366" s="297" t="s">
        <v>1394</v>
      </c>
      <c r="G366" s="297" t="s">
        <v>582</v>
      </c>
      <c r="H366" s="298" t="s">
        <v>600</v>
      </c>
      <c r="I366" s="77">
        <f>I364+1</f>
        <v>321</v>
      </c>
      <c r="J366" s="77"/>
    </row>
    <row r="367" spans="1:10" ht="12" customHeight="1">
      <c r="A367" s="290" t="s">
        <v>563</v>
      </c>
      <c r="B367" s="291" t="s">
        <v>564</v>
      </c>
      <c r="C367" s="292" t="s">
        <v>1395</v>
      </c>
      <c r="D367" s="292" t="s">
        <v>566</v>
      </c>
      <c r="E367" s="1428" t="s">
        <v>567</v>
      </c>
      <c r="F367" s="1429"/>
      <c r="G367" s="1429"/>
      <c r="H367" s="1430"/>
      <c r="I367" s="77"/>
      <c r="J367" s="77"/>
    </row>
    <row r="368" spans="1:10" s="308" customFormat="1" ht="12" customHeight="1">
      <c r="A368" s="293">
        <f>A366+1</f>
        <v>352</v>
      </c>
      <c r="B368" s="294">
        <v>1</v>
      </c>
      <c r="C368" s="295" t="s">
        <v>1396</v>
      </c>
      <c r="D368" s="295" t="s">
        <v>1397</v>
      </c>
      <c r="E368" s="301"/>
      <c r="F368" s="297" t="s">
        <v>582</v>
      </c>
      <c r="G368" s="297" t="s">
        <v>582</v>
      </c>
      <c r="H368" s="298" t="s">
        <v>655</v>
      </c>
      <c r="I368" s="77">
        <f>I366+1</f>
        <v>322</v>
      </c>
      <c r="J368" s="77"/>
    </row>
    <row r="369" spans="1:10" s="308" customFormat="1" ht="12" customHeight="1">
      <c r="A369" s="293">
        <f t="shared" ref="A369:B377" si="48">A368+1</f>
        <v>353</v>
      </c>
      <c r="B369" s="294">
        <f t="shared" si="48"/>
        <v>2</v>
      </c>
      <c r="C369" s="295" t="s">
        <v>1398</v>
      </c>
      <c r="D369" s="295" t="s">
        <v>1399</v>
      </c>
      <c r="E369" s="301"/>
      <c r="F369" s="297" t="s">
        <v>572</v>
      </c>
      <c r="G369" s="297" t="s">
        <v>587</v>
      </c>
      <c r="H369" s="298" t="s">
        <v>813</v>
      </c>
      <c r="I369" s="77">
        <f t="shared" ref="I369:I376" si="49">I368+1</f>
        <v>323</v>
      </c>
      <c r="J369" s="77"/>
    </row>
    <row r="370" spans="1:10" s="308" customFormat="1" ht="12" customHeight="1">
      <c r="A370" s="293">
        <f t="shared" si="48"/>
        <v>354</v>
      </c>
      <c r="B370" s="294">
        <f t="shared" si="48"/>
        <v>3</v>
      </c>
      <c r="C370" s="295" t="s">
        <v>1400</v>
      </c>
      <c r="D370" s="295" t="s">
        <v>1401</v>
      </c>
      <c r="E370" s="301"/>
      <c r="F370" s="297" t="s">
        <v>622</v>
      </c>
      <c r="G370" s="297" t="s">
        <v>587</v>
      </c>
      <c r="H370" s="298" t="s">
        <v>578</v>
      </c>
      <c r="I370" s="77">
        <f t="shared" si="49"/>
        <v>324</v>
      </c>
      <c r="J370" s="77"/>
    </row>
    <row r="371" spans="1:10" s="308" customFormat="1" ht="12" customHeight="1">
      <c r="A371" s="293">
        <f t="shared" si="48"/>
        <v>355</v>
      </c>
      <c r="B371" s="294">
        <f t="shared" si="48"/>
        <v>4</v>
      </c>
      <c r="C371" s="295" t="s">
        <v>1402</v>
      </c>
      <c r="D371" s="295" t="s">
        <v>1403</v>
      </c>
      <c r="E371" s="301"/>
      <c r="F371" s="297" t="s">
        <v>649</v>
      </c>
      <c r="G371" s="297" t="s">
        <v>582</v>
      </c>
      <c r="H371" s="298" t="s">
        <v>847</v>
      </c>
      <c r="I371" s="77">
        <f t="shared" si="49"/>
        <v>325</v>
      </c>
      <c r="J371" s="77"/>
    </row>
    <row r="372" spans="1:10" s="308" customFormat="1" ht="12" customHeight="1">
      <c r="A372" s="293">
        <f t="shared" si="48"/>
        <v>356</v>
      </c>
      <c r="B372" s="294">
        <f t="shared" si="48"/>
        <v>5</v>
      </c>
      <c r="C372" s="295" t="s">
        <v>1404</v>
      </c>
      <c r="D372" s="295" t="s">
        <v>1405</v>
      </c>
      <c r="E372" s="301"/>
      <c r="F372" s="297" t="s">
        <v>649</v>
      </c>
      <c r="G372" s="297" t="s">
        <v>592</v>
      </c>
      <c r="H372" s="298" t="s">
        <v>604</v>
      </c>
      <c r="I372" s="77">
        <f t="shared" si="49"/>
        <v>326</v>
      </c>
      <c r="J372" s="77"/>
    </row>
    <row r="373" spans="1:10" s="308" customFormat="1" ht="12" customHeight="1">
      <c r="A373" s="293">
        <f t="shared" si="48"/>
        <v>357</v>
      </c>
      <c r="B373" s="294">
        <f t="shared" si="48"/>
        <v>6</v>
      </c>
      <c r="C373" s="295" t="s">
        <v>1406</v>
      </c>
      <c r="D373" s="295" t="s">
        <v>1407</v>
      </c>
      <c r="E373" s="301"/>
      <c r="F373" s="297" t="s">
        <v>873</v>
      </c>
      <c r="G373" s="297" t="s">
        <v>588</v>
      </c>
      <c r="H373" s="298" t="s">
        <v>682</v>
      </c>
      <c r="I373" s="77">
        <f t="shared" si="49"/>
        <v>327</v>
      </c>
      <c r="J373" s="77"/>
    </row>
    <row r="374" spans="1:10" s="308" customFormat="1" ht="12" customHeight="1">
      <c r="A374" s="293">
        <f t="shared" si="48"/>
        <v>358</v>
      </c>
      <c r="B374" s="294">
        <f t="shared" si="48"/>
        <v>7</v>
      </c>
      <c r="C374" s="295" t="s">
        <v>1408</v>
      </c>
      <c r="D374" s="295" t="s">
        <v>1409</v>
      </c>
      <c r="E374" s="301"/>
      <c r="F374" s="297" t="s">
        <v>712</v>
      </c>
      <c r="G374" s="297" t="s">
        <v>587</v>
      </c>
      <c r="H374" s="298" t="s">
        <v>655</v>
      </c>
      <c r="I374" s="77">
        <f t="shared" si="49"/>
        <v>328</v>
      </c>
      <c r="J374" s="77"/>
    </row>
    <row r="375" spans="1:10" s="308" customFormat="1" ht="12" customHeight="1">
      <c r="A375" s="293">
        <f t="shared" si="48"/>
        <v>359</v>
      </c>
      <c r="B375" s="294">
        <f t="shared" si="48"/>
        <v>8</v>
      </c>
      <c r="C375" s="295" t="s">
        <v>1410</v>
      </c>
      <c r="D375" s="295" t="s">
        <v>1405</v>
      </c>
      <c r="E375" s="301"/>
      <c r="F375" s="297" t="s">
        <v>712</v>
      </c>
      <c r="G375" s="297" t="s">
        <v>612</v>
      </c>
      <c r="H375" s="298" t="s">
        <v>876</v>
      </c>
      <c r="I375" s="77">
        <f t="shared" si="49"/>
        <v>329</v>
      </c>
      <c r="J375" s="77"/>
    </row>
    <row r="376" spans="1:10" s="308" customFormat="1" ht="12" customHeight="1">
      <c r="A376" s="293">
        <f t="shared" si="48"/>
        <v>360</v>
      </c>
      <c r="B376" s="294">
        <f t="shared" si="48"/>
        <v>9</v>
      </c>
      <c r="C376" s="295" t="s">
        <v>1411</v>
      </c>
      <c r="D376" s="295" t="s">
        <v>1412</v>
      </c>
      <c r="E376" s="301"/>
      <c r="F376" s="297" t="s">
        <v>740</v>
      </c>
      <c r="G376" s="297" t="s">
        <v>587</v>
      </c>
      <c r="H376" s="298" t="s">
        <v>876</v>
      </c>
      <c r="I376" s="77">
        <f t="shared" si="49"/>
        <v>330</v>
      </c>
    </row>
    <row r="377" spans="1:10" s="308" customFormat="1" ht="12" customHeight="1" thickBot="1">
      <c r="A377" s="293">
        <f t="shared" si="48"/>
        <v>361</v>
      </c>
      <c r="B377" s="294">
        <f t="shared" si="48"/>
        <v>10</v>
      </c>
      <c r="C377" s="295" t="s">
        <v>1413</v>
      </c>
      <c r="D377" s="295" t="s">
        <v>1414</v>
      </c>
      <c r="E377" s="301"/>
      <c r="F377" s="297" t="s">
        <v>743</v>
      </c>
      <c r="G377" s="297" t="s">
        <v>1274</v>
      </c>
      <c r="H377" s="298" t="s">
        <v>1415</v>
      </c>
      <c r="I377" s="77"/>
    </row>
    <row r="378" spans="1:10" ht="12" customHeight="1">
      <c r="A378" s="290" t="s">
        <v>563</v>
      </c>
      <c r="B378" s="291" t="s">
        <v>564</v>
      </c>
      <c r="C378" s="292" t="s">
        <v>1416</v>
      </c>
      <c r="D378" s="292" t="s">
        <v>566</v>
      </c>
      <c r="E378" s="1428" t="s">
        <v>567</v>
      </c>
      <c r="F378" s="1429"/>
      <c r="G378" s="1429"/>
      <c r="H378" s="1430"/>
      <c r="I378" s="77"/>
      <c r="J378" s="77"/>
    </row>
    <row r="379" spans="1:10" s="308" customFormat="1" ht="12" customHeight="1">
      <c r="A379" s="293">
        <f>A377+1</f>
        <v>362</v>
      </c>
      <c r="B379" s="294">
        <v>1</v>
      </c>
      <c r="C379" s="295" t="s">
        <v>1417</v>
      </c>
      <c r="D379" s="295" t="s">
        <v>1418</v>
      </c>
      <c r="E379" s="301"/>
      <c r="F379" s="297" t="s">
        <v>634</v>
      </c>
      <c r="G379" s="297" t="s">
        <v>582</v>
      </c>
      <c r="H379" s="298" t="s">
        <v>619</v>
      </c>
      <c r="I379" s="77">
        <f>I376+1</f>
        <v>331</v>
      </c>
    </row>
    <row r="380" spans="1:10" s="308" customFormat="1" ht="12" customHeight="1">
      <c r="A380" s="293">
        <f t="shared" ref="A380:B385" si="50">A379+1</f>
        <v>363</v>
      </c>
      <c r="B380" s="294">
        <f t="shared" si="50"/>
        <v>2</v>
      </c>
      <c r="C380" s="295" t="s">
        <v>1419</v>
      </c>
      <c r="D380" s="295" t="s">
        <v>1420</v>
      </c>
      <c r="E380" s="301"/>
      <c r="F380" s="297" t="s">
        <v>649</v>
      </c>
      <c r="G380" s="297" t="s">
        <v>612</v>
      </c>
      <c r="H380" s="298" t="s">
        <v>638</v>
      </c>
      <c r="I380" s="77">
        <f t="shared" ref="I380:I385" si="51">I379+1</f>
        <v>332</v>
      </c>
      <c r="J380" s="77"/>
    </row>
    <row r="381" spans="1:10" s="308" customFormat="1" ht="12" customHeight="1">
      <c r="A381" s="293">
        <f t="shared" si="50"/>
        <v>364</v>
      </c>
      <c r="B381" s="294">
        <f t="shared" si="50"/>
        <v>3</v>
      </c>
      <c r="C381" s="295" t="s">
        <v>1421</v>
      </c>
      <c r="D381" s="295" t="s">
        <v>1422</v>
      </c>
      <c r="E381" s="301"/>
      <c r="F381" s="297" t="s">
        <v>712</v>
      </c>
      <c r="G381" s="297" t="s">
        <v>789</v>
      </c>
      <c r="H381" s="298" t="s">
        <v>613</v>
      </c>
      <c r="I381" s="77">
        <f t="shared" si="51"/>
        <v>333</v>
      </c>
      <c r="J381" s="306"/>
    </row>
    <row r="382" spans="1:10" s="308" customFormat="1" ht="12" customHeight="1">
      <c r="A382" s="293">
        <f t="shared" si="50"/>
        <v>365</v>
      </c>
      <c r="B382" s="294">
        <f t="shared" si="50"/>
        <v>4</v>
      </c>
      <c r="C382" s="295" t="s">
        <v>1423</v>
      </c>
      <c r="D382" s="295" t="s">
        <v>1424</v>
      </c>
      <c r="E382" s="301"/>
      <c r="F382" s="297" t="s">
        <v>727</v>
      </c>
      <c r="G382" s="297" t="s">
        <v>588</v>
      </c>
      <c r="H382" s="298" t="s">
        <v>823</v>
      </c>
      <c r="I382" s="77">
        <f t="shared" si="51"/>
        <v>334</v>
      </c>
      <c r="J382" s="77"/>
    </row>
    <row r="383" spans="1:10" s="308" customFormat="1" ht="12" customHeight="1">
      <c r="A383" s="293">
        <f t="shared" si="50"/>
        <v>366</v>
      </c>
      <c r="B383" s="294">
        <f t="shared" si="50"/>
        <v>5</v>
      </c>
      <c r="C383" s="295" t="s">
        <v>1425</v>
      </c>
      <c r="D383" s="295" t="s">
        <v>1426</v>
      </c>
      <c r="E383" s="301"/>
      <c r="F383" s="297" t="s">
        <v>727</v>
      </c>
      <c r="G383" s="297" t="s">
        <v>612</v>
      </c>
      <c r="H383" s="298" t="s">
        <v>664</v>
      </c>
      <c r="I383" s="77">
        <f t="shared" si="51"/>
        <v>335</v>
      </c>
      <c r="J383" s="77"/>
    </row>
    <row r="384" spans="1:10" s="308" customFormat="1" ht="12" customHeight="1">
      <c r="A384" s="293">
        <f t="shared" si="50"/>
        <v>367</v>
      </c>
      <c r="B384" s="294">
        <f t="shared" si="50"/>
        <v>6</v>
      </c>
      <c r="C384" s="295" t="s">
        <v>1427</v>
      </c>
      <c r="D384" s="295" t="s">
        <v>1428</v>
      </c>
      <c r="E384" s="301"/>
      <c r="F384" s="297" t="s">
        <v>727</v>
      </c>
      <c r="G384" s="297" t="s">
        <v>572</v>
      </c>
      <c r="H384" s="298" t="s">
        <v>597</v>
      </c>
      <c r="I384" s="77">
        <f t="shared" si="51"/>
        <v>336</v>
      </c>
      <c r="J384" s="77"/>
    </row>
    <row r="385" spans="1:10" s="308" customFormat="1" ht="12" customHeight="1" thickBot="1">
      <c r="A385" s="293">
        <f t="shared" si="50"/>
        <v>368</v>
      </c>
      <c r="B385" s="294">
        <f t="shared" si="50"/>
        <v>7</v>
      </c>
      <c r="C385" s="295" t="s">
        <v>1429</v>
      </c>
      <c r="D385" s="295" t="s">
        <v>1430</v>
      </c>
      <c r="E385" s="301"/>
      <c r="F385" s="297" t="s">
        <v>740</v>
      </c>
      <c r="G385" s="297" t="s">
        <v>623</v>
      </c>
      <c r="H385" s="298" t="s">
        <v>613</v>
      </c>
      <c r="I385" s="77">
        <f t="shared" si="51"/>
        <v>337</v>
      </c>
      <c r="J385" s="77"/>
    </row>
    <row r="386" spans="1:10" ht="12" customHeight="1">
      <c r="A386" s="290" t="s">
        <v>563</v>
      </c>
      <c r="B386" s="291" t="s">
        <v>564</v>
      </c>
      <c r="C386" s="292" t="s">
        <v>1431</v>
      </c>
      <c r="D386" s="292" t="s">
        <v>566</v>
      </c>
      <c r="E386" s="1428" t="s">
        <v>567</v>
      </c>
      <c r="F386" s="1429"/>
      <c r="G386" s="1429"/>
      <c r="H386" s="1430"/>
      <c r="I386" s="77"/>
      <c r="J386" s="77"/>
    </row>
    <row r="387" spans="1:10" s="308" customFormat="1" ht="12" customHeight="1">
      <c r="A387" s="293">
        <f>A385+1</f>
        <v>369</v>
      </c>
      <c r="B387" s="294">
        <v>1</v>
      </c>
      <c r="C387" s="295" t="s">
        <v>1432</v>
      </c>
      <c r="D387" s="295" t="s">
        <v>1433</v>
      </c>
      <c r="E387" s="301"/>
      <c r="F387" s="297" t="s">
        <v>860</v>
      </c>
      <c r="G387" s="297" t="s">
        <v>592</v>
      </c>
      <c r="H387" s="298" t="s">
        <v>604</v>
      </c>
      <c r="I387" s="77">
        <f>I385+1</f>
        <v>338</v>
      </c>
      <c r="J387" s="77"/>
    </row>
    <row r="388" spans="1:10" s="308" customFormat="1" ht="12" customHeight="1">
      <c r="A388" s="293">
        <f>A387+1</f>
        <v>370</v>
      </c>
      <c r="B388" s="294">
        <v>2</v>
      </c>
      <c r="C388" s="295" t="s">
        <v>1434</v>
      </c>
      <c r="D388" s="295" t="s">
        <v>1435</v>
      </c>
      <c r="E388" s="301"/>
      <c r="F388" s="297" t="s">
        <v>1436</v>
      </c>
      <c r="G388" s="297" t="s">
        <v>1437</v>
      </c>
      <c r="H388" s="298" t="s">
        <v>917</v>
      </c>
      <c r="I388" s="77"/>
      <c r="J388" s="77"/>
    </row>
    <row r="389" spans="1:10" s="308" customFormat="1" ht="12" customHeight="1">
      <c r="A389" s="293">
        <f t="shared" ref="A389:A392" si="52">A388+1</f>
        <v>371</v>
      </c>
      <c r="B389" s="294">
        <v>3</v>
      </c>
      <c r="C389" s="295" t="s">
        <v>1438</v>
      </c>
      <c r="D389" s="295" t="s">
        <v>1439</v>
      </c>
      <c r="E389" s="301"/>
      <c r="F389" s="297" t="s">
        <v>703</v>
      </c>
      <c r="G389" s="297" t="s">
        <v>592</v>
      </c>
      <c r="H389" s="298" t="s">
        <v>713</v>
      </c>
      <c r="I389" s="77">
        <f>I387+1</f>
        <v>339</v>
      </c>
      <c r="J389" s="77"/>
    </row>
    <row r="390" spans="1:10" s="308" customFormat="1" ht="12" customHeight="1">
      <c r="A390" s="293">
        <f t="shared" si="52"/>
        <v>372</v>
      </c>
      <c r="B390" s="294">
        <v>4</v>
      </c>
      <c r="C390" s="295" t="s">
        <v>1440</v>
      </c>
      <c r="D390" s="295" t="s">
        <v>1441</v>
      </c>
      <c r="E390" s="301"/>
      <c r="F390" s="297" t="s">
        <v>802</v>
      </c>
      <c r="G390" s="297" t="s">
        <v>1241</v>
      </c>
      <c r="H390" s="298" t="s">
        <v>918</v>
      </c>
      <c r="I390" s="77"/>
      <c r="J390" s="77"/>
    </row>
    <row r="391" spans="1:10" s="308" customFormat="1" ht="12" customHeight="1">
      <c r="A391" s="293">
        <f t="shared" si="52"/>
        <v>373</v>
      </c>
      <c r="B391" s="294">
        <v>5</v>
      </c>
      <c r="C391" s="295" t="s">
        <v>1442</v>
      </c>
      <c r="D391" s="295" t="s">
        <v>1443</v>
      </c>
      <c r="E391" s="301"/>
      <c r="F391" s="297" t="s">
        <v>743</v>
      </c>
      <c r="G391" s="297" t="s">
        <v>1257</v>
      </c>
      <c r="H391" s="298" t="s">
        <v>745</v>
      </c>
      <c r="I391" s="77"/>
      <c r="J391" s="77"/>
    </row>
    <row r="392" spans="1:10" s="308" customFormat="1" ht="12" customHeight="1" thickBot="1">
      <c r="A392" s="293">
        <f t="shared" si="52"/>
        <v>374</v>
      </c>
      <c r="B392" s="294">
        <v>6</v>
      </c>
      <c r="C392" s="295" t="s">
        <v>1444</v>
      </c>
      <c r="D392" s="295" t="s">
        <v>1445</v>
      </c>
      <c r="E392" s="301"/>
      <c r="F392" s="297" t="s">
        <v>743</v>
      </c>
      <c r="G392" s="297" t="s">
        <v>1274</v>
      </c>
      <c r="H392" s="298" t="s">
        <v>889</v>
      </c>
      <c r="I392" s="77"/>
      <c r="J392" s="77"/>
    </row>
    <row r="393" spans="1:10" ht="12" customHeight="1">
      <c r="A393" s="290" t="s">
        <v>563</v>
      </c>
      <c r="B393" s="291" t="s">
        <v>564</v>
      </c>
      <c r="C393" s="292" t="s">
        <v>1446</v>
      </c>
      <c r="D393" s="292" t="s">
        <v>566</v>
      </c>
      <c r="E393" s="1428" t="s">
        <v>567</v>
      </c>
      <c r="F393" s="1429"/>
      <c r="G393" s="1429"/>
      <c r="H393" s="1430"/>
      <c r="I393" s="77"/>
      <c r="J393" s="77"/>
    </row>
    <row r="394" spans="1:10" s="308" customFormat="1" ht="12" customHeight="1">
      <c r="A394" s="293">
        <f>A392+1</f>
        <v>375</v>
      </c>
      <c r="B394" s="294">
        <v>1</v>
      </c>
      <c r="C394" s="295" t="s">
        <v>1447</v>
      </c>
      <c r="D394" s="295" t="s">
        <v>1448</v>
      </c>
      <c r="E394" s="301"/>
      <c r="F394" s="297" t="s">
        <v>588</v>
      </c>
      <c r="G394" s="297" t="s">
        <v>600</v>
      </c>
      <c r="H394" s="298" t="s">
        <v>655</v>
      </c>
      <c r="I394" s="77">
        <f>I389+1</f>
        <v>340</v>
      </c>
      <c r="J394" s="77"/>
    </row>
    <row r="395" spans="1:10" s="308" customFormat="1" ht="12" customHeight="1">
      <c r="A395" s="293">
        <f t="shared" ref="A395:B410" si="53">A394+1</f>
        <v>376</v>
      </c>
      <c r="B395" s="294">
        <f t="shared" si="53"/>
        <v>2</v>
      </c>
      <c r="C395" s="295" t="s">
        <v>1449</v>
      </c>
      <c r="D395" s="295" t="s">
        <v>1450</v>
      </c>
      <c r="E395" s="301"/>
      <c r="F395" s="297" t="s">
        <v>583</v>
      </c>
      <c r="G395" s="297" t="s">
        <v>577</v>
      </c>
      <c r="H395" s="298" t="s">
        <v>631</v>
      </c>
      <c r="I395" s="77">
        <f t="shared" ref="I395:I423" si="54">I394+1</f>
        <v>341</v>
      </c>
      <c r="J395" s="77"/>
    </row>
    <row r="396" spans="1:10" s="308" customFormat="1" ht="12" customHeight="1">
      <c r="A396" s="293">
        <f t="shared" si="53"/>
        <v>377</v>
      </c>
      <c r="B396" s="294">
        <f t="shared" si="53"/>
        <v>3</v>
      </c>
      <c r="C396" s="295" t="s">
        <v>1451</v>
      </c>
      <c r="D396" s="295" t="s">
        <v>1452</v>
      </c>
      <c r="E396" s="301"/>
      <c r="F396" s="297" t="s">
        <v>572</v>
      </c>
      <c r="G396" s="297" t="s">
        <v>582</v>
      </c>
      <c r="H396" s="298" t="s">
        <v>674</v>
      </c>
      <c r="I396" s="77">
        <f t="shared" si="54"/>
        <v>342</v>
      </c>
      <c r="J396" s="77"/>
    </row>
    <row r="397" spans="1:10" s="308" customFormat="1" ht="12" customHeight="1">
      <c r="A397" s="293">
        <f t="shared" si="53"/>
        <v>378</v>
      </c>
      <c r="B397" s="294">
        <f t="shared" si="53"/>
        <v>4</v>
      </c>
      <c r="C397" s="295" t="s">
        <v>1453</v>
      </c>
      <c r="D397" s="295" t="s">
        <v>1454</v>
      </c>
      <c r="E397" s="301"/>
      <c r="F397" s="297" t="s">
        <v>988</v>
      </c>
      <c r="G397" s="297" t="s">
        <v>577</v>
      </c>
      <c r="H397" s="298" t="s">
        <v>772</v>
      </c>
      <c r="I397" s="77">
        <f t="shared" si="54"/>
        <v>343</v>
      </c>
      <c r="J397" s="77"/>
    </row>
    <row r="398" spans="1:10" s="308" customFormat="1" ht="12" customHeight="1">
      <c r="A398" s="293">
        <f t="shared" si="53"/>
        <v>379</v>
      </c>
      <c r="B398" s="294">
        <f t="shared" si="53"/>
        <v>5</v>
      </c>
      <c r="C398" s="295" t="s">
        <v>1455</v>
      </c>
      <c r="D398" s="295" t="s">
        <v>1456</v>
      </c>
      <c r="E398" s="301"/>
      <c r="F398" s="297" t="s">
        <v>618</v>
      </c>
      <c r="G398" s="297" t="s">
        <v>612</v>
      </c>
      <c r="H398" s="298" t="s">
        <v>578</v>
      </c>
      <c r="I398" s="77">
        <f t="shared" si="54"/>
        <v>344</v>
      </c>
      <c r="J398" s="77"/>
    </row>
    <row r="399" spans="1:10" s="308" customFormat="1" ht="12" customHeight="1">
      <c r="A399" s="293">
        <f t="shared" si="53"/>
        <v>380</v>
      </c>
      <c r="B399" s="294">
        <f t="shared" si="53"/>
        <v>6</v>
      </c>
      <c r="C399" s="295" t="s">
        <v>1457</v>
      </c>
      <c r="D399" s="295" t="s">
        <v>1458</v>
      </c>
      <c r="E399" s="301"/>
      <c r="F399" s="297" t="s">
        <v>622</v>
      </c>
      <c r="G399" s="297" t="s">
        <v>582</v>
      </c>
      <c r="H399" s="298" t="s">
        <v>584</v>
      </c>
      <c r="I399" s="77">
        <f t="shared" si="54"/>
        <v>345</v>
      </c>
      <c r="J399" s="77"/>
    </row>
    <row r="400" spans="1:10" s="308" customFormat="1" ht="12" customHeight="1">
      <c r="A400" s="293">
        <f t="shared" si="53"/>
        <v>381</v>
      </c>
      <c r="B400" s="294">
        <f t="shared" si="53"/>
        <v>7</v>
      </c>
      <c r="C400" s="295" t="s">
        <v>1459</v>
      </c>
      <c r="D400" s="295" t="s">
        <v>1460</v>
      </c>
      <c r="E400" s="301"/>
      <c r="F400" s="297" t="s">
        <v>1461</v>
      </c>
      <c r="G400" s="297" t="s">
        <v>758</v>
      </c>
      <c r="H400" s="298" t="s">
        <v>767</v>
      </c>
      <c r="I400" s="77"/>
      <c r="J400" s="77"/>
    </row>
    <row r="401" spans="1:10" s="308" customFormat="1" ht="12" customHeight="1">
      <c r="A401" s="293">
        <f t="shared" si="53"/>
        <v>382</v>
      </c>
      <c r="B401" s="294">
        <f t="shared" si="53"/>
        <v>8</v>
      </c>
      <c r="C401" s="295" t="s">
        <v>1462</v>
      </c>
      <c r="D401" s="295" t="s">
        <v>1463</v>
      </c>
      <c r="E401" s="301"/>
      <c r="F401" s="297" t="s">
        <v>622</v>
      </c>
      <c r="G401" s="297" t="s">
        <v>612</v>
      </c>
      <c r="H401" s="298" t="s">
        <v>589</v>
      </c>
      <c r="I401" s="77">
        <f>I399+1</f>
        <v>346</v>
      </c>
      <c r="J401" s="77"/>
    </row>
    <row r="402" spans="1:10" s="308" customFormat="1" ht="12" customHeight="1">
      <c r="A402" s="293">
        <f t="shared" si="53"/>
        <v>383</v>
      </c>
      <c r="B402" s="294">
        <f t="shared" si="53"/>
        <v>9</v>
      </c>
      <c r="C402" s="295" t="s">
        <v>1464</v>
      </c>
      <c r="D402" s="295" t="s">
        <v>1465</v>
      </c>
      <c r="E402" s="301"/>
      <c r="F402" s="297" t="s">
        <v>622</v>
      </c>
      <c r="G402" s="297" t="s">
        <v>623</v>
      </c>
      <c r="H402" s="298" t="s">
        <v>638</v>
      </c>
      <c r="I402" s="77">
        <f t="shared" si="54"/>
        <v>347</v>
      </c>
      <c r="J402" s="77"/>
    </row>
    <row r="403" spans="1:10" s="308" customFormat="1" ht="12" customHeight="1">
      <c r="A403" s="293">
        <f t="shared" si="53"/>
        <v>384</v>
      </c>
      <c r="B403" s="294">
        <f t="shared" si="53"/>
        <v>10</v>
      </c>
      <c r="C403" s="295" t="s">
        <v>1466</v>
      </c>
      <c r="D403" s="295" t="s">
        <v>1467</v>
      </c>
      <c r="E403" s="301"/>
      <c r="F403" s="297" t="s">
        <v>840</v>
      </c>
      <c r="G403" s="297" t="s">
        <v>582</v>
      </c>
      <c r="H403" s="298" t="s">
        <v>593</v>
      </c>
      <c r="I403" s="77">
        <f t="shared" si="54"/>
        <v>348</v>
      </c>
      <c r="J403" s="77"/>
    </row>
    <row r="404" spans="1:10" s="308" customFormat="1" ht="12" customHeight="1">
      <c r="A404" s="293">
        <f t="shared" si="53"/>
        <v>385</v>
      </c>
      <c r="B404" s="294">
        <f t="shared" si="53"/>
        <v>11</v>
      </c>
      <c r="C404" s="295" t="s">
        <v>1468</v>
      </c>
      <c r="D404" s="295" t="s">
        <v>1469</v>
      </c>
      <c r="E404" s="301"/>
      <c r="F404" s="297" t="s">
        <v>634</v>
      </c>
      <c r="G404" s="297" t="s">
        <v>583</v>
      </c>
      <c r="H404" s="298" t="s">
        <v>813</v>
      </c>
      <c r="I404" s="77">
        <f t="shared" si="54"/>
        <v>349</v>
      </c>
      <c r="J404" s="77"/>
    </row>
    <row r="405" spans="1:10" s="308" customFormat="1" ht="12" customHeight="1">
      <c r="A405" s="293">
        <f t="shared" si="53"/>
        <v>386</v>
      </c>
      <c r="B405" s="294">
        <f t="shared" si="53"/>
        <v>12</v>
      </c>
      <c r="C405" s="295" t="s">
        <v>1470</v>
      </c>
      <c r="D405" s="295" t="s">
        <v>1471</v>
      </c>
      <c r="E405" s="301"/>
      <c r="F405" s="297" t="s">
        <v>634</v>
      </c>
      <c r="G405" s="297" t="s">
        <v>596</v>
      </c>
      <c r="H405" s="298" t="s">
        <v>589</v>
      </c>
      <c r="I405" s="77">
        <f t="shared" si="54"/>
        <v>350</v>
      </c>
      <c r="J405" s="77"/>
    </row>
    <row r="406" spans="1:10" s="308" customFormat="1" ht="12" customHeight="1">
      <c r="A406" s="293">
        <f t="shared" si="53"/>
        <v>387</v>
      </c>
      <c r="B406" s="294">
        <f t="shared" si="53"/>
        <v>13</v>
      </c>
      <c r="C406" s="295" t="s">
        <v>1472</v>
      </c>
      <c r="D406" s="295" t="s">
        <v>1473</v>
      </c>
      <c r="E406" s="301"/>
      <c r="F406" s="297" t="s">
        <v>634</v>
      </c>
      <c r="G406" s="297" t="s">
        <v>607</v>
      </c>
      <c r="H406" s="298" t="s">
        <v>604</v>
      </c>
      <c r="I406" s="77">
        <f t="shared" si="54"/>
        <v>351</v>
      </c>
      <c r="J406" s="77"/>
    </row>
    <row r="407" spans="1:10" s="308" customFormat="1" ht="12" customHeight="1">
      <c r="A407" s="293">
        <f t="shared" si="53"/>
        <v>388</v>
      </c>
      <c r="B407" s="294">
        <f t="shared" si="53"/>
        <v>14</v>
      </c>
      <c r="C407" s="295" t="s">
        <v>1474</v>
      </c>
      <c r="D407" s="295" t="s">
        <v>1475</v>
      </c>
      <c r="E407" s="301"/>
      <c r="F407" s="297" t="s">
        <v>649</v>
      </c>
      <c r="G407" s="297" t="s">
        <v>592</v>
      </c>
      <c r="H407" s="298" t="s">
        <v>823</v>
      </c>
      <c r="I407" s="77">
        <f t="shared" si="54"/>
        <v>352</v>
      </c>
      <c r="J407" s="299"/>
    </row>
    <row r="408" spans="1:10" s="308" customFormat="1" ht="12" customHeight="1">
      <c r="A408" s="293">
        <f t="shared" si="53"/>
        <v>389</v>
      </c>
      <c r="B408" s="294">
        <f t="shared" si="53"/>
        <v>15</v>
      </c>
      <c r="C408" s="295" t="s">
        <v>1476</v>
      </c>
      <c r="D408" s="295" t="s">
        <v>1477</v>
      </c>
      <c r="E408" s="301"/>
      <c r="F408" s="297" t="s">
        <v>649</v>
      </c>
      <c r="G408" s="297" t="s">
        <v>577</v>
      </c>
      <c r="H408" s="298" t="s">
        <v>631</v>
      </c>
      <c r="I408" s="77">
        <f t="shared" si="54"/>
        <v>353</v>
      </c>
      <c r="J408" s="299"/>
    </row>
    <row r="409" spans="1:10" s="308" customFormat="1" ht="12" customHeight="1">
      <c r="A409" s="293">
        <f t="shared" si="53"/>
        <v>390</v>
      </c>
      <c r="B409" s="294">
        <f t="shared" si="53"/>
        <v>16</v>
      </c>
      <c r="C409" s="295" t="s">
        <v>1478</v>
      </c>
      <c r="D409" s="295" t="s">
        <v>1479</v>
      </c>
      <c r="E409" s="301"/>
      <c r="F409" s="297" t="s">
        <v>873</v>
      </c>
      <c r="G409" s="297" t="s">
        <v>588</v>
      </c>
      <c r="H409" s="298" t="s">
        <v>608</v>
      </c>
      <c r="I409" s="77">
        <f t="shared" si="54"/>
        <v>354</v>
      </c>
      <c r="J409" s="299"/>
    </row>
    <row r="410" spans="1:10" s="308" customFormat="1" ht="12" customHeight="1">
      <c r="A410" s="293">
        <f t="shared" si="53"/>
        <v>391</v>
      </c>
      <c r="B410" s="294">
        <f t="shared" si="53"/>
        <v>17</v>
      </c>
      <c r="C410" s="295" t="s">
        <v>1480</v>
      </c>
      <c r="D410" s="295" t="s">
        <v>1481</v>
      </c>
      <c r="E410" s="301"/>
      <c r="F410" s="297" t="s">
        <v>873</v>
      </c>
      <c r="G410" s="297" t="s">
        <v>572</v>
      </c>
      <c r="H410" s="298" t="s">
        <v>823</v>
      </c>
      <c r="I410" s="77">
        <f t="shared" si="54"/>
        <v>355</v>
      </c>
      <c r="J410" s="299"/>
    </row>
    <row r="411" spans="1:10" s="308" customFormat="1" ht="12" customHeight="1">
      <c r="A411" s="293">
        <f t="shared" ref="A411:B424" si="55">A410+1</f>
        <v>392</v>
      </c>
      <c r="B411" s="294">
        <f t="shared" si="55"/>
        <v>18</v>
      </c>
      <c r="C411" s="295" t="s">
        <v>1482</v>
      </c>
      <c r="D411" s="295" t="s">
        <v>1483</v>
      </c>
      <c r="E411" s="301"/>
      <c r="F411" s="297" t="s">
        <v>687</v>
      </c>
      <c r="G411" s="297" t="s">
        <v>588</v>
      </c>
      <c r="H411" s="298" t="s">
        <v>876</v>
      </c>
      <c r="I411" s="77">
        <f t="shared" si="54"/>
        <v>356</v>
      </c>
      <c r="J411" s="299"/>
    </row>
    <row r="412" spans="1:10" s="308" customFormat="1" ht="12" customHeight="1">
      <c r="A412" s="293">
        <f t="shared" si="55"/>
        <v>393</v>
      </c>
      <c r="B412" s="294">
        <f t="shared" si="55"/>
        <v>19</v>
      </c>
      <c r="C412" s="295" t="s">
        <v>1484</v>
      </c>
      <c r="D412" s="295" t="s">
        <v>1485</v>
      </c>
      <c r="E412" s="301"/>
      <c r="F412" s="297" t="s">
        <v>687</v>
      </c>
      <c r="G412" s="297" t="s">
        <v>588</v>
      </c>
      <c r="H412" s="298" t="s">
        <v>688</v>
      </c>
      <c r="I412" s="77">
        <f t="shared" si="54"/>
        <v>357</v>
      </c>
      <c r="J412" s="299"/>
    </row>
    <row r="413" spans="1:10" s="308" customFormat="1" ht="12" customHeight="1">
      <c r="A413" s="293">
        <f t="shared" si="55"/>
        <v>394</v>
      </c>
      <c r="B413" s="294">
        <f t="shared" si="55"/>
        <v>20</v>
      </c>
      <c r="C413" s="295" t="s">
        <v>1486</v>
      </c>
      <c r="D413" s="295" t="s">
        <v>1487</v>
      </c>
      <c r="E413" s="301"/>
      <c r="F413" s="297" t="s">
        <v>712</v>
      </c>
      <c r="G413" s="297" t="s">
        <v>582</v>
      </c>
      <c r="H413" s="298" t="s">
        <v>601</v>
      </c>
      <c r="I413" s="77">
        <f t="shared" si="54"/>
        <v>358</v>
      </c>
      <c r="J413" s="299"/>
    </row>
    <row r="414" spans="1:10" s="308" customFormat="1" ht="12" customHeight="1">
      <c r="A414" s="293">
        <f t="shared" si="55"/>
        <v>395</v>
      </c>
      <c r="B414" s="294">
        <f t="shared" si="55"/>
        <v>21</v>
      </c>
      <c r="C414" s="295" t="s">
        <v>1488</v>
      </c>
      <c r="D414" s="295" t="s">
        <v>1489</v>
      </c>
      <c r="E414" s="301"/>
      <c r="F414" s="297" t="s">
        <v>712</v>
      </c>
      <c r="G414" s="297" t="s">
        <v>592</v>
      </c>
      <c r="H414" s="298" t="s">
        <v>682</v>
      </c>
      <c r="I414" s="77">
        <f t="shared" si="54"/>
        <v>359</v>
      </c>
      <c r="J414" s="299"/>
    </row>
    <row r="415" spans="1:10" s="308" customFormat="1" ht="12" customHeight="1">
      <c r="A415" s="293">
        <f t="shared" si="55"/>
        <v>396</v>
      </c>
      <c r="B415" s="294">
        <f t="shared" si="55"/>
        <v>22</v>
      </c>
      <c r="C415" s="295" t="s">
        <v>1490</v>
      </c>
      <c r="D415" s="295" t="s">
        <v>1491</v>
      </c>
      <c r="E415" s="301"/>
      <c r="F415" s="297" t="s">
        <v>712</v>
      </c>
      <c r="G415" s="297" t="s">
        <v>592</v>
      </c>
      <c r="H415" s="298" t="s">
        <v>813</v>
      </c>
      <c r="I415" s="77">
        <f t="shared" si="54"/>
        <v>360</v>
      </c>
      <c r="J415" s="77"/>
    </row>
    <row r="416" spans="1:10" s="308" customFormat="1" ht="12" customHeight="1">
      <c r="A416" s="293">
        <f t="shared" si="55"/>
        <v>397</v>
      </c>
      <c r="B416" s="294">
        <f t="shared" si="55"/>
        <v>23</v>
      </c>
      <c r="C416" s="295" t="s">
        <v>1492</v>
      </c>
      <c r="D416" s="295" t="s">
        <v>1493</v>
      </c>
      <c r="E416" s="301"/>
      <c r="F416" s="297" t="s">
        <v>712</v>
      </c>
      <c r="G416" s="297" t="s">
        <v>592</v>
      </c>
      <c r="H416" s="298" t="s">
        <v>847</v>
      </c>
      <c r="I416" s="77">
        <f t="shared" si="54"/>
        <v>361</v>
      </c>
      <c r="J416" s="77"/>
    </row>
    <row r="417" spans="1:10" s="308" customFormat="1" ht="12" customHeight="1">
      <c r="A417" s="293">
        <f t="shared" si="55"/>
        <v>398</v>
      </c>
      <c r="B417" s="294">
        <f t="shared" si="55"/>
        <v>24</v>
      </c>
      <c r="C417" s="295" t="s">
        <v>1494</v>
      </c>
      <c r="D417" s="295" t="s">
        <v>1495</v>
      </c>
      <c r="E417" s="301"/>
      <c r="F417" s="297" t="s">
        <v>587</v>
      </c>
      <c r="G417" s="297" t="s">
        <v>612</v>
      </c>
      <c r="H417" s="298" t="s">
        <v>578</v>
      </c>
      <c r="I417" s="77">
        <f t="shared" si="54"/>
        <v>362</v>
      </c>
      <c r="J417" s="77"/>
    </row>
    <row r="418" spans="1:10" s="308" customFormat="1" ht="12" customHeight="1">
      <c r="A418" s="293">
        <f t="shared" si="55"/>
        <v>399</v>
      </c>
      <c r="B418" s="294">
        <f t="shared" si="55"/>
        <v>25</v>
      </c>
      <c r="C418" s="295" t="s">
        <v>1496</v>
      </c>
      <c r="D418" s="295" t="s">
        <v>1497</v>
      </c>
      <c r="E418" s="301"/>
      <c r="F418" s="297" t="s">
        <v>712</v>
      </c>
      <c r="G418" s="297" t="s">
        <v>572</v>
      </c>
      <c r="H418" s="298" t="s">
        <v>604</v>
      </c>
      <c r="I418" s="77">
        <f t="shared" si="54"/>
        <v>363</v>
      </c>
      <c r="J418" s="77"/>
    </row>
    <row r="419" spans="1:10" s="308" customFormat="1" ht="12" customHeight="1">
      <c r="A419" s="293">
        <f t="shared" si="55"/>
        <v>400</v>
      </c>
      <c r="B419" s="294">
        <f t="shared" si="55"/>
        <v>26</v>
      </c>
      <c r="C419" s="295" t="s">
        <v>1498</v>
      </c>
      <c r="D419" s="295" t="s">
        <v>1499</v>
      </c>
      <c r="E419" s="301"/>
      <c r="F419" s="297" t="s">
        <v>712</v>
      </c>
      <c r="G419" s="297" t="s">
        <v>572</v>
      </c>
      <c r="H419" s="298" t="s">
        <v>604</v>
      </c>
      <c r="I419" s="77">
        <f t="shared" si="54"/>
        <v>364</v>
      </c>
      <c r="J419" s="77"/>
    </row>
    <row r="420" spans="1:10" s="308" customFormat="1" ht="12" customHeight="1">
      <c r="A420" s="293">
        <f t="shared" si="55"/>
        <v>401</v>
      </c>
      <c r="B420" s="294">
        <f t="shared" si="55"/>
        <v>27</v>
      </c>
      <c r="C420" s="295" t="s">
        <v>1500</v>
      </c>
      <c r="D420" s="295" t="s">
        <v>1501</v>
      </c>
      <c r="E420" s="301"/>
      <c r="F420" s="297" t="s">
        <v>712</v>
      </c>
      <c r="G420" s="297" t="s">
        <v>587</v>
      </c>
      <c r="H420" s="298" t="s">
        <v>635</v>
      </c>
      <c r="I420" s="77">
        <f t="shared" si="54"/>
        <v>365</v>
      </c>
      <c r="J420" s="77"/>
    </row>
    <row r="421" spans="1:10" s="308" customFormat="1" ht="12" customHeight="1">
      <c r="A421" s="293">
        <f t="shared" si="55"/>
        <v>402</v>
      </c>
      <c r="B421" s="294">
        <f t="shared" si="55"/>
        <v>28</v>
      </c>
      <c r="C421" s="295" t="s">
        <v>1502</v>
      </c>
      <c r="D421" s="295" t="s">
        <v>1503</v>
      </c>
      <c r="E421" s="301"/>
      <c r="F421" s="297" t="s">
        <v>748</v>
      </c>
      <c r="G421" s="297" t="s">
        <v>587</v>
      </c>
      <c r="H421" s="298" t="s">
        <v>604</v>
      </c>
      <c r="I421" s="77">
        <f t="shared" si="54"/>
        <v>366</v>
      </c>
      <c r="J421" s="77"/>
    </row>
    <row r="422" spans="1:10" s="308" customFormat="1" ht="12" customHeight="1">
      <c r="A422" s="293">
        <f t="shared" si="55"/>
        <v>403</v>
      </c>
      <c r="B422" s="294">
        <f t="shared" si="55"/>
        <v>29</v>
      </c>
      <c r="C422" s="295" t="s">
        <v>1504</v>
      </c>
      <c r="D422" s="295" t="s">
        <v>1505</v>
      </c>
      <c r="E422" s="301"/>
      <c r="F422" s="297" t="s">
        <v>748</v>
      </c>
      <c r="G422" s="297" t="s">
        <v>607</v>
      </c>
      <c r="H422" s="298" t="s">
        <v>604</v>
      </c>
      <c r="I422" s="77">
        <f t="shared" si="54"/>
        <v>367</v>
      </c>
      <c r="J422" s="77"/>
    </row>
    <row r="423" spans="1:10" s="308" customFormat="1" ht="12" customHeight="1">
      <c r="A423" s="293">
        <f t="shared" si="55"/>
        <v>404</v>
      </c>
      <c r="B423" s="294">
        <f t="shared" si="55"/>
        <v>30</v>
      </c>
      <c r="C423" s="295" t="s">
        <v>1506</v>
      </c>
      <c r="D423" s="295" t="s">
        <v>1507</v>
      </c>
      <c r="E423" s="301"/>
      <c r="F423" s="297" t="s">
        <v>1271</v>
      </c>
      <c r="G423" s="297" t="s">
        <v>1166</v>
      </c>
      <c r="H423" s="298" t="s">
        <v>929</v>
      </c>
      <c r="I423" s="77">
        <f t="shared" si="54"/>
        <v>368</v>
      </c>
      <c r="J423" s="77"/>
    </row>
    <row r="424" spans="1:10" s="308" customFormat="1" ht="12" customHeight="1" thickBot="1">
      <c r="A424" s="886">
        <f t="shared" si="55"/>
        <v>405</v>
      </c>
      <c r="B424" s="309">
        <f t="shared" si="55"/>
        <v>31</v>
      </c>
      <c r="C424" s="310" t="s">
        <v>1508</v>
      </c>
      <c r="D424" s="310" t="s">
        <v>1509</v>
      </c>
      <c r="E424" s="311" t="s">
        <v>757</v>
      </c>
      <c r="F424" s="312" t="s">
        <v>1250</v>
      </c>
      <c r="G424" s="312" t="s">
        <v>1257</v>
      </c>
      <c r="H424" s="313" t="s">
        <v>1510</v>
      </c>
      <c r="I424" s="77"/>
      <c r="J424" s="77"/>
    </row>
    <row r="425" spans="1:10" ht="12" customHeight="1"/>
    <row r="426" spans="1:10" ht="12" customHeight="1"/>
    <row r="427" spans="1:10" ht="12" customHeight="1"/>
    <row r="428" spans="1:10" ht="12" customHeight="1"/>
    <row r="429" spans="1:10" ht="12" customHeight="1"/>
    <row r="430" spans="1:10" ht="12" customHeight="1"/>
    <row r="431" spans="1:10" ht="12" customHeight="1"/>
    <row r="432" spans="1:10" ht="12" customHeight="1"/>
    <row r="433" ht="12" customHeight="1"/>
  </sheetData>
  <mergeCells count="17">
    <mergeCell ref="E345:H345"/>
    <mergeCell ref="E367:H367"/>
    <mergeCell ref="E378:H378"/>
    <mergeCell ref="E386:H386"/>
    <mergeCell ref="E393:H393"/>
    <mergeCell ref="E336:H336"/>
    <mergeCell ref="E3:H3"/>
    <mergeCell ref="E73:H73"/>
    <mergeCell ref="E75:H75"/>
    <mergeCell ref="E93:H93"/>
    <mergeCell ref="E126:H126"/>
    <mergeCell ref="E146:H146"/>
    <mergeCell ref="E165:H165"/>
    <mergeCell ref="E216:H216"/>
    <mergeCell ref="E258:H258"/>
    <mergeCell ref="E310:H310"/>
    <mergeCell ref="E326:H326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2" firstPageNumber="2" orientation="portrait" useFirstPageNumber="1" r:id="rId1"/>
  <headerFooter>
    <oddFooter>&amp;C－　&amp;A　－</oddFooter>
  </headerFooter>
  <rowBreaks count="4" manualBreakCount="4">
    <brk id="72" max="7" man="1"/>
    <brk id="145" max="7" man="1"/>
    <brk id="215" max="7" man="1"/>
    <brk id="29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66E3-35F0-4B2A-A3FA-7C67E58FA5E3}">
  <sheetPr>
    <tabColor rgb="FFFFC000"/>
  </sheetPr>
  <dimension ref="A1:I25"/>
  <sheetViews>
    <sheetView view="pageBreakPreview" zoomScaleNormal="100" zoomScaleSheetLayoutView="100" workbookViewId="0">
      <pane xSplit="1" ySplit="3" topLeftCell="B4" activePane="bottomRight" state="frozen"/>
      <selection pane="topRight" activeCell="G36" sqref="G36"/>
      <selection pane="bottomLeft" activeCell="G36" sqref="G36"/>
      <selection pane="bottomRight"/>
    </sheetView>
  </sheetViews>
  <sheetFormatPr defaultColWidth="9" defaultRowHeight="13.2"/>
  <cols>
    <col min="1" max="1" width="10.109375" style="1" customWidth="1"/>
    <col min="2" max="9" width="8.6640625" style="1" customWidth="1"/>
    <col min="10" max="16384" width="9" style="1"/>
  </cols>
  <sheetData>
    <row r="1" spans="1:9" ht="39.75" customHeight="1" thickBot="1">
      <c r="A1" s="4" t="s">
        <v>1511</v>
      </c>
      <c r="I1" s="50" t="s">
        <v>1512</v>
      </c>
    </row>
    <row r="2" spans="1:9" ht="35.1" customHeight="1">
      <c r="A2" s="1431"/>
      <c r="B2" s="1170" t="s">
        <v>1513</v>
      </c>
      <c r="C2" s="1170" t="s">
        <v>1514</v>
      </c>
      <c r="D2" s="1170" t="s">
        <v>85</v>
      </c>
      <c r="E2" s="1170" t="s">
        <v>55</v>
      </c>
      <c r="F2" s="1170" t="s">
        <v>1515</v>
      </c>
      <c r="G2" s="1170" t="s">
        <v>91</v>
      </c>
      <c r="H2" s="1170" t="s">
        <v>192</v>
      </c>
      <c r="I2" s="1190" t="s">
        <v>1516</v>
      </c>
    </row>
    <row r="3" spans="1:9" ht="35.1" customHeight="1">
      <c r="A3" s="1432"/>
      <c r="B3" s="1089"/>
      <c r="C3" s="1089"/>
      <c r="D3" s="1089"/>
      <c r="E3" s="1089"/>
      <c r="F3" s="1089"/>
      <c r="G3" s="1089"/>
      <c r="H3" s="1089"/>
      <c r="I3" s="1191"/>
    </row>
    <row r="4" spans="1:9" ht="35.1" customHeight="1">
      <c r="A4" s="764" t="s">
        <v>1517</v>
      </c>
      <c r="B4" s="316">
        <v>123</v>
      </c>
      <c r="C4" s="315" t="s">
        <v>64</v>
      </c>
      <c r="D4" s="316">
        <v>7</v>
      </c>
      <c r="E4" s="316">
        <v>1</v>
      </c>
      <c r="F4" s="316">
        <v>1</v>
      </c>
      <c r="G4" s="316">
        <v>2</v>
      </c>
      <c r="H4" s="316">
        <v>30</v>
      </c>
      <c r="I4" s="317">
        <v>165</v>
      </c>
    </row>
    <row r="5" spans="1:9" ht="35.1" customHeight="1">
      <c r="A5" s="764" t="s">
        <v>1518</v>
      </c>
      <c r="B5" s="316">
        <v>6</v>
      </c>
      <c r="C5" s="316">
        <v>1</v>
      </c>
      <c r="D5" s="316">
        <v>2</v>
      </c>
      <c r="E5" s="316">
        <v>2</v>
      </c>
      <c r="F5" s="316">
        <v>1</v>
      </c>
      <c r="G5" s="316">
        <v>0</v>
      </c>
      <c r="H5" s="316">
        <v>2</v>
      </c>
      <c r="I5" s="317">
        <v>14</v>
      </c>
    </row>
    <row r="6" spans="1:9" ht="35.1" customHeight="1">
      <c r="A6" s="764" t="s">
        <v>1519</v>
      </c>
      <c r="B6" s="316">
        <v>52</v>
      </c>
      <c r="C6" s="316">
        <v>0</v>
      </c>
      <c r="D6" s="316">
        <v>4</v>
      </c>
      <c r="E6" s="316">
        <v>0</v>
      </c>
      <c r="F6" s="316">
        <v>0</v>
      </c>
      <c r="G6" s="316">
        <v>0</v>
      </c>
      <c r="H6" s="316">
        <v>0</v>
      </c>
      <c r="I6" s="317">
        <v>56</v>
      </c>
    </row>
    <row r="7" spans="1:9" ht="35.1" customHeight="1">
      <c r="A7" s="764" t="s">
        <v>1520</v>
      </c>
      <c r="B7" s="316">
        <v>42</v>
      </c>
      <c r="C7" s="316">
        <v>0</v>
      </c>
      <c r="D7" s="316">
        <v>6</v>
      </c>
      <c r="E7" s="316">
        <v>1</v>
      </c>
      <c r="F7" s="316">
        <v>4</v>
      </c>
      <c r="G7" s="316">
        <v>2</v>
      </c>
      <c r="H7" s="316">
        <v>0</v>
      </c>
      <c r="I7" s="317">
        <v>55</v>
      </c>
    </row>
    <row r="8" spans="1:9" ht="35.1" customHeight="1">
      <c r="A8" s="764" t="s">
        <v>1521</v>
      </c>
      <c r="B8" s="316">
        <v>31</v>
      </c>
      <c r="C8" s="316">
        <v>4</v>
      </c>
      <c r="D8" s="316">
        <v>6</v>
      </c>
      <c r="E8" s="316">
        <v>0</v>
      </c>
      <c r="F8" s="316">
        <v>1</v>
      </c>
      <c r="G8" s="316">
        <v>1</v>
      </c>
      <c r="H8" s="316">
        <v>0</v>
      </c>
      <c r="I8" s="317">
        <v>43</v>
      </c>
    </row>
    <row r="9" spans="1:9" ht="35.1" customHeight="1">
      <c r="A9" s="764" t="s">
        <v>1522</v>
      </c>
      <c r="B9" s="316">
        <v>30</v>
      </c>
      <c r="C9" s="316">
        <v>3</v>
      </c>
      <c r="D9" s="316">
        <v>7</v>
      </c>
      <c r="E9" s="316">
        <v>0</v>
      </c>
      <c r="F9" s="316">
        <v>0</v>
      </c>
      <c r="G9" s="316">
        <v>1</v>
      </c>
      <c r="H9" s="316">
        <v>0</v>
      </c>
      <c r="I9" s="317">
        <v>41</v>
      </c>
    </row>
    <row r="10" spans="1:9" ht="35.1" customHeight="1">
      <c r="A10" s="764" t="s">
        <v>1523</v>
      </c>
      <c r="B10" s="316">
        <v>51</v>
      </c>
      <c r="C10" s="315" t="s">
        <v>64</v>
      </c>
      <c r="D10" s="316">
        <v>30</v>
      </c>
      <c r="E10" s="316">
        <v>3</v>
      </c>
      <c r="F10" s="316">
        <v>5</v>
      </c>
      <c r="G10" s="316">
        <v>2</v>
      </c>
      <c r="H10" s="316">
        <v>12</v>
      </c>
      <c r="I10" s="317">
        <v>103</v>
      </c>
    </row>
    <row r="11" spans="1:9" ht="35.1" customHeight="1">
      <c r="A11" s="764" t="s">
        <v>1524</v>
      </c>
      <c r="B11" s="316">
        <v>43</v>
      </c>
      <c r="C11" s="316">
        <v>12</v>
      </c>
      <c r="D11" s="316">
        <v>4</v>
      </c>
      <c r="E11" s="316">
        <v>0</v>
      </c>
      <c r="F11" s="316">
        <v>1</v>
      </c>
      <c r="G11" s="316">
        <v>3</v>
      </c>
      <c r="H11" s="316">
        <v>2</v>
      </c>
      <c r="I11" s="317">
        <v>65</v>
      </c>
    </row>
    <row r="12" spans="1:9" ht="35.1" customHeight="1">
      <c r="A12" s="764" t="s">
        <v>1525</v>
      </c>
      <c r="B12" s="316">
        <v>106</v>
      </c>
      <c r="C12" s="315" t="s">
        <v>64</v>
      </c>
      <c r="D12" s="316">
        <v>15</v>
      </c>
      <c r="E12" s="316">
        <v>4</v>
      </c>
      <c r="F12" s="316">
        <v>1</v>
      </c>
      <c r="G12" s="316">
        <v>7</v>
      </c>
      <c r="H12" s="316">
        <v>3</v>
      </c>
      <c r="I12" s="317">
        <v>136</v>
      </c>
    </row>
    <row r="13" spans="1:9" ht="35.1" customHeight="1">
      <c r="A13" s="764" t="s">
        <v>1526</v>
      </c>
      <c r="B13" s="316">
        <v>19</v>
      </c>
      <c r="C13" s="315" t="s">
        <v>64</v>
      </c>
      <c r="D13" s="316">
        <v>0</v>
      </c>
      <c r="E13" s="316">
        <v>0</v>
      </c>
      <c r="F13" s="316">
        <v>0</v>
      </c>
      <c r="G13" s="316">
        <v>0</v>
      </c>
      <c r="H13" s="316">
        <v>1</v>
      </c>
      <c r="I13" s="317">
        <v>20</v>
      </c>
    </row>
    <row r="14" spans="1:9" ht="35.1" customHeight="1">
      <c r="A14" s="764" t="s">
        <v>1527</v>
      </c>
      <c r="B14" s="316">
        <v>12</v>
      </c>
      <c r="C14" s="316">
        <v>2</v>
      </c>
      <c r="D14" s="316">
        <v>2</v>
      </c>
      <c r="E14" s="316">
        <v>0</v>
      </c>
      <c r="F14" s="316">
        <v>0</v>
      </c>
      <c r="G14" s="316">
        <v>1</v>
      </c>
      <c r="H14" s="316">
        <v>1</v>
      </c>
      <c r="I14" s="317">
        <v>18</v>
      </c>
    </row>
    <row r="15" spans="1:9" ht="35.1" customHeight="1">
      <c r="A15" s="764" t="s">
        <v>1528</v>
      </c>
      <c r="B15" s="316">
        <v>11</v>
      </c>
      <c r="C15" s="316">
        <v>1</v>
      </c>
      <c r="D15" s="316">
        <v>3</v>
      </c>
      <c r="E15" s="316">
        <v>3</v>
      </c>
      <c r="F15" s="316">
        <v>3</v>
      </c>
      <c r="G15" s="316">
        <v>0</v>
      </c>
      <c r="H15" s="316">
        <v>4</v>
      </c>
      <c r="I15" s="317">
        <v>25</v>
      </c>
    </row>
    <row r="16" spans="1:9" ht="35.1" customHeight="1">
      <c r="A16" s="764" t="s">
        <v>1529</v>
      </c>
      <c r="B16" s="316">
        <v>32</v>
      </c>
      <c r="C16" s="316">
        <v>1</v>
      </c>
      <c r="D16" s="316">
        <v>6</v>
      </c>
      <c r="E16" s="316">
        <v>1</v>
      </c>
      <c r="F16" s="316">
        <v>3</v>
      </c>
      <c r="G16" s="316">
        <v>0</v>
      </c>
      <c r="H16" s="316">
        <v>8</v>
      </c>
      <c r="I16" s="317">
        <v>51</v>
      </c>
    </row>
    <row r="17" spans="1:9" ht="35.1" customHeight="1">
      <c r="A17" s="764" t="s">
        <v>1530</v>
      </c>
      <c r="B17" s="316">
        <v>9</v>
      </c>
      <c r="C17" s="316">
        <v>0</v>
      </c>
      <c r="D17" s="316">
        <v>0</v>
      </c>
      <c r="E17" s="316">
        <v>2</v>
      </c>
      <c r="F17" s="316">
        <v>0</v>
      </c>
      <c r="G17" s="316">
        <v>2</v>
      </c>
      <c r="H17" s="316">
        <v>2</v>
      </c>
      <c r="I17" s="317">
        <v>15</v>
      </c>
    </row>
    <row r="18" spans="1:9" ht="35.1" customHeight="1">
      <c r="A18" s="764" t="s">
        <v>1531</v>
      </c>
      <c r="B18" s="316">
        <v>7</v>
      </c>
      <c r="C18" s="316">
        <v>0</v>
      </c>
      <c r="D18" s="316">
        <v>1</v>
      </c>
      <c r="E18" s="316">
        <v>0</v>
      </c>
      <c r="F18" s="316">
        <v>1</v>
      </c>
      <c r="G18" s="316">
        <v>0</v>
      </c>
      <c r="H18" s="316">
        <v>0</v>
      </c>
      <c r="I18" s="317">
        <v>9</v>
      </c>
    </row>
    <row r="19" spans="1:9" ht="35.1" customHeight="1">
      <c r="A19" s="764" t="s">
        <v>1532</v>
      </c>
      <c r="B19" s="316">
        <v>16</v>
      </c>
      <c r="C19" s="316">
        <v>0</v>
      </c>
      <c r="D19" s="316">
        <v>1</v>
      </c>
      <c r="E19" s="316">
        <v>1</v>
      </c>
      <c r="F19" s="316">
        <v>0</v>
      </c>
      <c r="G19" s="316">
        <v>1</v>
      </c>
      <c r="H19" s="316">
        <v>0</v>
      </c>
      <c r="I19" s="317">
        <v>19</v>
      </c>
    </row>
    <row r="20" spans="1:9" ht="35.1" hidden="1" customHeight="1">
      <c r="A20" s="318" t="s">
        <v>1533</v>
      </c>
      <c r="B20" s="316"/>
      <c r="C20" s="316"/>
      <c r="D20" s="316"/>
      <c r="E20" s="316"/>
      <c r="F20" s="316"/>
      <c r="G20" s="316"/>
      <c r="H20" s="316"/>
      <c r="I20" s="317">
        <v>0</v>
      </c>
    </row>
    <row r="21" spans="1:9" ht="35.1" hidden="1" customHeight="1">
      <c r="A21" s="318" t="s">
        <v>1534</v>
      </c>
      <c r="B21" s="316">
        <v>22</v>
      </c>
      <c r="C21" s="316">
        <v>0</v>
      </c>
      <c r="D21" s="316">
        <v>1</v>
      </c>
      <c r="E21" s="316">
        <v>1</v>
      </c>
      <c r="F21" s="316">
        <v>0</v>
      </c>
      <c r="G21" s="316">
        <v>0</v>
      </c>
      <c r="H21" s="316">
        <v>0</v>
      </c>
      <c r="I21" s="317">
        <v>24</v>
      </c>
    </row>
    <row r="22" spans="1:9" ht="35.1" customHeight="1">
      <c r="A22" s="764" t="s">
        <v>1535</v>
      </c>
      <c r="B22" s="316">
        <v>30</v>
      </c>
      <c r="C22" s="316">
        <v>1</v>
      </c>
      <c r="D22" s="316">
        <v>1</v>
      </c>
      <c r="E22" s="316">
        <v>3</v>
      </c>
      <c r="F22" s="316">
        <v>0</v>
      </c>
      <c r="G22" s="316">
        <v>2</v>
      </c>
      <c r="H22" s="316">
        <v>6</v>
      </c>
      <c r="I22" s="317">
        <v>43</v>
      </c>
    </row>
    <row r="23" spans="1:9" ht="35.1" customHeight="1" thickBot="1">
      <c r="A23" s="319" t="s">
        <v>48</v>
      </c>
      <c r="B23" s="320">
        <f>SUM(B4:B22)</f>
        <v>642</v>
      </c>
      <c r="C23" s="320">
        <f t="shared" ref="C23:I23" si="0">SUM(C4:C22)</f>
        <v>25</v>
      </c>
      <c r="D23" s="320">
        <f t="shared" si="0"/>
        <v>96</v>
      </c>
      <c r="E23" s="320">
        <f t="shared" si="0"/>
        <v>22</v>
      </c>
      <c r="F23" s="320">
        <f t="shared" si="0"/>
        <v>21</v>
      </c>
      <c r="G23" s="320">
        <f t="shared" si="0"/>
        <v>24</v>
      </c>
      <c r="H23" s="320">
        <f t="shared" si="0"/>
        <v>71</v>
      </c>
      <c r="I23" s="320">
        <f t="shared" si="0"/>
        <v>902</v>
      </c>
    </row>
    <row r="24" spans="1:9">
      <c r="I24" s="75" t="s">
        <v>1536</v>
      </c>
    </row>
    <row r="25" spans="1:9">
      <c r="A25" s="1" t="s">
        <v>1537</v>
      </c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B1:F27"/>
  <sheetViews>
    <sheetView view="pageBreakPreview" zoomScaleNormal="100" zoomScaleSheetLayoutView="100" workbookViewId="0">
      <selection activeCell="B1" sqref="B1"/>
    </sheetView>
  </sheetViews>
  <sheetFormatPr defaultColWidth="9" defaultRowHeight="13.2"/>
  <cols>
    <col min="1" max="1" width="1.21875" style="72" customWidth="1"/>
    <col min="2" max="2" width="2.21875" style="72" customWidth="1"/>
    <col min="3" max="3" width="11" style="72" customWidth="1"/>
    <col min="4" max="4" width="2.21875" style="72" customWidth="1"/>
    <col min="5" max="6" width="24.88671875" style="8" customWidth="1"/>
    <col min="7" max="7" width="1.21875" style="72" customWidth="1"/>
    <col min="8" max="16384" width="9" style="72"/>
  </cols>
  <sheetData>
    <row r="1" spans="2:6" ht="27.75" customHeight="1" thickBot="1">
      <c r="B1" s="10" t="s">
        <v>1538</v>
      </c>
      <c r="C1" s="1"/>
      <c r="D1" s="1"/>
      <c r="F1" s="50" t="s">
        <v>1539</v>
      </c>
    </row>
    <row r="2" spans="2:6" ht="19.5" customHeight="1">
      <c r="B2" s="1433"/>
      <c r="C2" s="1434"/>
      <c r="D2" s="1435"/>
      <c r="E2" s="1170" t="s">
        <v>1540</v>
      </c>
      <c r="F2" s="1190" t="s">
        <v>1541</v>
      </c>
    </row>
    <row r="3" spans="2:6" ht="19.5" customHeight="1">
      <c r="B3" s="1436"/>
      <c r="C3" s="1437"/>
      <c r="D3" s="1438"/>
      <c r="E3" s="1089"/>
      <c r="F3" s="1191"/>
    </row>
    <row r="4" spans="2:6" ht="33" customHeight="1" thickBot="1">
      <c r="B4" s="11"/>
      <c r="C4" s="52" t="s">
        <v>1542</v>
      </c>
      <c r="D4" s="71"/>
      <c r="E4" s="12">
        <f>SUM(E5:E21)</f>
        <v>170</v>
      </c>
      <c r="F4" s="13">
        <v>1818</v>
      </c>
    </row>
    <row r="5" spans="2:6" ht="33" customHeight="1">
      <c r="B5" s="9"/>
      <c r="C5" s="73" t="s">
        <v>1517</v>
      </c>
      <c r="D5" s="84"/>
      <c r="E5" s="14">
        <v>35</v>
      </c>
      <c r="F5" s="887">
        <v>374</v>
      </c>
    </row>
    <row r="6" spans="2:6" ht="33" customHeight="1">
      <c r="B6" s="15"/>
      <c r="C6" s="74" t="s">
        <v>1518</v>
      </c>
      <c r="D6" s="68"/>
      <c r="E6" s="16">
        <v>6</v>
      </c>
      <c r="F6" s="17">
        <v>86</v>
      </c>
    </row>
    <row r="7" spans="2:6" ht="33" customHeight="1">
      <c r="B7" s="15"/>
      <c r="C7" s="74" t="s">
        <v>1519</v>
      </c>
      <c r="D7" s="68"/>
      <c r="E7" s="16">
        <v>9</v>
      </c>
      <c r="F7" s="17">
        <v>89</v>
      </c>
    </row>
    <row r="8" spans="2:6" ht="33" customHeight="1">
      <c r="B8" s="15"/>
      <c r="C8" s="74" t="s">
        <v>1520</v>
      </c>
      <c r="D8" s="68"/>
      <c r="E8" s="16">
        <v>9</v>
      </c>
      <c r="F8" s="17">
        <v>139</v>
      </c>
    </row>
    <row r="9" spans="2:6" ht="33" customHeight="1">
      <c r="B9" s="15"/>
      <c r="C9" s="74" t="s">
        <v>1521</v>
      </c>
      <c r="D9" s="68"/>
      <c r="E9" s="16">
        <v>9</v>
      </c>
      <c r="F9" s="17">
        <v>101</v>
      </c>
    </row>
    <row r="10" spans="2:6" ht="33" customHeight="1">
      <c r="B10" s="15"/>
      <c r="C10" s="74" t="s">
        <v>1522</v>
      </c>
      <c r="D10" s="68"/>
      <c r="E10" s="16">
        <v>9</v>
      </c>
      <c r="F10" s="17">
        <v>90</v>
      </c>
    </row>
    <row r="11" spans="2:6" ht="33" customHeight="1">
      <c r="B11" s="15"/>
      <c r="C11" s="74" t="s">
        <v>1523</v>
      </c>
      <c r="D11" s="68"/>
      <c r="E11" s="16">
        <v>10</v>
      </c>
      <c r="F11" s="17">
        <v>95</v>
      </c>
    </row>
    <row r="12" spans="2:6" ht="33" customHeight="1">
      <c r="B12" s="15"/>
      <c r="C12" s="74" t="s">
        <v>1524</v>
      </c>
      <c r="D12" s="68"/>
      <c r="E12" s="16">
        <v>14</v>
      </c>
      <c r="F12" s="17">
        <v>175</v>
      </c>
    </row>
    <row r="13" spans="2:6" ht="33" customHeight="1">
      <c r="B13" s="15"/>
      <c r="C13" s="74" t="s">
        <v>1525</v>
      </c>
      <c r="D13" s="68"/>
      <c r="E13" s="16">
        <v>20</v>
      </c>
      <c r="F13" s="17">
        <v>200</v>
      </c>
    </row>
    <row r="14" spans="2:6" ht="33" customHeight="1">
      <c r="B14" s="15"/>
      <c r="C14" s="74" t="s">
        <v>1526</v>
      </c>
      <c r="D14" s="68"/>
      <c r="E14" s="16">
        <v>7</v>
      </c>
      <c r="F14" s="17">
        <v>56</v>
      </c>
    </row>
    <row r="15" spans="2:6" ht="33" customHeight="1">
      <c r="B15" s="15"/>
      <c r="C15" s="74" t="s">
        <v>1527</v>
      </c>
      <c r="D15" s="68"/>
      <c r="E15" s="16">
        <v>2</v>
      </c>
      <c r="F15" s="17">
        <v>37</v>
      </c>
    </row>
    <row r="16" spans="2:6" ht="33" customHeight="1">
      <c r="B16" s="15"/>
      <c r="C16" s="74" t="s">
        <v>1528</v>
      </c>
      <c r="D16" s="68"/>
      <c r="E16" s="16">
        <v>9</v>
      </c>
      <c r="F16" s="17">
        <v>64</v>
      </c>
    </row>
    <row r="17" spans="2:6" ht="33" customHeight="1">
      <c r="B17" s="15"/>
      <c r="C17" s="74" t="s">
        <v>1529</v>
      </c>
      <c r="D17" s="68"/>
      <c r="E17" s="16">
        <v>9</v>
      </c>
      <c r="F17" s="17">
        <v>110</v>
      </c>
    </row>
    <row r="18" spans="2:6" ht="33" customHeight="1">
      <c r="B18" s="15"/>
      <c r="C18" s="74" t="s">
        <v>1530</v>
      </c>
      <c r="D18" s="68"/>
      <c r="E18" s="16">
        <v>4</v>
      </c>
      <c r="F18" s="17">
        <v>32</v>
      </c>
    </row>
    <row r="19" spans="2:6" ht="33" customHeight="1">
      <c r="B19" s="15"/>
      <c r="C19" s="74" t="s">
        <v>1531</v>
      </c>
      <c r="D19" s="68"/>
      <c r="E19" s="16">
        <v>4</v>
      </c>
      <c r="F19" s="17">
        <v>38</v>
      </c>
    </row>
    <row r="20" spans="2:6" ht="33" customHeight="1">
      <c r="B20" s="15"/>
      <c r="C20" s="74" t="s">
        <v>1532</v>
      </c>
      <c r="D20" s="68"/>
      <c r="E20" s="16">
        <v>6</v>
      </c>
      <c r="F20" s="17">
        <v>50</v>
      </c>
    </row>
    <row r="21" spans="2:6" ht="33" customHeight="1" thickBot="1">
      <c r="B21" s="9"/>
      <c r="C21" s="70" t="s">
        <v>1535</v>
      </c>
      <c r="D21" s="69"/>
      <c r="E21" s="18">
        <v>8</v>
      </c>
      <c r="F21" s="19">
        <v>82</v>
      </c>
    </row>
    <row r="22" spans="2:6" ht="33" customHeight="1" thickTop="1">
      <c r="B22" s="20"/>
      <c r="C22" s="21" t="s">
        <v>101</v>
      </c>
      <c r="D22" s="22"/>
      <c r="E22" s="23">
        <v>265</v>
      </c>
      <c r="F22" s="24">
        <v>2220</v>
      </c>
    </row>
    <row r="23" spans="2:6" ht="33" customHeight="1" thickBot="1">
      <c r="B23" s="25"/>
      <c r="C23" s="52" t="s">
        <v>1543</v>
      </c>
      <c r="D23" s="71"/>
      <c r="E23" s="12">
        <v>193</v>
      </c>
      <c r="F23" s="13">
        <v>1923</v>
      </c>
    </row>
    <row r="24" spans="2:6">
      <c r="F24" s="75" t="s">
        <v>324</v>
      </c>
    </row>
    <row r="25" spans="2:6">
      <c r="F25" s="75" t="s">
        <v>1544</v>
      </c>
    </row>
    <row r="27" spans="2:6">
      <c r="C27" s="1" t="s">
        <v>1545</v>
      </c>
      <c r="D27" s="1"/>
    </row>
  </sheetData>
  <mergeCells count="3">
    <mergeCell ref="B2:D3"/>
    <mergeCell ref="E2:E3"/>
    <mergeCell ref="F2:F3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97" firstPageNumber="2" orientation="portrait" useFirstPageNumber="1" r:id="rId1"/>
  <headerFooter>
    <oddFooter>&amp;C－　&amp;A　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9AC5-BD18-4C95-A5B1-074898AC0DF0}">
  <sheetPr>
    <tabColor rgb="FFFFC000"/>
  </sheetPr>
  <dimension ref="A1:AD45"/>
  <sheetViews>
    <sheetView view="pageBreakPreview" zoomScaleNormal="100" zoomScaleSheetLayoutView="100" workbookViewId="0">
      <selection activeCell="B1" sqref="B1:U1"/>
    </sheetView>
  </sheetViews>
  <sheetFormatPr defaultColWidth="9" defaultRowHeight="13.2"/>
  <cols>
    <col min="1" max="1" width="0.33203125" style="72" customWidth="1"/>
    <col min="2" max="2" width="7.21875" style="72" customWidth="1"/>
    <col min="3" max="4" width="0.33203125" style="72" customWidth="1"/>
    <col min="5" max="5" width="7.21875" style="72" customWidth="1"/>
    <col min="6" max="6" width="0.33203125" style="72" customWidth="1"/>
    <col min="7" max="9" width="4.109375" style="72" hidden="1" customWidth="1"/>
    <col min="10" max="14" width="4.109375" style="72" customWidth="1"/>
    <col min="15" max="15" width="4.109375" style="72" customWidth="1" phonetic="1"/>
    <col min="16" max="30" width="4.109375" style="72" customWidth="1"/>
    <col min="31" max="16384" width="9" style="72"/>
  </cols>
  <sheetData>
    <row r="1" spans="1:30" ht="16.2">
      <c r="B1" s="1460" t="s">
        <v>1546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</row>
    <row r="2" spans="1:30" ht="12" customHeight="1" thickBot="1">
      <c r="B2" s="321"/>
      <c r="C2" s="321"/>
      <c r="D2" s="321"/>
      <c r="E2" s="321"/>
      <c r="F2" s="321"/>
      <c r="G2" s="75"/>
      <c r="H2" s="75"/>
      <c r="I2" s="75"/>
      <c r="J2" s="75"/>
      <c r="K2" s="75"/>
      <c r="L2" s="75"/>
      <c r="M2" s="1"/>
      <c r="N2" s="1"/>
      <c r="O2" s="1" ph="1"/>
      <c r="P2" s="1"/>
      <c r="Q2" s="1"/>
      <c r="R2" s="1"/>
      <c r="S2" s="1"/>
      <c r="T2" s="1"/>
      <c r="U2" s="1"/>
    </row>
    <row r="3" spans="1:30" ht="20.25" customHeight="1">
      <c r="A3" s="322"/>
      <c r="B3" s="1461" t="s">
        <v>1547</v>
      </c>
      <c r="C3" s="778"/>
      <c r="D3" s="323"/>
      <c r="E3" s="1463" t="s">
        <v>1548</v>
      </c>
      <c r="F3" s="324"/>
      <c r="G3" s="1465" t="s">
        <v>1549</v>
      </c>
      <c r="H3" s="1465"/>
      <c r="I3" s="1465"/>
      <c r="J3" s="1466" t="s">
        <v>1550</v>
      </c>
      <c r="K3" s="1465"/>
      <c r="L3" s="1467"/>
      <c r="M3" s="1465" t="s">
        <v>1551</v>
      </c>
      <c r="N3" s="1465"/>
      <c r="O3" s="1465"/>
      <c r="P3" s="1466" t="s">
        <v>1552</v>
      </c>
      <c r="Q3" s="1465"/>
      <c r="R3" s="1467"/>
      <c r="S3" s="1465" t="s">
        <v>1553</v>
      </c>
      <c r="T3" s="1465"/>
      <c r="U3" s="1467"/>
      <c r="V3" s="1465" t="s">
        <v>1554</v>
      </c>
      <c r="W3" s="1465"/>
      <c r="X3" s="1467"/>
      <c r="Y3" s="1465" t="s">
        <v>1555</v>
      </c>
      <c r="Z3" s="1465"/>
      <c r="AA3" s="1467"/>
      <c r="AB3" s="1465" t="s">
        <v>1556</v>
      </c>
      <c r="AC3" s="1465"/>
      <c r="AD3" s="1467"/>
    </row>
    <row r="4" spans="1:30" ht="20.100000000000001" customHeight="1">
      <c r="A4" s="325"/>
      <c r="B4" s="1462"/>
      <c r="C4" s="779"/>
      <c r="D4" s="326"/>
      <c r="E4" s="1464"/>
      <c r="F4" s="327"/>
      <c r="G4" s="328" t="s">
        <v>1557</v>
      </c>
      <c r="H4" s="329" t="s">
        <v>1558</v>
      </c>
      <c r="I4" s="330" t="s">
        <v>1559</v>
      </c>
      <c r="J4" s="331" t="s">
        <v>1557</v>
      </c>
      <c r="K4" s="332" t="s">
        <v>1558</v>
      </c>
      <c r="L4" s="333" t="s">
        <v>1559</v>
      </c>
      <c r="M4" s="334" t="s">
        <v>1557</v>
      </c>
      <c r="N4" s="335" t="s">
        <v>1558</v>
      </c>
      <c r="O4" s="336" t="s">
        <v>1559</v>
      </c>
      <c r="P4" s="331" t="s">
        <v>1557</v>
      </c>
      <c r="Q4" s="332" t="s">
        <v>1558</v>
      </c>
      <c r="R4" s="333" t="s">
        <v>1559</v>
      </c>
      <c r="S4" s="334" t="s">
        <v>1557</v>
      </c>
      <c r="T4" s="335" t="s">
        <v>1558</v>
      </c>
      <c r="U4" s="333" t="s">
        <v>1559</v>
      </c>
      <c r="V4" s="336" t="s">
        <v>1557</v>
      </c>
      <c r="W4" s="332" t="s">
        <v>1558</v>
      </c>
      <c r="X4" s="333" t="s">
        <v>1559</v>
      </c>
      <c r="Y4" s="334" t="s">
        <v>1557</v>
      </c>
      <c r="Z4" s="335" t="s">
        <v>1558</v>
      </c>
      <c r="AA4" s="333" t="s">
        <v>1559</v>
      </c>
      <c r="AB4" s="334" t="s">
        <v>1557</v>
      </c>
      <c r="AC4" s="335" t="s">
        <v>1558</v>
      </c>
      <c r="AD4" s="333" t="s">
        <v>1559</v>
      </c>
    </row>
    <row r="5" spans="1:30" ht="20.100000000000001" customHeight="1">
      <c r="A5" s="337"/>
      <c r="B5" s="1439" t="s">
        <v>1517</v>
      </c>
      <c r="C5" s="338"/>
      <c r="D5" s="339"/>
      <c r="E5" s="775" t="s">
        <v>1560</v>
      </c>
      <c r="F5" s="340"/>
      <c r="G5" s="341">
        <v>43</v>
      </c>
      <c r="H5" s="342">
        <v>5</v>
      </c>
      <c r="I5" s="341">
        <f>G5+H5</f>
        <v>48</v>
      </c>
      <c r="J5" s="343">
        <v>76</v>
      </c>
      <c r="K5" s="344">
        <v>6</v>
      </c>
      <c r="L5" s="345">
        <f>J5+K5</f>
        <v>82</v>
      </c>
      <c r="M5" s="1442">
        <v>160</v>
      </c>
      <c r="N5" s="1445">
        <v>28</v>
      </c>
      <c r="O5" s="1448" ph="1">
        <f>M5+N5</f>
        <v>188</v>
      </c>
      <c r="P5" s="1451">
        <v>159</v>
      </c>
      <c r="Q5" s="1454">
        <v>43</v>
      </c>
      <c r="R5" s="1457">
        <v>202</v>
      </c>
      <c r="S5" s="1442">
        <v>168</v>
      </c>
      <c r="T5" s="1445">
        <v>62</v>
      </c>
      <c r="U5" s="1468">
        <f>S5+T5</f>
        <v>230</v>
      </c>
      <c r="V5" s="1448">
        <v>162</v>
      </c>
      <c r="W5" s="1454">
        <v>64</v>
      </c>
      <c r="X5" s="1468">
        <f>V5+W5</f>
        <v>226</v>
      </c>
      <c r="Y5" s="1442">
        <f>AA5-Z5</f>
        <v>159</v>
      </c>
      <c r="Z5" s="1445">
        <v>68</v>
      </c>
      <c r="AA5" s="1468">
        <v>227</v>
      </c>
      <c r="AB5" s="1442">
        <f>AD5-AC5</f>
        <v>162</v>
      </c>
      <c r="AC5" s="1445">
        <v>69</v>
      </c>
      <c r="AD5" s="1468">
        <v>231</v>
      </c>
    </row>
    <row r="6" spans="1:30" ht="20.100000000000001" customHeight="1">
      <c r="A6" s="325"/>
      <c r="B6" s="1440"/>
      <c r="C6" s="346"/>
      <c r="D6" s="347"/>
      <c r="E6" s="348" t="s">
        <v>1561</v>
      </c>
      <c r="F6" s="349"/>
      <c r="G6" s="350">
        <v>3</v>
      </c>
      <c r="H6" s="351">
        <v>1</v>
      </c>
      <c r="I6" s="350">
        <f t="shared" ref="I6:I39" si="0">G6+H6</f>
        <v>4</v>
      </c>
      <c r="J6" s="352">
        <v>7</v>
      </c>
      <c r="K6" s="353">
        <v>1</v>
      </c>
      <c r="L6" s="354">
        <f t="shared" ref="L6:L39" si="1">J6+K6</f>
        <v>8</v>
      </c>
      <c r="M6" s="1443"/>
      <c r="N6" s="1446"/>
      <c r="O6" s="1449" ph="1"/>
      <c r="P6" s="1452"/>
      <c r="Q6" s="1455"/>
      <c r="R6" s="1458"/>
      <c r="S6" s="1443"/>
      <c r="T6" s="1446"/>
      <c r="U6" s="1469"/>
      <c r="V6" s="1449"/>
      <c r="W6" s="1455"/>
      <c r="X6" s="1469"/>
      <c r="Y6" s="1443"/>
      <c r="Z6" s="1446"/>
      <c r="AA6" s="1469"/>
      <c r="AB6" s="1443"/>
      <c r="AC6" s="1446"/>
      <c r="AD6" s="1469"/>
    </row>
    <row r="7" spans="1:30" ht="20.100000000000001" customHeight="1">
      <c r="A7" s="325"/>
      <c r="B7" s="1440"/>
      <c r="C7" s="346"/>
      <c r="D7" s="347"/>
      <c r="E7" s="777" t="s">
        <v>1562</v>
      </c>
      <c r="F7" s="355"/>
      <c r="G7" s="356"/>
      <c r="H7" s="357"/>
      <c r="I7" s="356">
        <v>0</v>
      </c>
      <c r="J7" s="358">
        <v>1</v>
      </c>
      <c r="K7" s="359"/>
      <c r="L7" s="360">
        <f t="shared" si="1"/>
        <v>1</v>
      </c>
      <c r="M7" s="1443"/>
      <c r="N7" s="1446"/>
      <c r="O7" s="1449" ph="1"/>
      <c r="P7" s="1452"/>
      <c r="Q7" s="1455"/>
      <c r="R7" s="1458"/>
      <c r="S7" s="1443"/>
      <c r="T7" s="1446"/>
      <c r="U7" s="1469"/>
      <c r="V7" s="1449"/>
      <c r="W7" s="1455"/>
      <c r="X7" s="1469"/>
      <c r="Y7" s="1443"/>
      <c r="Z7" s="1446"/>
      <c r="AA7" s="1469"/>
      <c r="AB7" s="1443"/>
      <c r="AC7" s="1446"/>
      <c r="AD7" s="1469"/>
    </row>
    <row r="8" spans="1:30" ht="20.100000000000001" customHeight="1">
      <c r="A8" s="361"/>
      <c r="B8" s="1441"/>
      <c r="C8" s="362"/>
      <c r="D8" s="363"/>
      <c r="E8" s="364" t="s">
        <v>1563</v>
      </c>
      <c r="F8" s="365"/>
      <c r="G8" s="366">
        <v>5</v>
      </c>
      <c r="H8" s="367">
        <v>1</v>
      </c>
      <c r="I8" s="366">
        <f t="shared" si="0"/>
        <v>6</v>
      </c>
      <c r="J8" s="368">
        <v>8</v>
      </c>
      <c r="K8" s="369">
        <v>2</v>
      </c>
      <c r="L8" s="370">
        <f t="shared" si="1"/>
        <v>10</v>
      </c>
      <c r="M8" s="1444"/>
      <c r="N8" s="1447"/>
      <c r="O8" s="1450" ph="1"/>
      <c r="P8" s="1453"/>
      <c r="Q8" s="1456"/>
      <c r="R8" s="1459"/>
      <c r="S8" s="1444"/>
      <c r="T8" s="1447"/>
      <c r="U8" s="1470"/>
      <c r="V8" s="1450"/>
      <c r="W8" s="1456"/>
      <c r="X8" s="1470"/>
      <c r="Y8" s="1444"/>
      <c r="Z8" s="1447"/>
      <c r="AA8" s="1470"/>
      <c r="AB8" s="1444"/>
      <c r="AC8" s="1447"/>
      <c r="AD8" s="1470"/>
    </row>
    <row r="9" spans="1:30" ht="20.100000000000001" customHeight="1">
      <c r="A9" s="371"/>
      <c r="B9" s="372" t="s">
        <v>1518</v>
      </c>
      <c r="C9" s="373"/>
      <c r="D9" s="374"/>
      <c r="E9" s="372"/>
      <c r="F9" s="375"/>
      <c r="G9" s="376">
        <v>14</v>
      </c>
      <c r="H9" s="377">
        <v>0</v>
      </c>
      <c r="I9" s="376">
        <f t="shared" si="0"/>
        <v>14</v>
      </c>
      <c r="J9" s="378">
        <v>21</v>
      </c>
      <c r="K9" s="379">
        <v>0</v>
      </c>
      <c r="L9" s="380">
        <f t="shared" si="1"/>
        <v>21</v>
      </c>
      <c r="M9" s="381">
        <v>35</v>
      </c>
      <c r="N9" s="382">
        <v>1</v>
      </c>
      <c r="O9" s="383" ph="1">
        <f>M9+N9</f>
        <v>36</v>
      </c>
      <c r="P9" s="384">
        <v>34</v>
      </c>
      <c r="Q9" s="385">
        <v>1</v>
      </c>
      <c r="R9" s="386">
        <v>35</v>
      </c>
      <c r="S9" s="381">
        <v>33</v>
      </c>
      <c r="T9" s="382">
        <v>3</v>
      </c>
      <c r="U9" s="380">
        <f>S9+T9</f>
        <v>36</v>
      </c>
      <c r="V9" s="383">
        <v>33</v>
      </c>
      <c r="W9" s="385">
        <v>3</v>
      </c>
      <c r="X9" s="380">
        <f>V9+W9</f>
        <v>36</v>
      </c>
      <c r="Y9" s="381">
        <v>35</v>
      </c>
      <c r="Z9" s="382">
        <v>4</v>
      </c>
      <c r="AA9" s="380">
        <v>39</v>
      </c>
      <c r="AB9" s="381">
        <v>35</v>
      </c>
      <c r="AC9" s="382">
        <v>4</v>
      </c>
      <c r="AD9" s="380">
        <v>39</v>
      </c>
    </row>
    <row r="10" spans="1:30" ht="20.100000000000001" customHeight="1">
      <c r="A10" s="371"/>
      <c r="B10" s="372" t="s">
        <v>1519</v>
      </c>
      <c r="C10" s="373"/>
      <c r="D10" s="374"/>
      <c r="E10" s="372"/>
      <c r="F10" s="375"/>
      <c r="G10" s="376">
        <v>14</v>
      </c>
      <c r="H10" s="377">
        <v>0</v>
      </c>
      <c r="I10" s="376">
        <f t="shared" si="0"/>
        <v>14</v>
      </c>
      <c r="J10" s="378">
        <v>24</v>
      </c>
      <c r="K10" s="379">
        <v>2</v>
      </c>
      <c r="L10" s="380">
        <f t="shared" si="1"/>
        <v>26</v>
      </c>
      <c r="M10" s="381">
        <v>28</v>
      </c>
      <c r="N10" s="382">
        <v>9</v>
      </c>
      <c r="O10" s="383" ph="1">
        <f>M10+N10</f>
        <v>37</v>
      </c>
      <c r="P10" s="384">
        <v>24</v>
      </c>
      <c r="Q10" s="385">
        <v>9</v>
      </c>
      <c r="R10" s="386">
        <v>33</v>
      </c>
      <c r="S10" s="387">
        <v>44</v>
      </c>
      <c r="T10" s="388">
        <v>10</v>
      </c>
      <c r="U10" s="380">
        <f>S10+T10</f>
        <v>54</v>
      </c>
      <c r="V10" s="389">
        <v>44</v>
      </c>
      <c r="W10" s="379">
        <v>14</v>
      </c>
      <c r="X10" s="380">
        <f>V10+W10</f>
        <v>58</v>
      </c>
      <c r="Y10" s="387">
        <v>43</v>
      </c>
      <c r="Z10" s="388">
        <v>16</v>
      </c>
      <c r="AA10" s="380">
        <v>59</v>
      </c>
      <c r="AB10" s="387">
        <v>35</v>
      </c>
      <c r="AC10" s="388">
        <v>17</v>
      </c>
      <c r="AD10" s="380">
        <v>52</v>
      </c>
    </row>
    <row r="11" spans="1:30" ht="20.100000000000001" customHeight="1">
      <c r="A11" s="337"/>
      <c r="B11" s="1439" t="s">
        <v>1564</v>
      </c>
      <c r="C11" s="338"/>
      <c r="D11" s="339"/>
      <c r="E11" s="390" t="s">
        <v>1565</v>
      </c>
      <c r="F11" s="391"/>
      <c r="G11" s="392">
        <v>31</v>
      </c>
      <c r="H11" s="393">
        <v>5</v>
      </c>
      <c r="I11" s="392">
        <f t="shared" si="0"/>
        <v>36</v>
      </c>
      <c r="J11" s="394">
        <v>26</v>
      </c>
      <c r="K11" s="395">
        <v>9</v>
      </c>
      <c r="L11" s="396">
        <f t="shared" si="1"/>
        <v>35</v>
      </c>
      <c r="M11" s="1477">
        <v>56</v>
      </c>
      <c r="N11" s="1471">
        <v>18</v>
      </c>
      <c r="O11" s="1448" ph="1">
        <f>M11+N11</f>
        <v>74</v>
      </c>
      <c r="P11" s="1473">
        <v>40</v>
      </c>
      <c r="Q11" s="1474">
        <v>26</v>
      </c>
      <c r="R11" s="1457">
        <v>66</v>
      </c>
      <c r="S11" s="1477">
        <v>45</v>
      </c>
      <c r="T11" s="1471">
        <v>29</v>
      </c>
      <c r="U11" s="1468">
        <f>S11+T11</f>
        <v>74</v>
      </c>
      <c r="V11" s="1478">
        <v>42</v>
      </c>
      <c r="W11" s="1474">
        <v>30</v>
      </c>
      <c r="X11" s="1468">
        <f>V11+W11</f>
        <v>72</v>
      </c>
      <c r="Y11" s="1477">
        <v>41</v>
      </c>
      <c r="Z11" s="1471">
        <v>30</v>
      </c>
      <c r="AA11" s="1468">
        <v>71</v>
      </c>
      <c r="AB11" s="1477">
        <v>39</v>
      </c>
      <c r="AC11" s="1471">
        <v>32</v>
      </c>
      <c r="AD11" s="1468">
        <v>71</v>
      </c>
    </row>
    <row r="12" spans="1:30" ht="20.100000000000001" customHeight="1">
      <c r="A12" s="361"/>
      <c r="B12" s="1441"/>
      <c r="C12" s="362"/>
      <c r="D12" s="363"/>
      <c r="E12" s="776" t="s">
        <v>1566</v>
      </c>
      <c r="F12" s="397"/>
      <c r="G12" s="398"/>
      <c r="H12" s="399"/>
      <c r="I12" s="398">
        <f t="shared" si="0"/>
        <v>0</v>
      </c>
      <c r="J12" s="400"/>
      <c r="K12" s="401"/>
      <c r="L12" s="402">
        <f t="shared" si="1"/>
        <v>0</v>
      </c>
      <c r="M12" s="1444"/>
      <c r="N12" s="1472"/>
      <c r="O12" s="1450" ph="1"/>
      <c r="P12" s="1453"/>
      <c r="Q12" s="1475"/>
      <c r="R12" s="1459"/>
      <c r="S12" s="1444"/>
      <c r="T12" s="1472"/>
      <c r="U12" s="1470"/>
      <c r="V12" s="1450"/>
      <c r="W12" s="1475"/>
      <c r="X12" s="1470"/>
      <c r="Y12" s="1444"/>
      <c r="Z12" s="1472"/>
      <c r="AA12" s="1470"/>
      <c r="AB12" s="1444"/>
      <c r="AC12" s="1472"/>
      <c r="AD12" s="1470"/>
    </row>
    <row r="13" spans="1:30" ht="20.100000000000001" customHeight="1">
      <c r="A13" s="371"/>
      <c r="B13" s="372" t="s">
        <v>1521</v>
      </c>
      <c r="C13" s="373"/>
      <c r="D13" s="374"/>
      <c r="E13" s="372"/>
      <c r="F13" s="375"/>
      <c r="G13" s="376">
        <v>13</v>
      </c>
      <c r="H13" s="377">
        <v>0</v>
      </c>
      <c r="I13" s="376">
        <f t="shared" si="0"/>
        <v>13</v>
      </c>
      <c r="J13" s="378">
        <v>22</v>
      </c>
      <c r="K13" s="379">
        <v>0</v>
      </c>
      <c r="L13" s="380">
        <f t="shared" si="1"/>
        <v>22</v>
      </c>
      <c r="M13" s="387">
        <v>48</v>
      </c>
      <c r="N13" s="388">
        <v>3</v>
      </c>
      <c r="O13" s="383" ph="1">
        <f>M13+N13</f>
        <v>51</v>
      </c>
      <c r="P13" s="378">
        <v>42</v>
      </c>
      <c r="Q13" s="379">
        <v>10</v>
      </c>
      <c r="R13" s="380">
        <v>52</v>
      </c>
      <c r="S13" s="387">
        <v>45</v>
      </c>
      <c r="T13" s="388">
        <v>14</v>
      </c>
      <c r="U13" s="380">
        <f>S13+T13</f>
        <v>59</v>
      </c>
      <c r="V13" s="389">
        <v>44</v>
      </c>
      <c r="W13" s="379">
        <v>17</v>
      </c>
      <c r="X13" s="380">
        <f>V13+W13</f>
        <v>61</v>
      </c>
      <c r="Y13" s="387">
        <v>39</v>
      </c>
      <c r="Z13" s="388">
        <v>17</v>
      </c>
      <c r="AA13" s="380">
        <v>56</v>
      </c>
      <c r="AB13" s="387">
        <v>38</v>
      </c>
      <c r="AC13" s="388">
        <v>17</v>
      </c>
      <c r="AD13" s="380">
        <v>55</v>
      </c>
    </row>
    <row r="14" spans="1:30" ht="20.100000000000001" customHeight="1">
      <c r="A14" s="371"/>
      <c r="B14" s="372" t="s">
        <v>1522</v>
      </c>
      <c r="C14" s="373"/>
      <c r="D14" s="374"/>
      <c r="E14" s="372"/>
      <c r="F14" s="375"/>
      <c r="G14" s="376">
        <v>33</v>
      </c>
      <c r="H14" s="377">
        <v>4</v>
      </c>
      <c r="I14" s="376">
        <f t="shared" si="0"/>
        <v>37</v>
      </c>
      <c r="J14" s="378">
        <v>39</v>
      </c>
      <c r="K14" s="379">
        <v>5</v>
      </c>
      <c r="L14" s="380">
        <f t="shared" si="1"/>
        <v>44</v>
      </c>
      <c r="M14" s="387">
        <v>55</v>
      </c>
      <c r="N14" s="388">
        <v>8</v>
      </c>
      <c r="O14" s="383" ph="1">
        <f>M14+N14</f>
        <v>63</v>
      </c>
      <c r="P14" s="378">
        <v>48</v>
      </c>
      <c r="Q14" s="379">
        <v>12</v>
      </c>
      <c r="R14" s="380">
        <v>60</v>
      </c>
      <c r="S14" s="387">
        <v>49</v>
      </c>
      <c r="T14" s="388">
        <v>15</v>
      </c>
      <c r="U14" s="380">
        <f>S14+T14</f>
        <v>64</v>
      </c>
      <c r="V14" s="389">
        <v>49</v>
      </c>
      <c r="W14" s="379">
        <v>17</v>
      </c>
      <c r="X14" s="380">
        <f>V14+W14</f>
        <v>66</v>
      </c>
      <c r="Y14" s="387">
        <v>48</v>
      </c>
      <c r="Z14" s="388">
        <v>17</v>
      </c>
      <c r="AA14" s="380">
        <v>65</v>
      </c>
      <c r="AB14" s="387">
        <v>48</v>
      </c>
      <c r="AC14" s="388">
        <v>17</v>
      </c>
      <c r="AD14" s="380">
        <v>65</v>
      </c>
    </row>
    <row r="15" spans="1:30" ht="20.100000000000001" customHeight="1">
      <c r="A15" s="337"/>
      <c r="B15" s="1439" t="s">
        <v>1523</v>
      </c>
      <c r="C15" s="338"/>
      <c r="D15" s="339"/>
      <c r="E15" s="775" t="s">
        <v>1567</v>
      </c>
      <c r="F15" s="403"/>
      <c r="G15" s="404">
        <v>18</v>
      </c>
      <c r="H15" s="405">
        <v>1</v>
      </c>
      <c r="I15" s="404">
        <f t="shared" si="0"/>
        <v>19</v>
      </c>
      <c r="J15" s="1473">
        <v>38</v>
      </c>
      <c r="K15" s="1474">
        <v>7</v>
      </c>
      <c r="L15" s="1468">
        <f t="shared" si="1"/>
        <v>45</v>
      </c>
      <c r="M15" s="1442">
        <v>66</v>
      </c>
      <c r="N15" s="1445">
        <v>36</v>
      </c>
      <c r="O15" s="1448" ph="1">
        <f>M15+N15</f>
        <v>102</v>
      </c>
      <c r="P15" s="1451">
        <v>57</v>
      </c>
      <c r="Q15" s="1454">
        <v>43</v>
      </c>
      <c r="R15" s="1468">
        <v>100</v>
      </c>
      <c r="S15" s="1442">
        <v>53</v>
      </c>
      <c r="T15" s="1445">
        <v>49</v>
      </c>
      <c r="U15" s="1468">
        <f>S15+T15</f>
        <v>102</v>
      </c>
      <c r="V15" s="1448">
        <v>52</v>
      </c>
      <c r="W15" s="1454">
        <v>50</v>
      </c>
      <c r="X15" s="1468">
        <f>V15+W15</f>
        <v>102</v>
      </c>
      <c r="Y15" s="1442">
        <v>49</v>
      </c>
      <c r="Z15" s="1445">
        <v>51</v>
      </c>
      <c r="AA15" s="1468">
        <v>100</v>
      </c>
      <c r="AB15" s="1442">
        <v>47</v>
      </c>
      <c r="AC15" s="1445">
        <v>54</v>
      </c>
      <c r="AD15" s="1468">
        <v>101</v>
      </c>
    </row>
    <row r="16" spans="1:30" ht="20.100000000000001" customHeight="1">
      <c r="A16" s="361"/>
      <c r="B16" s="1441"/>
      <c r="C16" s="362"/>
      <c r="D16" s="363"/>
      <c r="E16" s="364" t="s">
        <v>1568</v>
      </c>
      <c r="F16" s="406"/>
      <c r="G16" s="407">
        <v>12</v>
      </c>
      <c r="H16" s="408">
        <v>1</v>
      </c>
      <c r="I16" s="407">
        <f t="shared" si="0"/>
        <v>13</v>
      </c>
      <c r="J16" s="1476"/>
      <c r="K16" s="1475"/>
      <c r="L16" s="1470"/>
      <c r="M16" s="1444"/>
      <c r="N16" s="1447"/>
      <c r="O16" s="1450" ph="1"/>
      <c r="P16" s="1453"/>
      <c r="Q16" s="1456"/>
      <c r="R16" s="1459"/>
      <c r="S16" s="1444"/>
      <c r="T16" s="1447"/>
      <c r="U16" s="1470"/>
      <c r="V16" s="1450"/>
      <c r="W16" s="1456"/>
      <c r="X16" s="1470"/>
      <c r="Y16" s="1444"/>
      <c r="Z16" s="1447"/>
      <c r="AA16" s="1470"/>
      <c r="AB16" s="1444"/>
      <c r="AC16" s="1447"/>
      <c r="AD16" s="1470"/>
    </row>
    <row r="17" spans="1:30" ht="20.100000000000001" customHeight="1">
      <c r="A17" s="337"/>
      <c r="B17" s="1439" t="s">
        <v>1524</v>
      </c>
      <c r="C17" s="338"/>
      <c r="D17" s="409"/>
      <c r="E17" s="775" t="s">
        <v>1569</v>
      </c>
      <c r="F17" s="340"/>
      <c r="G17" s="341">
        <v>17</v>
      </c>
      <c r="H17" s="342">
        <v>7</v>
      </c>
      <c r="I17" s="341">
        <f>G17+H17</f>
        <v>24</v>
      </c>
      <c r="J17" s="343">
        <v>27</v>
      </c>
      <c r="K17" s="344">
        <v>9</v>
      </c>
      <c r="L17" s="345">
        <f>J17+K17</f>
        <v>36</v>
      </c>
      <c r="M17" s="1442">
        <v>92</v>
      </c>
      <c r="N17" s="1471">
        <v>16</v>
      </c>
      <c r="O17" s="1448" ph="1">
        <f>M17+N17</f>
        <v>108</v>
      </c>
      <c r="P17" s="1451">
        <v>93</v>
      </c>
      <c r="Q17" s="1474">
        <v>27</v>
      </c>
      <c r="R17" s="1468">
        <v>120</v>
      </c>
      <c r="S17" s="1442">
        <v>95</v>
      </c>
      <c r="T17" s="1471">
        <v>34</v>
      </c>
      <c r="U17" s="1468">
        <f>S17+T17</f>
        <v>129</v>
      </c>
      <c r="V17" s="1448">
        <v>95</v>
      </c>
      <c r="W17" s="1474">
        <v>37</v>
      </c>
      <c r="X17" s="1468">
        <f>V17+W17</f>
        <v>132</v>
      </c>
      <c r="Y17" s="1442">
        <v>89</v>
      </c>
      <c r="Z17" s="1471">
        <v>36</v>
      </c>
      <c r="AA17" s="1468">
        <v>125</v>
      </c>
      <c r="AB17" s="1442">
        <v>83</v>
      </c>
      <c r="AC17" s="1471">
        <v>38</v>
      </c>
      <c r="AD17" s="1468">
        <v>121</v>
      </c>
    </row>
    <row r="18" spans="1:30" ht="20.100000000000001" customHeight="1">
      <c r="A18" s="361"/>
      <c r="B18" s="1441"/>
      <c r="C18" s="362"/>
      <c r="D18" s="410"/>
      <c r="E18" s="364" t="s">
        <v>1570</v>
      </c>
      <c r="F18" s="365"/>
      <c r="G18" s="366">
        <v>1</v>
      </c>
      <c r="H18" s="367"/>
      <c r="I18" s="366">
        <f>G18+H18</f>
        <v>1</v>
      </c>
      <c r="J18" s="368">
        <v>6</v>
      </c>
      <c r="K18" s="369"/>
      <c r="L18" s="370">
        <f>J18+K18</f>
        <v>6</v>
      </c>
      <c r="M18" s="1444"/>
      <c r="N18" s="1447"/>
      <c r="O18" s="1450" ph="1"/>
      <c r="P18" s="1453"/>
      <c r="Q18" s="1456"/>
      <c r="R18" s="1470"/>
      <c r="S18" s="1444"/>
      <c r="T18" s="1447"/>
      <c r="U18" s="1470"/>
      <c r="V18" s="1450"/>
      <c r="W18" s="1456"/>
      <c r="X18" s="1470"/>
      <c r="Y18" s="1444"/>
      <c r="Z18" s="1447"/>
      <c r="AA18" s="1470"/>
      <c r="AB18" s="1444"/>
      <c r="AC18" s="1447"/>
      <c r="AD18" s="1470"/>
    </row>
    <row r="19" spans="1:30" ht="20.100000000000001" customHeight="1">
      <c r="A19" s="337"/>
      <c r="B19" s="1439" t="s">
        <v>1571</v>
      </c>
      <c r="C19" s="338"/>
      <c r="D19" s="411"/>
      <c r="E19" s="390" t="s">
        <v>1572</v>
      </c>
      <c r="F19" s="391"/>
      <c r="G19" s="392">
        <v>22</v>
      </c>
      <c r="H19" s="393">
        <v>4</v>
      </c>
      <c r="I19" s="392">
        <f t="shared" si="0"/>
        <v>26</v>
      </c>
      <c r="J19" s="394">
        <v>32</v>
      </c>
      <c r="K19" s="395">
        <v>6</v>
      </c>
      <c r="L19" s="396">
        <f t="shared" si="1"/>
        <v>38</v>
      </c>
      <c r="M19" s="1442">
        <v>196</v>
      </c>
      <c r="N19" s="1471">
        <v>22</v>
      </c>
      <c r="O19" s="1448" ph="1">
        <f>M19+N19</f>
        <v>218</v>
      </c>
      <c r="P19" s="1451">
        <v>182</v>
      </c>
      <c r="Q19" s="1474">
        <v>26</v>
      </c>
      <c r="R19" s="1468">
        <v>208</v>
      </c>
      <c r="S19" s="1442">
        <v>175</v>
      </c>
      <c r="T19" s="1471">
        <v>37</v>
      </c>
      <c r="U19" s="1468">
        <f>S19+T19</f>
        <v>212</v>
      </c>
      <c r="V19" s="1448">
        <v>177</v>
      </c>
      <c r="W19" s="1474">
        <v>42</v>
      </c>
      <c r="X19" s="1468">
        <f>V19+W19</f>
        <v>219</v>
      </c>
      <c r="Y19" s="1442">
        <v>171</v>
      </c>
      <c r="Z19" s="1471">
        <v>43</v>
      </c>
      <c r="AA19" s="1468">
        <v>214</v>
      </c>
      <c r="AB19" s="1442">
        <v>169</v>
      </c>
      <c r="AC19" s="1471">
        <v>49</v>
      </c>
      <c r="AD19" s="1468">
        <v>218</v>
      </c>
    </row>
    <row r="20" spans="1:30" ht="20.100000000000001" customHeight="1">
      <c r="A20" s="325"/>
      <c r="B20" s="1440"/>
      <c r="C20" s="346"/>
      <c r="D20" s="412"/>
      <c r="E20" s="777" t="s">
        <v>1573</v>
      </c>
      <c r="F20" s="355"/>
      <c r="G20" s="356">
        <v>31</v>
      </c>
      <c r="H20" s="357"/>
      <c r="I20" s="356">
        <f t="shared" si="0"/>
        <v>31</v>
      </c>
      <c r="J20" s="358">
        <v>36</v>
      </c>
      <c r="K20" s="359">
        <v>0</v>
      </c>
      <c r="L20" s="360">
        <f t="shared" si="1"/>
        <v>36</v>
      </c>
      <c r="M20" s="1443"/>
      <c r="N20" s="1446"/>
      <c r="O20" s="1449" ph="1"/>
      <c r="P20" s="1452"/>
      <c r="Q20" s="1455"/>
      <c r="R20" s="1458"/>
      <c r="S20" s="1443"/>
      <c r="T20" s="1446"/>
      <c r="U20" s="1469"/>
      <c r="V20" s="1449"/>
      <c r="W20" s="1455"/>
      <c r="X20" s="1469"/>
      <c r="Y20" s="1443"/>
      <c r="Z20" s="1446"/>
      <c r="AA20" s="1469"/>
      <c r="AB20" s="1443"/>
      <c r="AC20" s="1446"/>
      <c r="AD20" s="1469"/>
    </row>
    <row r="21" spans="1:30" ht="20.100000000000001" customHeight="1">
      <c r="A21" s="325"/>
      <c r="B21" s="1440"/>
      <c r="C21" s="346"/>
      <c r="D21" s="413"/>
      <c r="E21" s="348" t="s">
        <v>1574</v>
      </c>
      <c r="F21" s="349"/>
      <c r="G21" s="350">
        <v>1</v>
      </c>
      <c r="H21" s="351"/>
      <c r="I21" s="350">
        <f t="shared" si="0"/>
        <v>1</v>
      </c>
      <c r="J21" s="352">
        <v>7</v>
      </c>
      <c r="K21" s="353">
        <v>2</v>
      </c>
      <c r="L21" s="354">
        <f t="shared" si="1"/>
        <v>9</v>
      </c>
      <c r="M21" s="1443"/>
      <c r="N21" s="1446"/>
      <c r="O21" s="1449" ph="1">
        <f>M21+N21</f>
        <v>0</v>
      </c>
      <c r="P21" s="1452"/>
      <c r="Q21" s="1455"/>
      <c r="R21" s="1458"/>
      <c r="S21" s="1443"/>
      <c r="T21" s="1446"/>
      <c r="U21" s="1469"/>
      <c r="V21" s="1449"/>
      <c r="W21" s="1455"/>
      <c r="X21" s="1469"/>
      <c r="Y21" s="1443"/>
      <c r="Z21" s="1446"/>
      <c r="AA21" s="1469"/>
      <c r="AB21" s="1443"/>
      <c r="AC21" s="1446"/>
      <c r="AD21" s="1469"/>
    </row>
    <row r="22" spans="1:30" ht="20.100000000000001" customHeight="1">
      <c r="A22" s="361"/>
      <c r="B22" s="1441"/>
      <c r="C22" s="362"/>
      <c r="D22" s="414"/>
      <c r="E22" s="776" t="s">
        <v>1575</v>
      </c>
      <c r="F22" s="397"/>
      <c r="G22" s="398">
        <v>2</v>
      </c>
      <c r="H22" s="399">
        <v>1</v>
      </c>
      <c r="I22" s="398">
        <f t="shared" si="0"/>
        <v>3</v>
      </c>
      <c r="J22" s="400">
        <v>25</v>
      </c>
      <c r="K22" s="401">
        <v>1</v>
      </c>
      <c r="L22" s="402">
        <f t="shared" si="1"/>
        <v>26</v>
      </c>
      <c r="M22" s="1444"/>
      <c r="N22" s="1447"/>
      <c r="O22" s="1450" ph="1"/>
      <c r="P22" s="1453"/>
      <c r="Q22" s="1456"/>
      <c r="R22" s="1459"/>
      <c r="S22" s="1444"/>
      <c r="T22" s="1447"/>
      <c r="U22" s="1470"/>
      <c r="V22" s="1450"/>
      <c r="W22" s="1456"/>
      <c r="X22" s="1470"/>
      <c r="Y22" s="1444"/>
      <c r="Z22" s="1447"/>
      <c r="AA22" s="1470"/>
      <c r="AB22" s="1444"/>
      <c r="AC22" s="1447"/>
      <c r="AD22" s="1470"/>
    </row>
    <row r="23" spans="1:30" ht="20.100000000000001" customHeight="1">
      <c r="A23" s="337"/>
      <c r="B23" s="1439" t="s">
        <v>1526</v>
      </c>
      <c r="C23" s="338"/>
      <c r="D23" s="409"/>
      <c r="E23" s="775" t="s">
        <v>1576</v>
      </c>
      <c r="F23" s="340"/>
      <c r="G23" s="341">
        <v>1</v>
      </c>
      <c r="H23" s="342">
        <v>0</v>
      </c>
      <c r="I23" s="341">
        <f t="shared" si="0"/>
        <v>1</v>
      </c>
      <c r="J23" s="343">
        <v>3</v>
      </c>
      <c r="K23" s="344">
        <v>0</v>
      </c>
      <c r="L23" s="345">
        <f t="shared" si="1"/>
        <v>3</v>
      </c>
      <c r="M23" s="1477">
        <v>21</v>
      </c>
      <c r="N23" s="1471">
        <v>7</v>
      </c>
      <c r="O23" s="1448" ph="1">
        <f>M23+N23</f>
        <v>28</v>
      </c>
      <c r="P23" s="1473">
        <v>20</v>
      </c>
      <c r="Q23" s="1474">
        <v>9</v>
      </c>
      <c r="R23" s="1457">
        <v>29</v>
      </c>
      <c r="S23" s="1477">
        <v>23</v>
      </c>
      <c r="T23" s="1471">
        <v>14</v>
      </c>
      <c r="U23" s="1468">
        <f>S23+T23</f>
        <v>37</v>
      </c>
      <c r="V23" s="1478">
        <v>23</v>
      </c>
      <c r="W23" s="1474">
        <v>14</v>
      </c>
      <c r="X23" s="1468">
        <f>V23+W23</f>
        <v>37</v>
      </c>
      <c r="Y23" s="1477">
        <v>24</v>
      </c>
      <c r="Z23" s="1471">
        <v>14</v>
      </c>
      <c r="AA23" s="1468">
        <v>38</v>
      </c>
      <c r="AB23" s="1477">
        <v>22</v>
      </c>
      <c r="AC23" s="1471">
        <v>14</v>
      </c>
      <c r="AD23" s="1468">
        <v>36</v>
      </c>
    </row>
    <row r="24" spans="1:30" ht="20.100000000000001" customHeight="1">
      <c r="A24" s="325"/>
      <c r="B24" s="1440"/>
      <c r="C24" s="346"/>
      <c r="D24" s="413"/>
      <c r="E24" s="348" t="s">
        <v>1577</v>
      </c>
      <c r="F24" s="349"/>
      <c r="G24" s="350">
        <v>1</v>
      </c>
      <c r="H24" s="351">
        <v>0</v>
      </c>
      <c r="I24" s="350">
        <f t="shared" si="0"/>
        <v>1</v>
      </c>
      <c r="J24" s="352">
        <v>1</v>
      </c>
      <c r="K24" s="353">
        <v>1</v>
      </c>
      <c r="L24" s="354">
        <f t="shared" si="1"/>
        <v>2</v>
      </c>
      <c r="M24" s="1443"/>
      <c r="N24" s="1479"/>
      <c r="O24" s="1449" ph="1"/>
      <c r="P24" s="1452"/>
      <c r="Q24" s="1480"/>
      <c r="R24" s="1458"/>
      <c r="S24" s="1443"/>
      <c r="T24" s="1479"/>
      <c r="U24" s="1469"/>
      <c r="V24" s="1449"/>
      <c r="W24" s="1480"/>
      <c r="X24" s="1469"/>
      <c r="Y24" s="1443"/>
      <c r="Z24" s="1479"/>
      <c r="AA24" s="1469"/>
      <c r="AB24" s="1443"/>
      <c r="AC24" s="1479"/>
      <c r="AD24" s="1469"/>
    </row>
    <row r="25" spans="1:30" ht="20.100000000000001" customHeight="1">
      <c r="A25" s="361"/>
      <c r="B25" s="1441"/>
      <c r="C25" s="362"/>
      <c r="D25" s="414"/>
      <c r="E25" s="776" t="s">
        <v>1578</v>
      </c>
      <c r="F25" s="397"/>
      <c r="G25" s="398">
        <v>2</v>
      </c>
      <c r="H25" s="399">
        <v>0</v>
      </c>
      <c r="I25" s="398">
        <f t="shared" si="0"/>
        <v>2</v>
      </c>
      <c r="J25" s="400">
        <v>1</v>
      </c>
      <c r="K25" s="401">
        <v>1</v>
      </c>
      <c r="L25" s="402">
        <f t="shared" si="1"/>
        <v>2</v>
      </c>
      <c r="M25" s="1444"/>
      <c r="N25" s="1472"/>
      <c r="O25" s="1450" ph="1"/>
      <c r="P25" s="1453"/>
      <c r="Q25" s="1475"/>
      <c r="R25" s="1459"/>
      <c r="S25" s="1444"/>
      <c r="T25" s="1472"/>
      <c r="U25" s="1470"/>
      <c r="V25" s="1450"/>
      <c r="W25" s="1475"/>
      <c r="X25" s="1470"/>
      <c r="Y25" s="1444"/>
      <c r="Z25" s="1472"/>
      <c r="AA25" s="1470"/>
      <c r="AB25" s="1444"/>
      <c r="AC25" s="1472"/>
      <c r="AD25" s="1470"/>
    </row>
    <row r="26" spans="1:30" ht="20.100000000000001" customHeight="1">
      <c r="A26" s="371"/>
      <c r="B26" s="372" t="s">
        <v>1527</v>
      </c>
      <c r="C26" s="373"/>
      <c r="D26" s="374"/>
      <c r="E26" s="372"/>
      <c r="F26" s="375"/>
      <c r="G26" s="376">
        <v>7</v>
      </c>
      <c r="H26" s="377">
        <v>1</v>
      </c>
      <c r="I26" s="376">
        <f t="shared" si="0"/>
        <v>8</v>
      </c>
      <c r="J26" s="378">
        <v>11</v>
      </c>
      <c r="K26" s="379">
        <v>2</v>
      </c>
      <c r="L26" s="380">
        <f t="shared" si="1"/>
        <v>13</v>
      </c>
      <c r="M26" s="381">
        <v>13</v>
      </c>
      <c r="N26" s="382">
        <v>6</v>
      </c>
      <c r="O26" s="383" ph="1">
        <f>M26+N26</f>
        <v>19</v>
      </c>
      <c r="P26" s="384">
        <v>11</v>
      </c>
      <c r="Q26" s="385">
        <v>7</v>
      </c>
      <c r="R26" s="386">
        <v>18</v>
      </c>
      <c r="S26" s="387">
        <v>12</v>
      </c>
      <c r="T26" s="388">
        <v>8</v>
      </c>
      <c r="U26" s="380">
        <f>S26+T26</f>
        <v>20</v>
      </c>
      <c r="V26" s="389">
        <v>12</v>
      </c>
      <c r="W26" s="379">
        <v>8</v>
      </c>
      <c r="X26" s="380">
        <f>V26+W26</f>
        <v>20</v>
      </c>
      <c r="Y26" s="387">
        <v>10</v>
      </c>
      <c r="Z26" s="388">
        <v>8</v>
      </c>
      <c r="AA26" s="380">
        <v>18</v>
      </c>
      <c r="AB26" s="387">
        <v>10</v>
      </c>
      <c r="AC26" s="388">
        <v>8</v>
      </c>
      <c r="AD26" s="380">
        <v>18</v>
      </c>
    </row>
    <row r="27" spans="1:30" ht="20.100000000000001" customHeight="1">
      <c r="A27" s="337"/>
      <c r="B27" s="1439" t="s">
        <v>1579</v>
      </c>
      <c r="C27" s="338"/>
      <c r="D27" s="409"/>
      <c r="E27" s="775" t="s">
        <v>1580</v>
      </c>
      <c r="F27" s="340"/>
      <c r="G27" s="341">
        <v>3</v>
      </c>
      <c r="H27" s="342">
        <v>0</v>
      </c>
      <c r="I27" s="341">
        <f t="shared" si="0"/>
        <v>3</v>
      </c>
      <c r="J27" s="343">
        <v>9</v>
      </c>
      <c r="K27" s="344">
        <v>0</v>
      </c>
      <c r="L27" s="345">
        <f t="shared" si="1"/>
        <v>9</v>
      </c>
      <c r="M27" s="1477">
        <v>29</v>
      </c>
      <c r="N27" s="1471">
        <v>2</v>
      </c>
      <c r="O27" s="1448" ph="1">
        <f>M27+N27</f>
        <v>31</v>
      </c>
      <c r="P27" s="1473">
        <v>32</v>
      </c>
      <c r="Q27" s="1474">
        <v>4</v>
      </c>
      <c r="R27" s="1457">
        <v>36</v>
      </c>
      <c r="S27" s="1477">
        <v>30</v>
      </c>
      <c r="T27" s="1471">
        <v>8</v>
      </c>
      <c r="U27" s="1468">
        <f>S27+T27</f>
        <v>38</v>
      </c>
      <c r="V27" s="1478">
        <v>30</v>
      </c>
      <c r="W27" s="1474">
        <v>8</v>
      </c>
      <c r="X27" s="1468">
        <f>V27+W27</f>
        <v>38</v>
      </c>
      <c r="Y27" s="1477">
        <v>30</v>
      </c>
      <c r="Z27" s="1471">
        <v>8</v>
      </c>
      <c r="AA27" s="1468">
        <v>38</v>
      </c>
      <c r="AB27" s="1477">
        <v>31</v>
      </c>
      <c r="AC27" s="1471">
        <v>8</v>
      </c>
      <c r="AD27" s="1468">
        <v>39</v>
      </c>
    </row>
    <row r="28" spans="1:30" ht="20.100000000000001" customHeight="1">
      <c r="A28" s="325"/>
      <c r="B28" s="1440"/>
      <c r="C28" s="346"/>
      <c r="D28" s="413"/>
      <c r="E28" s="348" t="s">
        <v>1581</v>
      </c>
      <c r="F28" s="349"/>
      <c r="G28" s="350">
        <v>3</v>
      </c>
      <c r="H28" s="351">
        <v>1</v>
      </c>
      <c r="I28" s="350">
        <f t="shared" si="0"/>
        <v>4</v>
      </c>
      <c r="J28" s="352">
        <v>5</v>
      </c>
      <c r="K28" s="353">
        <v>1</v>
      </c>
      <c r="L28" s="354">
        <f t="shared" si="1"/>
        <v>6</v>
      </c>
      <c r="M28" s="1443"/>
      <c r="N28" s="1479"/>
      <c r="O28" s="1449" ph="1"/>
      <c r="P28" s="1452"/>
      <c r="Q28" s="1480"/>
      <c r="R28" s="1458"/>
      <c r="S28" s="1443"/>
      <c r="T28" s="1479"/>
      <c r="U28" s="1469"/>
      <c r="V28" s="1449"/>
      <c r="W28" s="1480"/>
      <c r="X28" s="1469"/>
      <c r="Y28" s="1443"/>
      <c r="Z28" s="1479"/>
      <c r="AA28" s="1469"/>
      <c r="AB28" s="1443"/>
      <c r="AC28" s="1479"/>
      <c r="AD28" s="1469"/>
    </row>
    <row r="29" spans="1:30" ht="20.100000000000001" customHeight="1">
      <c r="A29" s="361"/>
      <c r="B29" s="1441"/>
      <c r="C29" s="362"/>
      <c r="D29" s="414"/>
      <c r="E29" s="776" t="s">
        <v>1582</v>
      </c>
      <c r="F29" s="397"/>
      <c r="G29" s="398">
        <v>1</v>
      </c>
      <c r="H29" s="399"/>
      <c r="I29" s="398">
        <f t="shared" si="0"/>
        <v>1</v>
      </c>
      <c r="J29" s="400">
        <v>3</v>
      </c>
      <c r="K29" s="401"/>
      <c r="L29" s="402">
        <f t="shared" si="1"/>
        <v>3</v>
      </c>
      <c r="M29" s="1444"/>
      <c r="N29" s="1472"/>
      <c r="O29" s="1450" ph="1"/>
      <c r="P29" s="1453"/>
      <c r="Q29" s="1475"/>
      <c r="R29" s="1459"/>
      <c r="S29" s="1444"/>
      <c r="T29" s="1472"/>
      <c r="U29" s="1470"/>
      <c r="V29" s="1450"/>
      <c r="W29" s="1475"/>
      <c r="X29" s="1470"/>
      <c r="Y29" s="1444"/>
      <c r="Z29" s="1472"/>
      <c r="AA29" s="1470"/>
      <c r="AB29" s="1444"/>
      <c r="AC29" s="1472"/>
      <c r="AD29" s="1470"/>
    </row>
    <row r="30" spans="1:30" ht="20.100000000000001" customHeight="1">
      <c r="A30" s="337"/>
      <c r="B30" s="1439" t="s">
        <v>1529</v>
      </c>
      <c r="C30" s="415"/>
      <c r="D30" s="409"/>
      <c r="E30" s="775" t="s">
        <v>1583</v>
      </c>
      <c r="F30" s="340"/>
      <c r="G30" s="341">
        <v>2</v>
      </c>
      <c r="H30" s="342">
        <v>0</v>
      </c>
      <c r="I30" s="341">
        <f t="shared" si="0"/>
        <v>2</v>
      </c>
      <c r="J30" s="343">
        <v>4</v>
      </c>
      <c r="K30" s="344">
        <v>1</v>
      </c>
      <c r="L30" s="345">
        <f t="shared" si="1"/>
        <v>5</v>
      </c>
      <c r="M30" s="1442">
        <v>24</v>
      </c>
      <c r="N30" s="1445">
        <v>4</v>
      </c>
      <c r="O30" s="1448" ph="1">
        <f>M30+N30</f>
        <v>28</v>
      </c>
      <c r="P30" s="1451">
        <v>24</v>
      </c>
      <c r="Q30" s="1454">
        <v>9</v>
      </c>
      <c r="R30" s="1457">
        <v>33</v>
      </c>
      <c r="S30" s="1442">
        <v>23</v>
      </c>
      <c r="T30" s="1445">
        <v>17</v>
      </c>
      <c r="U30" s="1468">
        <f>S30+T30</f>
        <v>40</v>
      </c>
      <c r="V30" s="1448">
        <v>22</v>
      </c>
      <c r="W30" s="1454">
        <v>19</v>
      </c>
      <c r="X30" s="1468">
        <f>V30+W30</f>
        <v>41</v>
      </c>
      <c r="Y30" s="1442">
        <v>20</v>
      </c>
      <c r="Z30" s="1445">
        <v>20</v>
      </c>
      <c r="AA30" s="1468">
        <v>40</v>
      </c>
      <c r="AB30" s="1442">
        <v>19</v>
      </c>
      <c r="AC30" s="1445">
        <v>21</v>
      </c>
      <c r="AD30" s="1468">
        <v>40</v>
      </c>
    </row>
    <row r="31" spans="1:30" ht="20.100000000000001" customHeight="1">
      <c r="A31" s="325"/>
      <c r="B31" s="1440"/>
      <c r="C31" s="346"/>
      <c r="D31" s="413"/>
      <c r="E31" s="348" t="s">
        <v>1584</v>
      </c>
      <c r="F31" s="349"/>
      <c r="G31" s="350">
        <v>3</v>
      </c>
      <c r="H31" s="351">
        <v>0</v>
      </c>
      <c r="I31" s="350">
        <f t="shared" si="0"/>
        <v>3</v>
      </c>
      <c r="J31" s="352">
        <v>8</v>
      </c>
      <c r="K31" s="353">
        <v>1</v>
      </c>
      <c r="L31" s="354">
        <f t="shared" si="1"/>
        <v>9</v>
      </c>
      <c r="M31" s="1443"/>
      <c r="N31" s="1446"/>
      <c r="O31" s="1449" ph="1"/>
      <c r="P31" s="1452"/>
      <c r="Q31" s="1455"/>
      <c r="R31" s="1458"/>
      <c r="S31" s="1443"/>
      <c r="T31" s="1446"/>
      <c r="U31" s="1469"/>
      <c r="V31" s="1449"/>
      <c r="W31" s="1455"/>
      <c r="X31" s="1469"/>
      <c r="Y31" s="1443"/>
      <c r="Z31" s="1446"/>
      <c r="AA31" s="1469"/>
      <c r="AB31" s="1443"/>
      <c r="AC31" s="1446"/>
      <c r="AD31" s="1469"/>
    </row>
    <row r="32" spans="1:30" ht="20.100000000000001" customHeight="1">
      <c r="A32" s="325"/>
      <c r="B32" s="1440"/>
      <c r="C32" s="346"/>
      <c r="D32" s="413"/>
      <c r="E32" s="348" t="s">
        <v>1585</v>
      </c>
      <c r="F32" s="349"/>
      <c r="G32" s="350"/>
      <c r="H32" s="351">
        <v>0</v>
      </c>
      <c r="I32" s="350">
        <f t="shared" si="0"/>
        <v>0</v>
      </c>
      <c r="J32" s="352">
        <v>3</v>
      </c>
      <c r="K32" s="353"/>
      <c r="L32" s="354">
        <f t="shared" si="1"/>
        <v>3</v>
      </c>
      <c r="M32" s="1443"/>
      <c r="N32" s="1446"/>
      <c r="O32" s="1449" ph="1"/>
      <c r="P32" s="1452"/>
      <c r="Q32" s="1455"/>
      <c r="R32" s="1458"/>
      <c r="S32" s="1443"/>
      <c r="T32" s="1446"/>
      <c r="U32" s="1469"/>
      <c r="V32" s="1449"/>
      <c r="W32" s="1455"/>
      <c r="X32" s="1469"/>
      <c r="Y32" s="1443"/>
      <c r="Z32" s="1446"/>
      <c r="AA32" s="1469"/>
      <c r="AB32" s="1443"/>
      <c r="AC32" s="1446"/>
      <c r="AD32" s="1469"/>
    </row>
    <row r="33" spans="1:30" ht="20.100000000000001" customHeight="1">
      <c r="A33" s="361"/>
      <c r="B33" s="1441"/>
      <c r="C33" s="416"/>
      <c r="D33" s="417"/>
      <c r="E33" s="776" t="s">
        <v>1586</v>
      </c>
      <c r="F33" s="397"/>
      <c r="G33" s="398">
        <v>1</v>
      </c>
      <c r="H33" s="399">
        <v>0</v>
      </c>
      <c r="I33" s="398">
        <f t="shared" si="0"/>
        <v>1</v>
      </c>
      <c r="J33" s="400">
        <v>2</v>
      </c>
      <c r="K33" s="401"/>
      <c r="L33" s="402">
        <f t="shared" si="1"/>
        <v>2</v>
      </c>
      <c r="M33" s="1444"/>
      <c r="N33" s="1447"/>
      <c r="O33" s="1450" ph="1"/>
      <c r="P33" s="1453"/>
      <c r="Q33" s="1456"/>
      <c r="R33" s="1459"/>
      <c r="S33" s="1444"/>
      <c r="T33" s="1447"/>
      <c r="U33" s="1470"/>
      <c r="V33" s="1450"/>
      <c r="W33" s="1456"/>
      <c r="X33" s="1470"/>
      <c r="Y33" s="1444"/>
      <c r="Z33" s="1447"/>
      <c r="AA33" s="1470"/>
      <c r="AB33" s="1444"/>
      <c r="AC33" s="1447"/>
      <c r="AD33" s="1470"/>
    </row>
    <row r="34" spans="1:30" ht="20.100000000000001" customHeight="1">
      <c r="A34" s="371"/>
      <c r="B34" s="372" t="s">
        <v>1530</v>
      </c>
      <c r="C34" s="373"/>
      <c r="D34" s="374"/>
      <c r="E34" s="372"/>
      <c r="F34" s="375"/>
      <c r="G34" s="376">
        <v>11</v>
      </c>
      <c r="H34" s="377">
        <v>1</v>
      </c>
      <c r="I34" s="376">
        <f t="shared" si="0"/>
        <v>12</v>
      </c>
      <c r="J34" s="378">
        <v>24</v>
      </c>
      <c r="K34" s="379">
        <v>3</v>
      </c>
      <c r="L34" s="380">
        <f t="shared" si="1"/>
        <v>27</v>
      </c>
      <c r="M34" s="381">
        <v>27</v>
      </c>
      <c r="N34" s="382">
        <v>4</v>
      </c>
      <c r="O34" s="383" ph="1">
        <f>M34+N34</f>
        <v>31</v>
      </c>
      <c r="P34" s="378">
        <v>28</v>
      </c>
      <c r="Q34" s="379">
        <v>6</v>
      </c>
      <c r="R34" s="380">
        <v>34</v>
      </c>
      <c r="S34" s="381">
        <v>26</v>
      </c>
      <c r="T34" s="382">
        <v>8</v>
      </c>
      <c r="U34" s="380">
        <f>S34+T34</f>
        <v>34</v>
      </c>
      <c r="V34" s="383">
        <v>26</v>
      </c>
      <c r="W34" s="385">
        <v>10</v>
      </c>
      <c r="X34" s="380">
        <f>V34+W34</f>
        <v>36</v>
      </c>
      <c r="Y34" s="381">
        <v>24</v>
      </c>
      <c r="Z34" s="382">
        <v>12</v>
      </c>
      <c r="AA34" s="380">
        <v>36</v>
      </c>
      <c r="AB34" s="381">
        <v>22</v>
      </c>
      <c r="AC34" s="382">
        <v>12</v>
      </c>
      <c r="AD34" s="380">
        <v>34</v>
      </c>
    </row>
    <row r="35" spans="1:30" ht="20.100000000000001" customHeight="1">
      <c r="A35" s="371"/>
      <c r="B35" s="372" t="s">
        <v>1531</v>
      </c>
      <c r="C35" s="373"/>
      <c r="D35" s="374"/>
      <c r="E35" s="372"/>
      <c r="F35" s="375"/>
      <c r="G35" s="376">
        <v>1</v>
      </c>
      <c r="H35" s="377">
        <v>0</v>
      </c>
      <c r="I35" s="376">
        <f>G35+H35</f>
        <v>1</v>
      </c>
      <c r="J35" s="378">
        <v>3</v>
      </c>
      <c r="K35" s="379">
        <v>0</v>
      </c>
      <c r="L35" s="380">
        <f>J35+K35</f>
        <v>3</v>
      </c>
      <c r="M35" s="381">
        <v>5</v>
      </c>
      <c r="N35" s="382">
        <v>0</v>
      </c>
      <c r="O35" s="383" ph="1">
        <f>M35+N35</f>
        <v>5</v>
      </c>
      <c r="P35" s="384">
        <v>8</v>
      </c>
      <c r="Q35" s="385">
        <v>1</v>
      </c>
      <c r="R35" s="386">
        <v>9</v>
      </c>
      <c r="S35" s="387">
        <v>7</v>
      </c>
      <c r="T35" s="388">
        <v>2</v>
      </c>
      <c r="U35" s="380">
        <f>S35+T35</f>
        <v>9</v>
      </c>
      <c r="V35" s="389">
        <v>9</v>
      </c>
      <c r="W35" s="379">
        <v>2</v>
      </c>
      <c r="X35" s="380">
        <f>V35+W35</f>
        <v>11</v>
      </c>
      <c r="Y35" s="387">
        <v>9</v>
      </c>
      <c r="Z35" s="388">
        <v>2</v>
      </c>
      <c r="AA35" s="380">
        <v>11</v>
      </c>
      <c r="AB35" s="387">
        <v>10</v>
      </c>
      <c r="AC35" s="388">
        <v>6</v>
      </c>
      <c r="AD35" s="380">
        <v>16</v>
      </c>
    </row>
    <row r="36" spans="1:30" ht="20.100000000000001" customHeight="1">
      <c r="A36" s="337"/>
      <c r="B36" s="1439" t="s">
        <v>1587</v>
      </c>
      <c r="C36" s="338"/>
      <c r="D36" s="409"/>
      <c r="E36" s="775" t="s">
        <v>1588</v>
      </c>
      <c r="F36" s="340"/>
      <c r="G36" s="341">
        <v>2</v>
      </c>
      <c r="H36" s="342">
        <v>0</v>
      </c>
      <c r="I36" s="341">
        <f t="shared" ref="I36:I37" si="2">G36+H36</f>
        <v>2</v>
      </c>
      <c r="J36" s="343">
        <v>3</v>
      </c>
      <c r="K36" s="344">
        <v>0</v>
      </c>
      <c r="L36" s="345">
        <f t="shared" ref="L36:L37" si="3">J36+K36</f>
        <v>3</v>
      </c>
      <c r="M36" s="1477">
        <v>8</v>
      </c>
      <c r="N36" s="1471">
        <v>2</v>
      </c>
      <c r="O36" s="1448" ph="1">
        <f>M36+N36</f>
        <v>10</v>
      </c>
      <c r="P36" s="1473">
        <v>9</v>
      </c>
      <c r="Q36" s="1474">
        <v>2</v>
      </c>
      <c r="R36" s="1457">
        <v>11</v>
      </c>
      <c r="S36" s="1481">
        <v>14</v>
      </c>
      <c r="T36" s="1483">
        <v>5</v>
      </c>
      <c r="U36" s="1468">
        <f>S36+T36</f>
        <v>19</v>
      </c>
      <c r="V36" s="1485">
        <v>14</v>
      </c>
      <c r="W36" s="1487">
        <v>6</v>
      </c>
      <c r="X36" s="1468">
        <f>V36+W36</f>
        <v>20</v>
      </c>
      <c r="Y36" s="1481">
        <v>14</v>
      </c>
      <c r="Z36" s="1483">
        <v>6</v>
      </c>
      <c r="AA36" s="1468">
        <v>20</v>
      </c>
      <c r="AB36" s="1481">
        <v>13</v>
      </c>
      <c r="AC36" s="1483">
        <v>6</v>
      </c>
      <c r="AD36" s="1468">
        <v>19</v>
      </c>
    </row>
    <row r="37" spans="1:30" ht="20.100000000000001" customHeight="1">
      <c r="A37" s="325"/>
      <c r="B37" s="1441"/>
      <c r="C37" s="362"/>
      <c r="D37" s="410"/>
      <c r="E37" s="364" t="s">
        <v>1589</v>
      </c>
      <c r="F37" s="365"/>
      <c r="G37" s="366">
        <v>1</v>
      </c>
      <c r="H37" s="367"/>
      <c r="I37" s="366">
        <f t="shared" si="2"/>
        <v>1</v>
      </c>
      <c r="J37" s="368">
        <v>1</v>
      </c>
      <c r="K37" s="369">
        <v>0</v>
      </c>
      <c r="L37" s="370">
        <f t="shared" si="3"/>
        <v>1</v>
      </c>
      <c r="M37" s="1444"/>
      <c r="N37" s="1472"/>
      <c r="O37" s="1450" ph="1"/>
      <c r="P37" s="1453"/>
      <c r="Q37" s="1475"/>
      <c r="R37" s="1459"/>
      <c r="S37" s="1482"/>
      <c r="T37" s="1484"/>
      <c r="U37" s="1470"/>
      <c r="V37" s="1486"/>
      <c r="W37" s="1488"/>
      <c r="X37" s="1470"/>
      <c r="Y37" s="1482"/>
      <c r="Z37" s="1484"/>
      <c r="AA37" s="1470"/>
      <c r="AB37" s="1482"/>
      <c r="AC37" s="1484"/>
      <c r="AD37" s="1470"/>
    </row>
    <row r="38" spans="1:30" ht="20.100000000000001" customHeight="1">
      <c r="A38" s="337"/>
      <c r="B38" s="1439" t="s">
        <v>1590</v>
      </c>
      <c r="C38" s="338"/>
      <c r="D38" s="411"/>
      <c r="E38" s="390" t="s">
        <v>1591</v>
      </c>
      <c r="F38" s="391"/>
      <c r="G38" s="392">
        <v>7</v>
      </c>
      <c r="H38" s="393">
        <v>2</v>
      </c>
      <c r="I38" s="392">
        <f t="shared" si="0"/>
        <v>9</v>
      </c>
      <c r="J38" s="394">
        <v>13</v>
      </c>
      <c r="K38" s="395">
        <v>4</v>
      </c>
      <c r="L38" s="396">
        <f t="shared" si="1"/>
        <v>17</v>
      </c>
      <c r="M38" s="1442">
        <v>48</v>
      </c>
      <c r="N38" s="1471">
        <v>14</v>
      </c>
      <c r="O38" s="1448" ph="1">
        <f>M38+N38</f>
        <v>62</v>
      </c>
      <c r="P38" s="1451">
        <v>42</v>
      </c>
      <c r="Q38" s="1474">
        <v>18</v>
      </c>
      <c r="R38" s="1457">
        <v>60</v>
      </c>
      <c r="S38" s="1477">
        <v>41</v>
      </c>
      <c r="T38" s="1471">
        <v>26</v>
      </c>
      <c r="U38" s="1468">
        <f>S38+T38</f>
        <v>67</v>
      </c>
      <c r="V38" s="1478">
        <v>40</v>
      </c>
      <c r="W38" s="1474">
        <v>27</v>
      </c>
      <c r="X38" s="1468">
        <f>V38+W38</f>
        <v>67</v>
      </c>
      <c r="Y38" s="1477">
        <v>36</v>
      </c>
      <c r="Z38" s="1471">
        <v>29</v>
      </c>
      <c r="AA38" s="1468">
        <v>65</v>
      </c>
      <c r="AB38" s="1477">
        <v>35</v>
      </c>
      <c r="AC38" s="1471">
        <v>31</v>
      </c>
      <c r="AD38" s="1468">
        <v>66</v>
      </c>
    </row>
    <row r="39" spans="1:30" ht="20.100000000000001" customHeight="1">
      <c r="A39" s="361"/>
      <c r="B39" s="1441"/>
      <c r="C39" s="416"/>
      <c r="D39" s="417"/>
      <c r="E39" s="776" t="s">
        <v>1592</v>
      </c>
      <c r="F39" s="397"/>
      <c r="G39" s="398">
        <v>9</v>
      </c>
      <c r="H39" s="399"/>
      <c r="I39" s="398">
        <f t="shared" si="0"/>
        <v>9</v>
      </c>
      <c r="J39" s="400">
        <v>14</v>
      </c>
      <c r="K39" s="401">
        <v>2</v>
      </c>
      <c r="L39" s="402">
        <f t="shared" si="1"/>
        <v>16</v>
      </c>
      <c r="M39" s="1444"/>
      <c r="N39" s="1447"/>
      <c r="O39" s="1493" ph="1"/>
      <c r="P39" s="1453"/>
      <c r="Q39" s="1456"/>
      <c r="R39" s="1459"/>
      <c r="S39" s="1444"/>
      <c r="T39" s="1472"/>
      <c r="U39" s="1470"/>
      <c r="V39" s="1450"/>
      <c r="W39" s="1475"/>
      <c r="X39" s="1470"/>
      <c r="Y39" s="1444"/>
      <c r="Z39" s="1472"/>
      <c r="AA39" s="1470"/>
      <c r="AB39" s="1444"/>
      <c r="AC39" s="1472"/>
      <c r="AD39" s="1470"/>
    </row>
    <row r="40" spans="1:30" ht="19.8" thickBot="1">
      <c r="A40" s="1489" t="s">
        <v>1559</v>
      </c>
      <c r="B40" s="1490"/>
      <c r="C40" s="1490"/>
      <c r="D40" s="1490"/>
      <c r="E40" s="1490"/>
      <c r="F40" s="1491"/>
      <c r="G40" s="418">
        <f t="shared" ref="G40:S40" si="4">SUM(G5:G39)</f>
        <v>315</v>
      </c>
      <c r="H40" s="419">
        <f t="shared" si="4"/>
        <v>35</v>
      </c>
      <c r="I40" s="420">
        <f t="shared" si="4"/>
        <v>350</v>
      </c>
      <c r="J40" s="421">
        <f>SUM(J5:J39)</f>
        <v>503</v>
      </c>
      <c r="K40" s="422">
        <f t="shared" si="4"/>
        <v>66</v>
      </c>
      <c r="L40" s="423">
        <f t="shared" si="4"/>
        <v>569</v>
      </c>
      <c r="M40" s="424">
        <f t="shared" si="4"/>
        <v>911</v>
      </c>
      <c r="N40" s="425">
        <f t="shared" si="4"/>
        <v>180</v>
      </c>
      <c r="O40" s="426" ph="1">
        <f t="shared" si="4"/>
        <v>1091</v>
      </c>
      <c r="P40" s="421">
        <f t="shared" si="4"/>
        <v>853</v>
      </c>
      <c r="Q40" s="422">
        <f t="shared" si="4"/>
        <v>253</v>
      </c>
      <c r="R40" s="423">
        <f t="shared" si="4"/>
        <v>1106</v>
      </c>
      <c r="S40" s="424">
        <f t="shared" si="4"/>
        <v>883</v>
      </c>
      <c r="T40" s="425">
        <f>SUM(T5:T39)</f>
        <v>341</v>
      </c>
      <c r="U40" s="423">
        <f>SUM(U5:U39)</f>
        <v>1224</v>
      </c>
      <c r="V40" s="426">
        <f t="shared" ref="V40" si="5">SUM(V5:V39)</f>
        <v>874</v>
      </c>
      <c r="W40" s="422">
        <f>SUM(W5:W39)</f>
        <v>368</v>
      </c>
      <c r="X40" s="423">
        <f>SUM(X5:X39)</f>
        <v>1242</v>
      </c>
      <c r="Y40" s="424">
        <f t="shared" ref="Y40" si="6">SUM(Y5:Y39)</f>
        <v>841</v>
      </c>
      <c r="Z40" s="425">
        <f>SUM(Z5:Z39)</f>
        <v>381</v>
      </c>
      <c r="AA40" s="423">
        <f>SUM(AA5:AA39)</f>
        <v>1222</v>
      </c>
      <c r="AB40" s="424">
        <v>818</v>
      </c>
      <c r="AC40" s="425">
        <v>403</v>
      </c>
      <c r="AD40" s="423">
        <v>1221</v>
      </c>
    </row>
    <row r="41" spans="1:30" ht="19.2">
      <c r="J41" s="427"/>
      <c r="K41" s="427"/>
      <c r="L41" s="427"/>
      <c r="M41" s="427"/>
      <c r="N41" s="427"/>
      <c r="O41" s="427" ph="1"/>
      <c r="P41" s="427"/>
      <c r="Q41" s="427"/>
      <c r="R41" s="427"/>
      <c r="S41" s="427"/>
      <c r="T41" s="1492" t="s">
        <v>1593</v>
      </c>
      <c r="U41" s="1492"/>
      <c r="V41" s="1492"/>
      <c r="W41" s="1492"/>
      <c r="X41" s="1492"/>
      <c r="Y41" s="1492"/>
      <c r="Z41" s="1492"/>
      <c r="AA41" s="1492"/>
      <c r="AB41" s="1492"/>
      <c r="AC41" s="1492"/>
      <c r="AD41" s="1492"/>
    </row>
    <row r="42" spans="1:30" ht="20.399999999999999"/>
    <row r="43" spans="1:30" ht="20.399999999999999"/>
    <row r="44" spans="1:30" ht="20.399999999999999"/>
    <row r="45" spans="1:30" ht="20.399999999999999"/>
  </sheetData>
  <mergeCells count="206">
    <mergeCell ref="V36:V37"/>
    <mergeCell ref="W36:W37"/>
    <mergeCell ref="AA38:AA39"/>
    <mergeCell ref="AB38:AB39"/>
    <mergeCell ref="AC38:AC39"/>
    <mergeCell ref="AD38:AD39"/>
    <mergeCell ref="A40:F40"/>
    <mergeCell ref="T41:AD41"/>
    <mergeCell ref="U38:U39"/>
    <mergeCell ref="V38:V39"/>
    <mergeCell ref="W38:W39"/>
    <mergeCell ref="X38:X39"/>
    <mergeCell ref="Y38:Y39"/>
    <mergeCell ref="Z38:Z39"/>
    <mergeCell ref="B38:B39"/>
    <mergeCell ref="M38:M39"/>
    <mergeCell ref="N38:N39"/>
    <mergeCell ref="O38:O39"/>
    <mergeCell ref="P38:P39"/>
    <mergeCell ref="Q38:Q39"/>
    <mergeCell ref="R38:R39"/>
    <mergeCell ref="S38:S39"/>
    <mergeCell ref="T38:T39"/>
    <mergeCell ref="AD30:AD33"/>
    <mergeCell ref="B36:B37"/>
    <mergeCell ref="M36:M37"/>
    <mergeCell ref="N36:N37"/>
    <mergeCell ref="O36:O37"/>
    <mergeCell ref="P36:P37"/>
    <mergeCell ref="Q36:Q37"/>
    <mergeCell ref="U30:U33"/>
    <mergeCell ref="V30:V33"/>
    <mergeCell ref="W30:W33"/>
    <mergeCell ref="X30:X33"/>
    <mergeCell ref="Y30:Y33"/>
    <mergeCell ref="Z30:Z33"/>
    <mergeCell ref="AD36:AD37"/>
    <mergeCell ref="X36:X37"/>
    <mergeCell ref="Y36:Y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AB27:AB29"/>
    <mergeCell ref="AC27:AC29"/>
    <mergeCell ref="R27:R29"/>
    <mergeCell ref="S27:S29"/>
    <mergeCell ref="T27:T29"/>
    <mergeCell ref="U27:U29"/>
    <mergeCell ref="V27:V29"/>
    <mergeCell ref="W27:W29"/>
    <mergeCell ref="AA30:AA33"/>
    <mergeCell ref="AB30:AB33"/>
    <mergeCell ref="AC30:AC33"/>
    <mergeCell ref="B30:B33"/>
    <mergeCell ref="M30:M33"/>
    <mergeCell ref="N30:N33"/>
    <mergeCell ref="O30:O33"/>
    <mergeCell ref="P30:P33"/>
    <mergeCell ref="Q30:Q33"/>
    <mergeCell ref="R30:R33"/>
    <mergeCell ref="S30:S33"/>
    <mergeCell ref="T30:T33"/>
    <mergeCell ref="U19:U22"/>
    <mergeCell ref="V19:V22"/>
    <mergeCell ref="W19:W22"/>
    <mergeCell ref="AA23:AA25"/>
    <mergeCell ref="AB23:AB25"/>
    <mergeCell ref="AC23:AC25"/>
    <mergeCell ref="AD23:AD25"/>
    <mergeCell ref="B27:B29"/>
    <mergeCell ref="M27:M29"/>
    <mergeCell ref="N27:N29"/>
    <mergeCell ref="O27:O29"/>
    <mergeCell ref="P27:P29"/>
    <mergeCell ref="Q27:Q29"/>
    <mergeCell ref="U23:U25"/>
    <mergeCell ref="V23:V25"/>
    <mergeCell ref="W23:W25"/>
    <mergeCell ref="X23:X25"/>
    <mergeCell ref="Y23:Y25"/>
    <mergeCell ref="Z23:Z25"/>
    <mergeCell ref="AD27:AD29"/>
    <mergeCell ref="X27:X29"/>
    <mergeCell ref="Y27:Y29"/>
    <mergeCell ref="Z27:Z29"/>
    <mergeCell ref="AA27:AA29"/>
    <mergeCell ref="B23:B25"/>
    <mergeCell ref="M23:M25"/>
    <mergeCell ref="N23:N25"/>
    <mergeCell ref="O23:O25"/>
    <mergeCell ref="P23:P25"/>
    <mergeCell ref="Q23:Q25"/>
    <mergeCell ref="R23:R25"/>
    <mergeCell ref="S23:S25"/>
    <mergeCell ref="T23:T25"/>
    <mergeCell ref="AC17:AC18"/>
    <mergeCell ref="AD17:AD18"/>
    <mergeCell ref="B19:B22"/>
    <mergeCell ref="M19:M22"/>
    <mergeCell ref="N19:N22"/>
    <mergeCell ref="O19:O22"/>
    <mergeCell ref="P19:P22"/>
    <mergeCell ref="Q19:Q22"/>
    <mergeCell ref="U17:U18"/>
    <mergeCell ref="V17:V18"/>
    <mergeCell ref="W17:W18"/>
    <mergeCell ref="X17:X18"/>
    <mergeCell ref="Y17:Y18"/>
    <mergeCell ref="Z17:Z18"/>
    <mergeCell ref="AD19:AD22"/>
    <mergeCell ref="X19:X22"/>
    <mergeCell ref="Y19:Y22"/>
    <mergeCell ref="Z19:Z22"/>
    <mergeCell ref="AA19:AA22"/>
    <mergeCell ref="AB19:AB22"/>
    <mergeCell ref="AC19:AC22"/>
    <mergeCell ref="R19:R22"/>
    <mergeCell ref="S19:S22"/>
    <mergeCell ref="T19:T22"/>
    <mergeCell ref="AD15:AD16"/>
    <mergeCell ref="B17:B18"/>
    <mergeCell ref="M17:M18"/>
    <mergeCell ref="N17:N18"/>
    <mergeCell ref="O17:O18"/>
    <mergeCell ref="P17:P18"/>
    <mergeCell ref="Q17:Q18"/>
    <mergeCell ref="R17:R18"/>
    <mergeCell ref="S17:S18"/>
    <mergeCell ref="T17:T18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AA17:AA18"/>
    <mergeCell ref="AB17:AB18"/>
    <mergeCell ref="AD11:AD12"/>
    <mergeCell ref="B15:B16"/>
    <mergeCell ref="J15:J16"/>
    <mergeCell ref="K15:K16"/>
    <mergeCell ref="L15:L16"/>
    <mergeCell ref="M15:M16"/>
    <mergeCell ref="N15:N16"/>
    <mergeCell ref="O15:O16"/>
    <mergeCell ref="P15:P16"/>
    <mergeCell ref="Q15:Q16"/>
    <mergeCell ref="X11:X12"/>
    <mergeCell ref="Y11:Y12"/>
    <mergeCell ref="Z11:Z12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B11:B12"/>
    <mergeCell ref="M11:M12"/>
    <mergeCell ref="N11:N12"/>
    <mergeCell ref="O11:O12"/>
    <mergeCell ref="P11:P12"/>
    <mergeCell ref="Q11:Q12"/>
    <mergeCell ref="Y5:Y8"/>
    <mergeCell ref="Z5:Z8"/>
    <mergeCell ref="AA5:AA8"/>
    <mergeCell ref="AB5:AB8"/>
    <mergeCell ref="AC5:AC8"/>
    <mergeCell ref="AD5:AD8"/>
    <mergeCell ref="S5:S8"/>
    <mergeCell ref="T5:T8"/>
    <mergeCell ref="U5:U8"/>
    <mergeCell ref="V5:V8"/>
    <mergeCell ref="W5:W8"/>
    <mergeCell ref="X5:X8"/>
    <mergeCell ref="V3:X3"/>
    <mergeCell ref="Y3:AA3"/>
    <mergeCell ref="AB3:AD3"/>
    <mergeCell ref="B5:B8"/>
    <mergeCell ref="M5:M8"/>
    <mergeCell ref="N5:N8"/>
    <mergeCell ref="O5:O8"/>
    <mergeCell ref="P5:P8"/>
    <mergeCell ref="Q5:Q8"/>
    <mergeCell ref="R5:R8"/>
    <mergeCell ref="B1:U1"/>
    <mergeCell ref="B3:B4"/>
    <mergeCell ref="E3:E4"/>
    <mergeCell ref="G3:I3"/>
    <mergeCell ref="J3:L3"/>
    <mergeCell ref="M3:O3"/>
    <mergeCell ref="P3:R3"/>
    <mergeCell ref="S3:U3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79" firstPageNumber="2" orientation="portrait" useFirstPageNumber="1" r:id="rId1"/>
  <headerFooter>
    <oddFooter>&amp;C－　&amp;A　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EBD0-81C1-49F7-8AC2-B81ABCC8F12D}">
  <sheetPr>
    <tabColor rgb="FFFFC000"/>
  </sheetPr>
  <dimension ref="A1:T26"/>
  <sheetViews>
    <sheetView view="pageBreakPreview" zoomScaleNormal="100" zoomScaleSheetLayoutView="100" workbookViewId="0"/>
  </sheetViews>
  <sheetFormatPr defaultColWidth="9" defaultRowHeight="13.2"/>
  <cols>
    <col min="1" max="1" width="2.88671875" style="1" customWidth="1"/>
    <col min="2" max="2" width="5.109375" style="1" customWidth="1"/>
    <col min="3" max="3" width="0.77734375" style="1" customWidth="1"/>
    <col min="4" max="4" width="6.6640625" style="118" customWidth="1"/>
    <col min="5" max="5" width="0.77734375" style="78" customWidth="1"/>
    <col min="6" max="7" width="3.6640625" style="1" customWidth="1"/>
    <col min="8" max="8" width="6.33203125" style="1" hidden="1" customWidth="1"/>
    <col min="9" max="15" width="6.109375" style="1" customWidth="1"/>
    <col min="16" max="16" width="7.44140625" style="1" hidden="1" customWidth="1"/>
    <col min="17" max="20" width="6.109375" style="1" customWidth="1"/>
    <col min="21" max="16384" width="9" style="1"/>
  </cols>
  <sheetData>
    <row r="1" spans="1:20" ht="16.2">
      <c r="A1" s="4" t="s">
        <v>1594</v>
      </c>
      <c r="B1" s="76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3.8" thickBot="1">
      <c r="A2" s="76"/>
      <c r="B2" s="76"/>
      <c r="C2" s="76"/>
      <c r="D2" s="7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507" t="s">
        <v>1595</v>
      </c>
      <c r="R2" s="1507"/>
      <c r="S2" s="1507"/>
      <c r="T2" s="1507"/>
    </row>
    <row r="3" spans="1:20" ht="13.5" customHeight="1">
      <c r="A3" s="1508" t="s">
        <v>1596</v>
      </c>
      <c r="B3" s="1509"/>
      <c r="C3" s="1510" t="s">
        <v>1597</v>
      </c>
      <c r="D3" s="1511"/>
      <c r="E3" s="1512"/>
      <c r="F3" s="1516" t="s">
        <v>1598</v>
      </c>
      <c r="G3" s="1516" t="s">
        <v>1599</v>
      </c>
      <c r="H3" s="1060" t="s">
        <v>1600</v>
      </c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61"/>
    </row>
    <row r="4" spans="1:20" ht="39.9" customHeight="1">
      <c r="A4" s="1496"/>
      <c r="B4" s="1495"/>
      <c r="C4" s="1513"/>
      <c r="D4" s="1514"/>
      <c r="E4" s="1515"/>
      <c r="F4" s="1517"/>
      <c r="G4" s="1517"/>
      <c r="H4" s="148" t="s">
        <v>1601</v>
      </c>
      <c r="I4" s="148" t="s">
        <v>1602</v>
      </c>
      <c r="J4" s="148" t="s">
        <v>1603</v>
      </c>
      <c r="K4" s="148" t="s">
        <v>1604</v>
      </c>
      <c r="L4" s="148" t="s">
        <v>1605</v>
      </c>
      <c r="M4" s="148" t="s">
        <v>1606</v>
      </c>
      <c r="N4" s="148" t="s">
        <v>1607</v>
      </c>
      <c r="O4" s="148" t="s">
        <v>1608</v>
      </c>
      <c r="P4" s="148" t="s">
        <v>1609</v>
      </c>
      <c r="Q4" s="148" t="s">
        <v>1610</v>
      </c>
      <c r="R4" s="122" t="s">
        <v>1611</v>
      </c>
      <c r="S4" s="148" t="s">
        <v>1612</v>
      </c>
      <c r="T4" s="121" t="s">
        <v>1613</v>
      </c>
    </row>
    <row r="5" spans="1:20" ht="39.9" customHeight="1">
      <c r="A5" s="1496" t="s">
        <v>81</v>
      </c>
      <c r="B5" s="1495"/>
      <c r="C5" s="224"/>
      <c r="D5" s="225" t="s">
        <v>1614</v>
      </c>
      <c r="E5" s="226"/>
      <c r="F5" s="116" t="s">
        <v>1615</v>
      </c>
      <c r="G5" s="116" t="s">
        <v>1616</v>
      </c>
      <c r="H5" s="114">
        <v>8272</v>
      </c>
      <c r="I5" s="151">
        <v>17674</v>
      </c>
      <c r="J5" s="151">
        <v>18668</v>
      </c>
      <c r="K5" s="151">
        <v>16500</v>
      </c>
      <c r="L5" s="151">
        <v>16392</v>
      </c>
      <c r="M5" s="151">
        <v>15104</v>
      </c>
      <c r="N5" s="116" t="s">
        <v>64</v>
      </c>
      <c r="O5" s="116" t="s">
        <v>64</v>
      </c>
      <c r="P5" s="116" t="s">
        <v>64</v>
      </c>
      <c r="Q5" s="116" t="s">
        <v>64</v>
      </c>
      <c r="R5" s="120" t="s">
        <v>64</v>
      </c>
      <c r="S5" s="116" t="s">
        <v>64</v>
      </c>
      <c r="T5" s="152" t="s">
        <v>64</v>
      </c>
    </row>
    <row r="6" spans="1:20" ht="39.9" customHeight="1">
      <c r="A6" s="1496" t="s">
        <v>1617</v>
      </c>
      <c r="B6" s="1495"/>
      <c r="C6" s="224"/>
      <c r="D6" s="225" t="s">
        <v>1614</v>
      </c>
      <c r="E6" s="226"/>
      <c r="F6" s="116" t="s">
        <v>1618</v>
      </c>
      <c r="G6" s="116" t="s">
        <v>1619</v>
      </c>
      <c r="H6" s="114">
        <v>2507</v>
      </c>
      <c r="I6" s="151">
        <v>8083</v>
      </c>
      <c r="J6" s="151">
        <v>8366</v>
      </c>
      <c r="K6" s="151">
        <v>6589</v>
      </c>
      <c r="L6" s="153" t="s">
        <v>1620</v>
      </c>
      <c r="M6" s="151">
        <v>7204</v>
      </c>
      <c r="N6" s="151">
        <v>5060</v>
      </c>
      <c r="O6" s="116" t="s">
        <v>64</v>
      </c>
      <c r="P6" s="116" t="s">
        <v>64</v>
      </c>
      <c r="Q6" s="116" t="s">
        <v>64</v>
      </c>
      <c r="R6" s="120" t="s">
        <v>64</v>
      </c>
      <c r="S6" s="116" t="s">
        <v>64</v>
      </c>
      <c r="T6" s="152" t="s">
        <v>64</v>
      </c>
    </row>
    <row r="7" spans="1:20" ht="39.9" customHeight="1">
      <c r="A7" s="1496" t="s">
        <v>1621</v>
      </c>
      <c r="B7" s="1495"/>
      <c r="C7" s="224"/>
      <c r="D7" s="227" t="s">
        <v>1622</v>
      </c>
      <c r="E7" s="228"/>
      <c r="F7" s="116" t="s">
        <v>1615</v>
      </c>
      <c r="G7" s="116" t="s">
        <v>1619</v>
      </c>
      <c r="H7" s="114">
        <v>5010</v>
      </c>
      <c r="I7" s="151">
        <v>16780</v>
      </c>
      <c r="J7" s="151">
        <v>17210</v>
      </c>
      <c r="K7" s="151">
        <v>14397</v>
      </c>
      <c r="L7" s="151">
        <v>14218</v>
      </c>
      <c r="M7" s="154" t="s">
        <v>1623</v>
      </c>
      <c r="N7" s="154" t="s">
        <v>1624</v>
      </c>
      <c r="O7" s="116" t="s">
        <v>64</v>
      </c>
      <c r="P7" s="116" t="s">
        <v>64</v>
      </c>
      <c r="Q7" s="116" t="s">
        <v>64</v>
      </c>
      <c r="R7" s="120" t="s">
        <v>64</v>
      </c>
      <c r="S7" s="116" t="s">
        <v>64</v>
      </c>
      <c r="T7" s="152" t="s">
        <v>64</v>
      </c>
    </row>
    <row r="8" spans="1:20" ht="39.9" customHeight="1">
      <c r="A8" s="1494" t="s">
        <v>1625</v>
      </c>
      <c r="B8" s="1495"/>
      <c r="C8" s="224"/>
      <c r="D8" s="227" t="s">
        <v>1626</v>
      </c>
      <c r="E8" s="228"/>
      <c r="F8" s="116" t="s">
        <v>1627</v>
      </c>
      <c r="G8" s="116" t="s">
        <v>1619</v>
      </c>
      <c r="H8" s="149">
        <v>43.73</v>
      </c>
      <c r="I8" s="155">
        <v>88.87</v>
      </c>
      <c r="J8" s="155">
        <v>90.07</v>
      </c>
      <c r="K8" s="155">
        <v>77.75</v>
      </c>
      <c r="L8" s="155">
        <v>75.75</v>
      </c>
      <c r="M8" s="155">
        <v>72.13</v>
      </c>
      <c r="N8" s="116" t="s">
        <v>64</v>
      </c>
      <c r="O8" s="116" t="s">
        <v>64</v>
      </c>
      <c r="P8" s="116" t="s">
        <v>64</v>
      </c>
      <c r="Q8" s="116" t="s">
        <v>64</v>
      </c>
      <c r="R8" s="120" t="s">
        <v>64</v>
      </c>
      <c r="S8" s="116" t="s">
        <v>64</v>
      </c>
      <c r="T8" s="152" t="s">
        <v>64</v>
      </c>
    </row>
    <row r="9" spans="1:20" ht="39.9" customHeight="1">
      <c r="A9" s="1496"/>
      <c r="B9" s="1495"/>
      <c r="C9" s="224"/>
      <c r="D9" s="227" t="s">
        <v>1628</v>
      </c>
      <c r="E9" s="228"/>
      <c r="F9" s="116" t="s">
        <v>1627</v>
      </c>
      <c r="G9" s="116" t="s">
        <v>1619</v>
      </c>
      <c r="H9" s="149"/>
      <c r="I9" s="155"/>
      <c r="J9" s="155"/>
      <c r="K9" s="155"/>
      <c r="L9" s="155"/>
      <c r="M9" s="155"/>
      <c r="N9" s="156">
        <v>10.4</v>
      </c>
      <c r="O9" s="155">
        <v>11.85</v>
      </c>
      <c r="P9" s="155">
        <v>12.88</v>
      </c>
      <c r="Q9" s="157">
        <v>12.9</v>
      </c>
      <c r="R9" s="158">
        <v>10.56</v>
      </c>
      <c r="S9" s="157">
        <v>8.23</v>
      </c>
      <c r="T9" s="159">
        <v>8.31</v>
      </c>
    </row>
    <row r="10" spans="1:20" ht="39.9" customHeight="1">
      <c r="A10" s="1497" t="s">
        <v>1629</v>
      </c>
      <c r="B10" s="1498"/>
      <c r="C10" s="229"/>
      <c r="D10" s="225" t="s">
        <v>1630</v>
      </c>
      <c r="E10" s="226"/>
      <c r="F10" s="116" t="s">
        <v>1627</v>
      </c>
      <c r="G10" s="116" t="s">
        <v>1619</v>
      </c>
      <c r="H10" s="149">
        <v>422</v>
      </c>
      <c r="I10" s="155">
        <v>764</v>
      </c>
      <c r="J10" s="155">
        <v>780</v>
      </c>
      <c r="K10" s="155">
        <v>565</v>
      </c>
      <c r="L10" s="155">
        <v>525</v>
      </c>
      <c r="M10" s="155">
        <v>485</v>
      </c>
      <c r="N10" s="155">
        <v>480</v>
      </c>
      <c r="O10" s="155">
        <v>545</v>
      </c>
      <c r="P10" s="155">
        <v>570</v>
      </c>
      <c r="Q10" s="155">
        <v>590</v>
      </c>
      <c r="R10" s="160">
        <v>595</v>
      </c>
      <c r="S10" s="155">
        <v>595</v>
      </c>
      <c r="T10" s="152" t="s">
        <v>64</v>
      </c>
    </row>
    <row r="11" spans="1:20" ht="39.9" customHeight="1">
      <c r="A11" s="1499"/>
      <c r="B11" s="1498"/>
      <c r="C11" s="229"/>
      <c r="D11" s="225" t="s">
        <v>1631</v>
      </c>
      <c r="E11" s="226"/>
      <c r="F11" s="116" t="s">
        <v>1627</v>
      </c>
      <c r="G11" s="116" t="s">
        <v>1619</v>
      </c>
      <c r="H11" s="149">
        <v>345</v>
      </c>
      <c r="I11" s="155">
        <v>588</v>
      </c>
      <c r="J11" s="155">
        <v>600</v>
      </c>
      <c r="K11" s="155">
        <v>400</v>
      </c>
      <c r="L11" s="151">
        <v>4000</v>
      </c>
      <c r="M11" s="155">
        <v>365</v>
      </c>
      <c r="N11" s="155">
        <v>365</v>
      </c>
      <c r="O11" s="155">
        <v>400</v>
      </c>
      <c r="P11" s="155">
        <v>425</v>
      </c>
      <c r="Q11" s="155">
        <v>440</v>
      </c>
      <c r="R11" s="160">
        <v>440</v>
      </c>
      <c r="S11" s="155">
        <v>440</v>
      </c>
      <c r="T11" s="152" t="s">
        <v>64</v>
      </c>
    </row>
    <row r="12" spans="1:20" ht="39.9" customHeight="1">
      <c r="A12" s="1497" t="s">
        <v>1632</v>
      </c>
      <c r="B12" s="1498"/>
      <c r="C12" s="229"/>
      <c r="D12" s="225" t="s">
        <v>1630</v>
      </c>
      <c r="E12" s="226"/>
      <c r="F12" s="116" t="s">
        <v>1627</v>
      </c>
      <c r="G12" s="116" t="s">
        <v>1619</v>
      </c>
      <c r="H12" s="115" t="s">
        <v>64</v>
      </c>
      <c r="I12" s="151">
        <v>1763</v>
      </c>
      <c r="J12" s="151">
        <v>1820</v>
      </c>
      <c r="K12" s="151">
        <v>1285</v>
      </c>
      <c r="L12" s="151">
        <v>1100</v>
      </c>
      <c r="M12" s="151">
        <v>1020</v>
      </c>
      <c r="N12" s="151">
        <v>1010</v>
      </c>
      <c r="O12" s="151">
        <v>1060</v>
      </c>
      <c r="P12" s="151">
        <v>1105</v>
      </c>
      <c r="Q12" s="151">
        <v>1125</v>
      </c>
      <c r="R12" s="161">
        <v>1215</v>
      </c>
      <c r="S12" s="151">
        <v>1255</v>
      </c>
      <c r="T12" s="162" t="s">
        <v>64</v>
      </c>
    </row>
    <row r="13" spans="1:20" ht="39.9" customHeight="1">
      <c r="A13" s="1499"/>
      <c r="B13" s="1498"/>
      <c r="C13" s="229"/>
      <c r="D13" s="225" t="s">
        <v>1631</v>
      </c>
      <c r="E13" s="226"/>
      <c r="F13" s="116" t="s">
        <v>1627</v>
      </c>
      <c r="G13" s="116" t="s">
        <v>1619</v>
      </c>
      <c r="H13" s="115" t="s">
        <v>64</v>
      </c>
      <c r="I13" s="151">
        <v>1357</v>
      </c>
      <c r="J13" s="151">
        <v>1400</v>
      </c>
      <c r="K13" s="151">
        <v>985</v>
      </c>
      <c r="L13" s="151">
        <v>840</v>
      </c>
      <c r="M13" s="151">
        <v>785</v>
      </c>
      <c r="N13" s="151">
        <v>780</v>
      </c>
      <c r="O13" s="151">
        <v>815</v>
      </c>
      <c r="P13" s="151">
        <v>850</v>
      </c>
      <c r="Q13" s="151">
        <v>865</v>
      </c>
      <c r="R13" s="161">
        <v>900</v>
      </c>
      <c r="S13" s="151">
        <v>925</v>
      </c>
      <c r="T13" s="162" t="s">
        <v>64</v>
      </c>
    </row>
    <row r="14" spans="1:20" ht="39.9" customHeight="1">
      <c r="A14" s="1496" t="s">
        <v>1633</v>
      </c>
      <c r="B14" s="1502" t="s">
        <v>1634</v>
      </c>
      <c r="C14" s="230"/>
      <c r="D14" s="225" t="s">
        <v>1635</v>
      </c>
      <c r="E14" s="226"/>
      <c r="F14" s="116" t="s">
        <v>1636</v>
      </c>
      <c r="G14" s="116" t="s">
        <v>1619</v>
      </c>
      <c r="H14" s="149"/>
      <c r="I14" s="215"/>
      <c r="J14" s="215"/>
      <c r="K14" s="216">
        <v>304000</v>
      </c>
      <c r="L14" s="216">
        <v>304000</v>
      </c>
      <c r="M14" s="216">
        <v>304000</v>
      </c>
      <c r="N14" s="216">
        <v>304000</v>
      </c>
      <c r="O14" s="216">
        <v>310000</v>
      </c>
      <c r="P14" s="216">
        <v>329000</v>
      </c>
      <c r="Q14" s="216">
        <v>332000</v>
      </c>
      <c r="R14" s="217">
        <v>339000</v>
      </c>
      <c r="S14" s="216">
        <v>341000</v>
      </c>
      <c r="T14" s="218">
        <v>531000</v>
      </c>
    </row>
    <row r="15" spans="1:20" ht="39.9" customHeight="1">
      <c r="A15" s="1496"/>
      <c r="B15" s="1503"/>
      <c r="C15" s="231"/>
      <c r="D15" s="225" t="s">
        <v>1637</v>
      </c>
      <c r="E15" s="226"/>
      <c r="F15" s="116" t="s">
        <v>1636</v>
      </c>
      <c r="G15" s="116" t="s">
        <v>1619</v>
      </c>
      <c r="H15" s="149"/>
      <c r="I15" s="215"/>
      <c r="J15" s="215"/>
      <c r="K15" s="216">
        <v>267000</v>
      </c>
      <c r="L15" s="216">
        <v>267000</v>
      </c>
      <c r="M15" s="216">
        <v>267000</v>
      </c>
      <c r="N15" s="216">
        <v>267000</v>
      </c>
      <c r="O15" s="216">
        <v>268000</v>
      </c>
      <c r="P15" s="216">
        <v>275000</v>
      </c>
      <c r="Q15" s="216">
        <v>277000</v>
      </c>
      <c r="R15" s="217">
        <v>282000</v>
      </c>
      <c r="S15" s="216">
        <v>284000</v>
      </c>
      <c r="T15" s="218">
        <v>421000</v>
      </c>
    </row>
    <row r="16" spans="1:20" ht="39.9" customHeight="1">
      <c r="A16" s="1496"/>
      <c r="B16" s="1504" t="s">
        <v>1638</v>
      </c>
      <c r="C16" s="232"/>
      <c r="D16" s="225" t="s">
        <v>1635</v>
      </c>
      <c r="E16" s="226"/>
      <c r="F16" s="116" t="s">
        <v>1636</v>
      </c>
      <c r="G16" s="116" t="s">
        <v>1619</v>
      </c>
      <c r="H16" s="149"/>
      <c r="I16" s="219"/>
      <c r="J16" s="215"/>
      <c r="K16" s="216">
        <v>214000</v>
      </c>
      <c r="L16" s="216">
        <v>204000</v>
      </c>
      <c r="M16" s="216">
        <v>200000</v>
      </c>
      <c r="N16" s="216">
        <v>200000</v>
      </c>
      <c r="O16" s="216">
        <v>204000</v>
      </c>
      <c r="P16" s="216">
        <v>215000</v>
      </c>
      <c r="Q16" s="216">
        <v>217000</v>
      </c>
      <c r="R16" s="217">
        <v>221000</v>
      </c>
      <c r="S16" s="216">
        <v>222000</v>
      </c>
      <c r="T16" s="218">
        <v>314000</v>
      </c>
    </row>
    <row r="17" spans="1:20" ht="39.9" customHeight="1">
      <c r="A17" s="1496"/>
      <c r="B17" s="1495"/>
      <c r="C17" s="224"/>
      <c r="D17" s="225" t="s">
        <v>1637</v>
      </c>
      <c r="E17" s="226"/>
      <c r="F17" s="116" t="s">
        <v>1636</v>
      </c>
      <c r="G17" s="116" t="s">
        <v>1619</v>
      </c>
      <c r="H17" s="149"/>
      <c r="I17" s="215"/>
      <c r="J17" s="215"/>
      <c r="K17" s="216">
        <v>188000</v>
      </c>
      <c r="L17" s="216">
        <v>153000</v>
      </c>
      <c r="M17" s="216">
        <v>141000</v>
      </c>
      <c r="N17" s="216">
        <v>141000</v>
      </c>
      <c r="O17" s="216">
        <v>142000</v>
      </c>
      <c r="P17" s="216">
        <v>145000</v>
      </c>
      <c r="Q17" s="216">
        <v>147000</v>
      </c>
      <c r="R17" s="217">
        <v>150000</v>
      </c>
      <c r="S17" s="216">
        <v>151000</v>
      </c>
      <c r="T17" s="218">
        <v>249000</v>
      </c>
    </row>
    <row r="18" spans="1:20" ht="39.9" customHeight="1">
      <c r="A18" s="1496"/>
      <c r="B18" s="1504" t="s">
        <v>1639</v>
      </c>
      <c r="C18" s="232"/>
      <c r="D18" s="225" t="s">
        <v>1635</v>
      </c>
      <c r="E18" s="226"/>
      <c r="F18" s="116" t="s">
        <v>1636</v>
      </c>
      <c r="G18" s="116" t="s">
        <v>1619</v>
      </c>
      <c r="H18" s="149"/>
      <c r="I18" s="215"/>
      <c r="J18" s="215"/>
      <c r="K18" s="216">
        <v>165000</v>
      </c>
      <c r="L18" s="216">
        <v>157000</v>
      </c>
      <c r="M18" s="216">
        <v>131000</v>
      </c>
      <c r="N18" s="216">
        <v>111000</v>
      </c>
      <c r="O18" s="216">
        <v>116000</v>
      </c>
      <c r="P18" s="216">
        <v>128000</v>
      </c>
      <c r="Q18" s="216">
        <v>130000</v>
      </c>
      <c r="R18" s="217">
        <v>136000</v>
      </c>
      <c r="S18" s="216">
        <v>141000</v>
      </c>
      <c r="T18" s="218">
        <v>161000</v>
      </c>
    </row>
    <row r="19" spans="1:20" ht="39.9" customHeight="1">
      <c r="A19" s="1496"/>
      <c r="B19" s="1495"/>
      <c r="C19" s="224"/>
      <c r="D19" s="225" t="s">
        <v>1637</v>
      </c>
      <c r="E19" s="226"/>
      <c r="F19" s="116" t="s">
        <v>1636</v>
      </c>
      <c r="G19" s="116" t="s">
        <v>1619</v>
      </c>
      <c r="H19" s="149"/>
      <c r="I19" s="215"/>
      <c r="J19" s="215"/>
      <c r="K19" s="216">
        <v>142000</v>
      </c>
      <c r="L19" s="216">
        <v>114000</v>
      </c>
      <c r="M19" s="216">
        <v>80000</v>
      </c>
      <c r="N19" s="216">
        <v>80000</v>
      </c>
      <c r="O19" s="216">
        <v>83000</v>
      </c>
      <c r="P19" s="216">
        <v>87000</v>
      </c>
      <c r="Q19" s="216">
        <v>88000</v>
      </c>
      <c r="R19" s="217">
        <v>93000</v>
      </c>
      <c r="S19" s="216">
        <v>98000</v>
      </c>
      <c r="T19" s="218">
        <v>108000</v>
      </c>
    </row>
    <row r="20" spans="1:20" ht="39.9" customHeight="1">
      <c r="A20" s="1496"/>
      <c r="B20" s="1504" t="s">
        <v>1640</v>
      </c>
      <c r="C20" s="232"/>
      <c r="D20" s="225" t="s">
        <v>1635</v>
      </c>
      <c r="E20" s="226"/>
      <c r="F20" s="116" t="s">
        <v>1636</v>
      </c>
      <c r="G20" s="116" t="s">
        <v>1619</v>
      </c>
      <c r="H20" s="149"/>
      <c r="I20" s="215"/>
      <c r="J20" s="215"/>
      <c r="K20" s="216"/>
      <c r="L20" s="216"/>
      <c r="M20" s="216">
        <v>175000</v>
      </c>
      <c r="N20" s="216">
        <v>175000</v>
      </c>
      <c r="O20" s="216">
        <v>181000</v>
      </c>
      <c r="P20" s="216">
        <v>195000</v>
      </c>
      <c r="Q20" s="216">
        <v>199000</v>
      </c>
      <c r="R20" s="217">
        <v>210000</v>
      </c>
      <c r="S20" s="216">
        <v>216000</v>
      </c>
      <c r="T20" s="218">
        <v>269000</v>
      </c>
    </row>
    <row r="21" spans="1:20" ht="39.9" customHeight="1" thickBot="1">
      <c r="A21" s="1501"/>
      <c r="B21" s="1505"/>
      <c r="C21" s="233"/>
      <c r="D21" s="234" t="s">
        <v>1637</v>
      </c>
      <c r="E21" s="235"/>
      <c r="F21" s="117" t="s">
        <v>1636</v>
      </c>
      <c r="G21" s="117" t="s">
        <v>1619</v>
      </c>
      <c r="H21" s="150"/>
      <c r="I21" s="220"/>
      <c r="J21" s="220"/>
      <c r="K21" s="221"/>
      <c r="L21" s="221"/>
      <c r="M21" s="221">
        <v>135000</v>
      </c>
      <c r="N21" s="221">
        <v>135000</v>
      </c>
      <c r="O21" s="221">
        <v>138000</v>
      </c>
      <c r="P21" s="221">
        <v>143000</v>
      </c>
      <c r="Q21" s="221">
        <v>144000</v>
      </c>
      <c r="R21" s="222">
        <v>152000</v>
      </c>
      <c r="S21" s="221">
        <v>158000</v>
      </c>
      <c r="T21" s="223">
        <v>212000</v>
      </c>
    </row>
    <row r="22" spans="1:20" ht="17.25" customHeight="1">
      <c r="A22" s="87"/>
      <c r="B22" s="87"/>
      <c r="C22" s="87"/>
      <c r="D22" s="7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1506" t="s">
        <v>324</v>
      </c>
      <c r="Q22" s="1506"/>
      <c r="R22" s="1506"/>
      <c r="S22" s="1506"/>
      <c r="T22" s="1506"/>
    </row>
    <row r="23" spans="1:20">
      <c r="A23" s="87"/>
      <c r="B23" s="26" t="s">
        <v>1641</v>
      </c>
      <c r="C23" s="87"/>
      <c r="D23" s="1500" t="s">
        <v>1642</v>
      </c>
      <c r="E23" s="1500"/>
      <c r="F23" s="1500"/>
      <c r="G23" s="1500"/>
      <c r="H23" s="1500"/>
      <c r="I23" s="1500"/>
      <c r="J23" s="1500"/>
      <c r="K23" s="1500"/>
      <c r="L23" s="1500"/>
      <c r="M23" s="1500"/>
      <c r="N23" s="1500"/>
      <c r="O23" s="87"/>
      <c r="P23" s="87"/>
      <c r="Q23" s="87"/>
      <c r="R23" s="87"/>
      <c r="S23" s="87"/>
      <c r="T23" s="87"/>
    </row>
    <row r="24" spans="1:20">
      <c r="A24" s="87"/>
      <c r="B24" s="87"/>
      <c r="C24" s="87"/>
      <c r="D24" s="1500" t="s">
        <v>1643</v>
      </c>
      <c r="E24" s="1500"/>
      <c r="F24" s="1500"/>
      <c r="G24" s="1500"/>
      <c r="H24" s="1500"/>
      <c r="I24" s="1500"/>
      <c r="J24" s="1500"/>
      <c r="K24" s="1500"/>
      <c r="L24" s="1500"/>
      <c r="M24" s="1500"/>
      <c r="N24" s="1500"/>
      <c r="O24" s="87"/>
      <c r="P24" s="87"/>
      <c r="Q24" s="87"/>
      <c r="R24" s="87"/>
      <c r="S24" s="87"/>
      <c r="T24" s="87"/>
    </row>
    <row r="25" spans="1:20">
      <c r="A25" s="87"/>
      <c r="B25" s="87"/>
      <c r="C25" s="87"/>
      <c r="D25" s="1500" t="s">
        <v>1644</v>
      </c>
      <c r="E25" s="1500"/>
      <c r="F25" s="1500"/>
      <c r="G25" s="1500"/>
      <c r="H25" s="1500"/>
      <c r="I25" s="1500"/>
      <c r="J25" s="1500"/>
      <c r="K25" s="1500"/>
      <c r="L25" s="1500"/>
      <c r="M25" s="1500"/>
      <c r="N25" s="1500"/>
      <c r="O25" s="1500"/>
      <c r="P25" s="1500"/>
      <c r="Q25" s="1500"/>
      <c r="R25" s="780"/>
      <c r="S25" s="87"/>
      <c r="T25" s="87"/>
    </row>
    <row r="26" spans="1:20">
      <c r="A26" s="87"/>
      <c r="B26" s="87"/>
      <c r="C26" s="87"/>
      <c r="D26" s="1500" t="s">
        <v>1645</v>
      </c>
      <c r="E26" s="1500"/>
      <c r="F26" s="1500"/>
      <c r="G26" s="1500"/>
      <c r="H26" s="1500"/>
      <c r="I26" s="1500"/>
      <c r="J26" s="1500"/>
      <c r="K26" s="1500"/>
      <c r="L26" s="1500"/>
      <c r="M26" s="1500"/>
      <c r="N26" s="1500"/>
      <c r="O26" s="1500"/>
      <c r="P26" s="1500"/>
      <c r="Q26" s="87"/>
      <c r="R26" s="87"/>
      <c r="S26" s="87"/>
      <c r="T26" s="87"/>
    </row>
  </sheetData>
  <mergeCells count="22">
    <mergeCell ref="A5:B5"/>
    <mergeCell ref="A6:B6"/>
    <mergeCell ref="A7:B7"/>
    <mergeCell ref="Q2:T2"/>
    <mergeCell ref="A3:B4"/>
    <mergeCell ref="C3:E4"/>
    <mergeCell ref="F3:F4"/>
    <mergeCell ref="G3:G4"/>
    <mergeCell ref="H3:T3"/>
    <mergeCell ref="D26:P26"/>
    <mergeCell ref="A14:A21"/>
    <mergeCell ref="B14:B15"/>
    <mergeCell ref="B16:B17"/>
    <mergeCell ref="B18:B19"/>
    <mergeCell ref="B20:B21"/>
    <mergeCell ref="P22:T22"/>
    <mergeCell ref="D25:Q25"/>
    <mergeCell ref="A8:B9"/>
    <mergeCell ref="A10:B11"/>
    <mergeCell ref="D23:N23"/>
    <mergeCell ref="A12:B13"/>
    <mergeCell ref="D24:N24"/>
  </mergeCells>
  <phoneticPr fontId="1"/>
  <printOptions horizontalCentered="1"/>
  <pageMargins left="0.98425196850393704" right="0.98425196850393704" top="0.78740157480314965" bottom="0.78740157480314965" header="0.31496062992125984" footer="0.31496062992125984"/>
  <pageSetup paperSize="9" scale="89" firstPageNumber="2" orientation="portrait" useFirstPageNumber="1" r:id="rId1"/>
  <headerFooter>
    <oddFooter>&amp;C－　&amp;A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目次（園芸・機械・経済）</vt:lpstr>
      <vt:lpstr>園振1</vt:lpstr>
      <vt:lpstr>園振2</vt:lpstr>
      <vt:lpstr>園振3 </vt:lpstr>
      <vt:lpstr>園振4</vt:lpstr>
      <vt:lpstr>園振5 </vt:lpstr>
      <vt:lpstr>園振6・7 </vt:lpstr>
      <vt:lpstr>園振8 </vt:lpstr>
      <vt:lpstr>園振9 </vt:lpstr>
      <vt:lpstr>園振10・11</vt:lpstr>
      <vt:lpstr>園振12・13</vt:lpstr>
      <vt:lpstr>園振14</vt:lpstr>
      <vt:lpstr>園振15 </vt:lpstr>
      <vt:lpstr>園振16 </vt:lpstr>
      <vt:lpstr>園振17</vt:lpstr>
      <vt:lpstr>園振18</vt:lpstr>
      <vt:lpstr>園振19 </vt:lpstr>
      <vt:lpstr>園振20</vt:lpstr>
      <vt:lpstr>園振14!Print_Area</vt:lpstr>
      <vt:lpstr>'園振16 '!Print_Area</vt:lpstr>
      <vt:lpstr>園振18!Print_Area</vt:lpstr>
      <vt:lpstr>'園振19 '!Print_Area</vt:lpstr>
      <vt:lpstr>園振2!Print_Area</vt:lpstr>
      <vt:lpstr>園振20!Print_Area</vt:lpstr>
      <vt:lpstr>園振4!Print_Area</vt:lpstr>
      <vt:lpstr>'園振5 '!Print_Area</vt:lpstr>
      <vt:lpstr>'園振6・7 '!Print_Area</vt:lpstr>
      <vt:lpstr>'園振8 '!Print_Area</vt:lpstr>
      <vt:lpstr>'園振9 '!Print_Area</vt:lpstr>
      <vt:lpstr>'目次（園芸・機械・経済）'!Print_Area</vt:lpstr>
      <vt:lpstr>'目次（園芸・機械・経済）'!Print_Titles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井上 真依</cp:lastModifiedBy>
  <cp:revision/>
  <cp:lastPrinted>2022-09-01T07:10:23Z</cp:lastPrinted>
  <dcterms:created xsi:type="dcterms:W3CDTF">2021-10-14T01:56:16Z</dcterms:created>
  <dcterms:modified xsi:type="dcterms:W3CDTF">2023-02-10T07:58:11Z</dcterms:modified>
  <cp:category/>
  <cp:contentStatus/>
</cp:coreProperties>
</file>