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740\Documents\"/>
    </mc:Choice>
  </mc:AlternateContent>
  <xr:revisionPtr revIDLastSave="0" documentId="13_ncr:1_{4967BA64-2879-4422-BFFF-B4B7443CCEC3}" xr6:coauthVersionLast="47" xr6:coauthVersionMax="47" xr10:uidLastSave="{00000000-0000-0000-0000-000000000000}"/>
  <bookViews>
    <workbookView xWindow="28680" yWindow="-120" windowWidth="23280" windowHeight="15000" tabRatio="766" firstSheet="6" activeTab="14" xr2:uid="{E8C8B570-7047-4A69-9060-328F69734DA7}"/>
  </bookViews>
  <sheets>
    <sheet name="目次（福井米戦略課）" sheetId="17" r:id="rId1"/>
    <sheet name="P.1(1表)" sheetId="7" r:id="rId2"/>
    <sheet name="P.2(2表)" sheetId="8" r:id="rId3"/>
    <sheet name="P.3(3表)" sheetId="9" r:id="rId4"/>
    <sheet name="P.4(4,5表)" sheetId="10" r:id="rId5"/>
    <sheet name="P.5(6,7表)" sheetId="11" r:id="rId6"/>
    <sheet name="P.6(8,9表)" sheetId="12" r:id="rId7"/>
    <sheet name="P.7(10,11表)" sheetId="13" r:id="rId8"/>
    <sheet name="P.8(12表)" sheetId="14" r:id="rId9"/>
    <sheet name="P.9(13,14表)" sheetId="15" r:id="rId10"/>
    <sheet name="P.10(15,16表)" sheetId="4" r:id="rId11"/>
    <sheet name="P.11(17表)" sheetId="5" r:id="rId12"/>
    <sheet name="P.12(18表)" sheetId="1" r:id="rId13"/>
    <sheet name="P.13(19表)" sheetId="2" r:id="rId14"/>
    <sheet name="P.14,15(20表)" sheetId="3" r:id="rId15"/>
  </sheets>
  <definedNames>
    <definedName name="_xlnm.Print_Area" localSheetId="10">'P.10(15,16表)'!$A$1:$N$40</definedName>
    <definedName name="_xlnm.Print_Area" localSheetId="11">'P.11(17表)'!$A$1:$I$72</definedName>
    <definedName name="_xlnm.Print_Area" localSheetId="12">'P.12(18表)'!$A$1:$O$24</definedName>
    <definedName name="_xlnm.Print_Area" localSheetId="14">'P.14,15(20表)'!$A$1:$W$40</definedName>
    <definedName name="_xlnm.Print_Area" localSheetId="2">'P.2(2表)'!$A$1:$J$37</definedName>
    <definedName name="_xlnm.Print_Area" localSheetId="4">'P.4(4,5表)'!$A$1:$R$31</definedName>
    <definedName name="_xlnm.Print_Area" localSheetId="5">'P.5(6,7表)'!$A$1:$M$50</definedName>
    <definedName name="_xlnm.Print_Area" localSheetId="6">'P.6(8,9表)'!$A$1:$T$62</definedName>
    <definedName name="_xlnm.Print_Area" localSheetId="7">'P.7(10,11表)'!$A$1:$I$54</definedName>
    <definedName name="_xlnm.Print_Area" localSheetId="9">'P.9(13,14表)'!$A$1:$R$71</definedName>
    <definedName name="_xlnm.Print_Area" localSheetId="0">'目次（福井米戦略課）'!$B$1:$S$27</definedName>
    <definedName name="_xlnm.Print_Titles" localSheetId="0">'目次（福井米戦略課）'!$2:$3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7" i="3" l="1"/>
  <c r="V35" i="3"/>
  <c r="Q36" i="3" s="1"/>
  <c r="U36" i="3" s="1"/>
  <c r="Q35" i="3"/>
  <c r="I59" i="5"/>
  <c r="Q31" i="15"/>
  <c r="I31" i="15"/>
  <c r="Q30" i="15"/>
  <c r="I30" i="15"/>
  <c r="Q29" i="15"/>
  <c r="I29" i="15"/>
  <c r="Q28" i="15"/>
  <c r="I28" i="15"/>
  <c r="Q17" i="15"/>
  <c r="I17" i="15"/>
  <c r="Q16" i="15"/>
  <c r="I16" i="15"/>
  <c r="I15" i="15"/>
  <c r="D48" i="13"/>
  <c r="D46" i="13"/>
  <c r="H44" i="13"/>
  <c r="G44" i="13"/>
  <c r="F44" i="13"/>
  <c r="E44" i="13"/>
  <c r="D44" i="13"/>
  <c r="H42" i="13"/>
  <c r="G42" i="13"/>
  <c r="F42" i="13"/>
  <c r="E42" i="13"/>
  <c r="D42" i="13"/>
  <c r="H40" i="13"/>
  <c r="G40" i="13"/>
  <c r="F40" i="13"/>
  <c r="E40" i="13"/>
  <c r="D40" i="13"/>
  <c r="H38" i="13"/>
  <c r="G38" i="13"/>
  <c r="F38" i="13"/>
  <c r="E38" i="13"/>
  <c r="D38" i="13"/>
  <c r="H36" i="13"/>
  <c r="G36" i="13"/>
  <c r="F36" i="13"/>
  <c r="E36" i="13"/>
  <c r="D36" i="13"/>
  <c r="F34" i="13"/>
  <c r="E34" i="13"/>
  <c r="D34" i="13"/>
  <c r="D33" i="13"/>
  <c r="H34" i="13" s="1"/>
  <c r="D31" i="13"/>
  <c r="D32" i="13" s="1"/>
  <c r="H30" i="13"/>
  <c r="D29" i="13"/>
  <c r="G30" i="13" s="1"/>
  <c r="K8" i="11"/>
  <c r="J8" i="11" s="1"/>
  <c r="I18" i="11"/>
  <c r="J18" i="11" s="1"/>
  <c r="H18" i="11"/>
  <c r="F18" i="11"/>
  <c r="D18" i="11"/>
  <c r="I17" i="11"/>
  <c r="J17" i="11" s="1"/>
  <c r="H17" i="11"/>
  <c r="F17" i="11"/>
  <c r="D17" i="11"/>
  <c r="R24" i="10"/>
  <c r="P24" i="10"/>
  <c r="N24" i="10"/>
  <c r="L24" i="10"/>
  <c r="J24" i="10"/>
  <c r="F24" i="10"/>
  <c r="E24" i="10"/>
  <c r="D24" i="10"/>
  <c r="R23" i="10"/>
  <c r="P23" i="10"/>
  <c r="N23" i="10"/>
  <c r="L23" i="10"/>
  <c r="J23" i="10"/>
  <c r="D23" i="10"/>
  <c r="U26" i="3"/>
  <c r="Q24" i="3"/>
  <c r="U24" i="3" s="1"/>
  <c r="V33" i="3"/>
  <c r="Q34" i="3" s="1"/>
  <c r="U34" i="3" s="1"/>
  <c r="Q32" i="3"/>
  <c r="U32" i="3" s="1"/>
  <c r="Q30" i="3"/>
  <c r="U30" i="3" s="1"/>
  <c r="Q28" i="3"/>
  <c r="U28" i="3" s="1"/>
  <c r="Q26" i="3"/>
  <c r="V37" i="3" l="1"/>
  <c r="Q38" i="3" s="1"/>
  <c r="U38" i="3" s="1"/>
  <c r="E32" i="13"/>
  <c r="G34" i="13"/>
  <c r="D30" i="13"/>
  <c r="F32" i="13"/>
  <c r="E30" i="13"/>
  <c r="G32" i="13"/>
  <c r="F30" i="13"/>
  <c r="H32" i="13"/>
  <c r="L8" i="11"/>
  <c r="H8" i="11"/>
  <c r="F8" i="11"/>
  <c r="D8" i="11"/>
  <c r="T22" i="12"/>
  <c r="S22" i="12"/>
  <c r="U18" i="3" l="1"/>
  <c r="U16" i="3"/>
  <c r="U14" i="3"/>
  <c r="U12" i="3"/>
  <c r="Q20" i="3"/>
  <c r="U20" i="3" s="1"/>
  <c r="Q22" i="3"/>
  <c r="U22" i="3" s="1"/>
  <c r="Q10" i="3"/>
  <c r="U10" i="3" s="1"/>
  <c r="Q8" i="3"/>
  <c r="U8" i="3" s="1"/>
  <c r="Q6" i="3"/>
  <c r="U6" i="3" s="1"/>
  <c r="K5" i="11" l="1"/>
  <c r="J5" i="11" s="1"/>
  <c r="K6" i="11"/>
  <c r="H6" i="11" s="1"/>
  <c r="K7" i="11"/>
  <c r="D7" i="11" s="1"/>
  <c r="K9" i="11"/>
  <c r="D9" i="11" s="1"/>
  <c r="K10" i="11"/>
  <c r="D10" i="11" s="1"/>
  <c r="D11" i="11"/>
  <c r="F11" i="11"/>
  <c r="H11" i="11"/>
  <c r="J11" i="11"/>
  <c r="L11" i="11"/>
  <c r="V11" i="10"/>
  <c r="D19" i="10"/>
  <c r="E19" i="10"/>
  <c r="H19" i="10"/>
  <c r="J19" i="10"/>
  <c r="L19" i="10"/>
  <c r="N19" i="10"/>
  <c r="P19" i="10"/>
  <c r="R19" i="10"/>
  <c r="Q20" i="10"/>
  <c r="D20" i="10" s="1"/>
  <c r="E21" i="10"/>
  <c r="Q21" i="10" s="1"/>
  <c r="J22" i="10"/>
  <c r="L22" i="10"/>
  <c r="P22" i="10"/>
  <c r="R22" i="10"/>
  <c r="F9" i="11" l="1"/>
  <c r="L9" i="11"/>
  <c r="L10" i="11"/>
  <c r="F7" i="11"/>
  <c r="F10" i="11"/>
  <c r="L6" i="11"/>
  <c r="L7" i="11"/>
  <c r="J10" i="11"/>
  <c r="J9" i="11"/>
  <c r="J7" i="11"/>
  <c r="F6" i="11"/>
  <c r="H5" i="11"/>
  <c r="H10" i="11"/>
  <c r="H9" i="11"/>
  <c r="H7" i="11"/>
  <c r="L5" i="11"/>
  <c r="F5" i="11"/>
  <c r="H21" i="10"/>
  <c r="P21" i="10"/>
  <c r="D21" i="10"/>
  <c r="J21" i="10"/>
  <c r="L21" i="10"/>
  <c r="R21" i="10"/>
  <c r="F21" i="10"/>
  <c r="N21" i="10"/>
  <c r="J20" i="10"/>
  <c r="P20" i="10"/>
  <c r="H20" i="10"/>
  <c r="D6" i="11"/>
  <c r="N20" i="10"/>
  <c r="F20" i="10"/>
  <c r="J6" i="11"/>
  <c r="R20" i="10"/>
  <c r="L2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" authorId="0" shapeId="0" xr:uid="{EF91C570-893F-44FE-B115-A269CFB33A5A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  <comment ref="B19" authorId="0" shapeId="0" xr:uid="{00D26733-5E17-4A0A-A35A-E1AFE88DC295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  <comment ref="B22" authorId="0" shapeId="0" xr:uid="{4D53B029-42F9-4D83-9627-4E949C55CBA9}">
      <text>
        <r>
          <rPr>
            <b/>
            <sz val="9"/>
            <color indexed="81"/>
            <rFont val="MS P ゴシック"/>
            <family val="3"/>
            <charset val="128"/>
          </rPr>
          <t>中タイトル</t>
        </r>
      </text>
    </comment>
  </commentList>
</comments>
</file>

<file path=xl/sharedStrings.xml><?xml version="1.0" encoding="utf-8"?>
<sst xmlns="http://schemas.openxmlformats.org/spreadsheetml/2006/main" count="1567" uniqueCount="700">
  <si>
    <t>【福井米戦略課】</t>
    <rPh sb="1" eb="3">
      <t>フクイ</t>
    </rPh>
    <rPh sb="3" eb="4">
      <t>コメ</t>
    </rPh>
    <rPh sb="4" eb="6">
      <t>センリャク</t>
    </rPh>
    <rPh sb="6" eb="7">
      <t>カ</t>
    </rPh>
    <phoneticPr fontId="4"/>
  </si>
  <si>
    <t>補助
担当G
（担当者）</t>
    <rPh sb="0" eb="2">
      <t>ホジョ</t>
    </rPh>
    <rPh sb="3" eb="5">
      <t>タントウ</t>
    </rPh>
    <rPh sb="8" eb="11">
      <t>タントウシャ</t>
    </rPh>
    <phoneticPr fontId="4"/>
  </si>
  <si>
    <t>１　福井米に関すること</t>
    <phoneticPr fontId="4"/>
  </si>
  <si>
    <t>第</t>
    <rPh sb="0" eb="1">
      <t>ダイ</t>
    </rPh>
    <phoneticPr fontId="4"/>
  </si>
  <si>
    <t>表</t>
    <rPh sb="0" eb="1">
      <t>ヒョウ</t>
    </rPh>
    <phoneticPr fontId="4"/>
  </si>
  <si>
    <t>米の需要・消費量（全国）</t>
    <phoneticPr fontId="4"/>
  </si>
  <si>
    <t>・・・・・・・・・・・・・・・・・・・・・・・・・・・・・・・・・・・・・・・・・・・・・・・・・</t>
    <phoneticPr fontId="4"/>
  </si>
  <si>
    <t>福井米振興Ｇ</t>
    <rPh sb="0" eb="2">
      <t>フクイ</t>
    </rPh>
    <rPh sb="2" eb="3">
      <t>マイ</t>
    </rPh>
    <rPh sb="3" eb="5">
      <t>シンコウ</t>
    </rPh>
    <phoneticPr fontId="4"/>
  </si>
  <si>
    <t>・・・・</t>
    <phoneticPr fontId="4"/>
  </si>
  <si>
    <t>水稲作付面積・単収・収穫量の推移</t>
    <phoneticPr fontId="4"/>
  </si>
  <si>
    <t>・・・・・・・・・・・・・・・・・・・・</t>
    <phoneticPr fontId="4"/>
  </si>
  <si>
    <t>市町別水稲作付面積と単収・収穫量</t>
    <phoneticPr fontId="4"/>
  </si>
  <si>
    <t>・・・・・・・・・・・・・・・・・・・・・・</t>
    <phoneticPr fontId="4"/>
  </si>
  <si>
    <t>地区別水稲直播栽培面積の推移</t>
    <phoneticPr fontId="4"/>
  </si>
  <si>
    <t>栽培法別水稲直播面積</t>
    <phoneticPr fontId="4"/>
  </si>
  <si>
    <t>品種別水稲直播面積</t>
    <phoneticPr fontId="4"/>
  </si>
  <si>
    <t>米の集荷量の推移</t>
    <phoneticPr fontId="4"/>
  </si>
  <si>
    <t>市場戦略Ｇ</t>
    <rPh sb="0" eb="2">
      <t>シジョウ</t>
    </rPh>
    <rPh sb="2" eb="4">
      <t>センリャク</t>
    </rPh>
    <phoneticPr fontId="4"/>
  </si>
  <si>
    <t>　</t>
    <phoneticPr fontId="4"/>
  </si>
  <si>
    <t>米の仕向地別搬出実績（主食用うるち米）</t>
    <phoneticPr fontId="4"/>
  </si>
  <si>
    <t>主要品種の作付面積と集荷量</t>
    <phoneticPr fontId="4"/>
  </si>
  <si>
    <t>米の検査等級別比率の推移（全国）</t>
    <phoneticPr fontId="4"/>
  </si>
  <si>
    <t>うるち米年別・等級数別検査数量</t>
    <phoneticPr fontId="4"/>
  </si>
  <si>
    <t>費目別米生産費（10a当たり）</t>
    <phoneticPr fontId="4"/>
  </si>
  <si>
    <t>データ公表　4月上旬</t>
    <rPh sb="3" eb="5">
      <t>コウヒョウ</t>
    </rPh>
    <rPh sb="7" eb="8">
      <t>ガツ</t>
    </rPh>
    <rPh sb="8" eb="10">
      <t>ジョウジュン</t>
    </rPh>
    <phoneticPr fontId="4"/>
  </si>
  <si>
    <t>水稲の収益性（10a当たり）</t>
    <phoneticPr fontId="4"/>
  </si>
  <si>
    <t>水稲作業別労働時間（10a当たり）</t>
    <phoneticPr fontId="4"/>
  </si>
  <si>
    <t>２　麦に関すること</t>
    <phoneticPr fontId="4"/>
  </si>
  <si>
    <t>大麦の検査等級別の推移</t>
    <phoneticPr fontId="4"/>
  </si>
  <si>
    <t>大麦の仕向地別出荷量</t>
    <phoneticPr fontId="4"/>
  </si>
  <si>
    <t>３　米の需給調整に関すること</t>
    <phoneticPr fontId="4"/>
  </si>
  <si>
    <t>米需給調整等の推移</t>
    <phoneticPr fontId="4"/>
  </si>
  <si>
    <t>市町別の米の需給調整の実績</t>
    <phoneticPr fontId="4"/>
  </si>
  <si>
    <t>市町別の水田利用状況調査結果（令和元年産）</t>
    <phoneticPr fontId="4"/>
  </si>
  <si>
    <t>米の生産調整等種目別実施面積の推移</t>
    <phoneticPr fontId="4"/>
  </si>
  <si>
    <t>14,15</t>
    <phoneticPr fontId="4"/>
  </si>
  <si>
    <t>第１表　米の需要・消費量（全国）</t>
    <rPh sb="0" eb="1">
      <t>ダイ</t>
    </rPh>
    <rPh sb="2" eb="3">
      <t>ヒョウ</t>
    </rPh>
    <rPh sb="4" eb="5">
      <t>コメ</t>
    </rPh>
    <rPh sb="6" eb="8">
      <t>ジュヨウ</t>
    </rPh>
    <rPh sb="9" eb="12">
      <t>ショウヒリョウ</t>
    </rPh>
    <rPh sb="13" eb="15">
      <t>ゼンコク</t>
    </rPh>
    <phoneticPr fontId="6"/>
  </si>
  <si>
    <t>項目</t>
    <rPh sb="0" eb="2">
      <t>コウモク</t>
    </rPh>
    <phoneticPr fontId="6"/>
  </si>
  <si>
    <t>収穫量</t>
    <rPh sb="0" eb="2">
      <t>シュウカク</t>
    </rPh>
    <rPh sb="2" eb="3">
      <t>リョウ</t>
    </rPh>
    <phoneticPr fontId="6"/>
  </si>
  <si>
    <t>総需要量</t>
    <rPh sb="0" eb="1">
      <t>ソウ</t>
    </rPh>
    <rPh sb="1" eb="3">
      <t>ジュヨウ</t>
    </rPh>
    <rPh sb="3" eb="4">
      <t>リョウ</t>
    </rPh>
    <phoneticPr fontId="6"/>
  </si>
  <si>
    <t>政　　　府</t>
    <rPh sb="0" eb="1">
      <t>セイ</t>
    </rPh>
    <rPh sb="4" eb="5">
      <t>フ</t>
    </rPh>
    <phoneticPr fontId="6"/>
  </si>
  <si>
    <t>生産者米価</t>
    <rPh sb="0" eb="3">
      <t>セイサンシャ</t>
    </rPh>
    <rPh sb="3" eb="5">
      <t>ベイカ</t>
    </rPh>
    <phoneticPr fontId="6"/>
  </si>
  <si>
    <t>米の１人</t>
    <rPh sb="0" eb="1">
      <t>コメ</t>
    </rPh>
    <rPh sb="2" eb="4">
      <t>ヒトリ</t>
    </rPh>
    <phoneticPr fontId="6"/>
  </si>
  <si>
    <t>家庭内消費</t>
    <rPh sb="0" eb="3">
      <t>カテイナイ</t>
    </rPh>
    <rPh sb="3" eb="5">
      <t>ショウヒ</t>
    </rPh>
    <phoneticPr fontId="6"/>
  </si>
  <si>
    <t>古米在庫</t>
    <rPh sb="0" eb="2">
      <t>コマイ</t>
    </rPh>
    <rPh sb="2" eb="4">
      <t>ザイコ</t>
    </rPh>
    <phoneticPr fontId="6"/>
  </si>
  <si>
    <t>（基本米価）</t>
    <rPh sb="1" eb="3">
      <t>キホン</t>
    </rPh>
    <rPh sb="3" eb="5">
      <t>ベイカ</t>
    </rPh>
    <phoneticPr fontId="6"/>
  </si>
  <si>
    <t>当たり年間</t>
    <rPh sb="0" eb="1">
      <t>アタ</t>
    </rPh>
    <rPh sb="3" eb="5">
      <t>ネンカン</t>
    </rPh>
    <phoneticPr fontId="6"/>
  </si>
  <si>
    <t>うるち玄米</t>
    <rPh sb="3" eb="5">
      <t>ゲンマイ</t>
    </rPh>
    <phoneticPr fontId="6"/>
  </si>
  <si>
    <t>消費量</t>
    <rPh sb="0" eb="3">
      <t>ショウヒリョウ</t>
    </rPh>
    <phoneticPr fontId="6"/>
  </si>
  <si>
    <t>消費世帯</t>
    <rPh sb="0" eb="2">
      <t>ショウヒ</t>
    </rPh>
    <rPh sb="2" eb="4">
      <t>セタイ</t>
    </rPh>
    <phoneticPr fontId="6"/>
  </si>
  <si>
    <t>農家世帯</t>
    <rPh sb="0" eb="2">
      <t>ノウカ</t>
    </rPh>
    <rPh sb="2" eb="4">
      <t>セタイ</t>
    </rPh>
    <phoneticPr fontId="6"/>
  </si>
  <si>
    <t>年次</t>
    <rPh sb="0" eb="2">
      <t>ネンジ</t>
    </rPh>
    <phoneticPr fontId="6"/>
  </si>
  <si>
    <t>（各年度）</t>
    <rPh sb="1" eb="4">
      <t>カクネンド</t>
    </rPh>
    <phoneticPr fontId="6"/>
  </si>
  <si>
    <t>（会計年度）</t>
    <rPh sb="1" eb="3">
      <t>カイケイ</t>
    </rPh>
    <rPh sb="3" eb="5">
      <t>ネンド</t>
    </rPh>
    <phoneticPr fontId="6"/>
  </si>
  <si>
    <t>3等級</t>
    <rPh sb="1" eb="3">
      <t>トウキュウ</t>
    </rPh>
    <phoneticPr fontId="6"/>
  </si>
  <si>
    <t xml:space="preserve">千ｔ </t>
    <rPh sb="0" eb="1">
      <t>セン</t>
    </rPh>
    <phoneticPr fontId="6"/>
  </si>
  <si>
    <t xml:space="preserve">円／60kg </t>
    <rPh sb="0" eb="1">
      <t>エン</t>
    </rPh>
    <phoneticPr fontId="6"/>
  </si>
  <si>
    <t xml:space="preserve">kg </t>
    <phoneticPr fontId="6"/>
  </si>
  <si>
    <t>S35</t>
    <phoneticPr fontId="4"/>
  </si>
  <si>
    <t>S40</t>
    <phoneticPr fontId="4"/>
  </si>
  <si>
    <t>S45</t>
    <phoneticPr fontId="4"/>
  </si>
  <si>
    <t>S50</t>
    <phoneticPr fontId="4"/>
  </si>
  <si>
    <t>S55</t>
    <phoneticPr fontId="4"/>
  </si>
  <si>
    <t>S60</t>
    <phoneticPr fontId="4"/>
  </si>
  <si>
    <t>H2</t>
    <phoneticPr fontId="4"/>
  </si>
  <si>
    <t>H7</t>
    <phoneticPr fontId="4"/>
  </si>
  <si>
    <t>H12</t>
    <phoneticPr fontId="4"/>
  </si>
  <si>
    <t>H17</t>
    <phoneticPr fontId="4"/>
  </si>
  <si>
    <t>H18</t>
    <phoneticPr fontId="4"/>
  </si>
  <si>
    <t>H19</t>
    <phoneticPr fontId="4"/>
  </si>
  <si>
    <t>H20</t>
    <phoneticPr fontId="4"/>
  </si>
  <si>
    <t>H21</t>
    <phoneticPr fontId="4"/>
  </si>
  <si>
    <t>H22</t>
    <phoneticPr fontId="4"/>
  </si>
  <si>
    <t>H23</t>
    <phoneticPr fontId="4"/>
  </si>
  <si>
    <t>H24</t>
    <phoneticPr fontId="4"/>
  </si>
  <si>
    <t>H25</t>
    <phoneticPr fontId="4"/>
  </si>
  <si>
    <t>H26</t>
    <phoneticPr fontId="4"/>
  </si>
  <si>
    <t>H27</t>
    <phoneticPr fontId="4"/>
  </si>
  <si>
    <t>H28</t>
    <phoneticPr fontId="4"/>
  </si>
  <si>
    <t>H29</t>
    <phoneticPr fontId="4"/>
  </si>
  <si>
    <t>H30</t>
    <phoneticPr fontId="4"/>
  </si>
  <si>
    <t>出典：農林水産省　食料需給表</t>
    <rPh sb="0" eb="2">
      <t>シュッテン</t>
    </rPh>
    <rPh sb="3" eb="5">
      <t>ノウリン</t>
    </rPh>
    <rPh sb="5" eb="8">
      <t>スイサンショウ</t>
    </rPh>
    <rPh sb="9" eb="11">
      <t>ショクリョウ</t>
    </rPh>
    <rPh sb="11" eb="13">
      <t>ジュキュウ</t>
    </rPh>
    <rPh sb="13" eb="14">
      <t>ヒョウ</t>
    </rPh>
    <phoneticPr fontId="6"/>
  </si>
  <si>
    <t>（注）政府米在庫については、18年次までは10月末、18年次以降は6月末の数値</t>
    <phoneticPr fontId="6"/>
  </si>
  <si>
    <t>第２表　水稲作付面積・単収・収穫量の推移</t>
    <rPh sb="0" eb="1">
      <t>ダイ</t>
    </rPh>
    <rPh sb="2" eb="3">
      <t>ヒョウ</t>
    </rPh>
    <rPh sb="4" eb="6">
      <t>スイトウ</t>
    </rPh>
    <rPh sb="6" eb="8">
      <t>サクツケ</t>
    </rPh>
    <rPh sb="8" eb="10">
      <t>メンセキ</t>
    </rPh>
    <rPh sb="11" eb="13">
      <t>タンシュウ</t>
    </rPh>
    <rPh sb="14" eb="16">
      <t>シュウカク</t>
    </rPh>
    <rPh sb="16" eb="17">
      <t>リョウ</t>
    </rPh>
    <rPh sb="18" eb="20">
      <t>スイイ</t>
    </rPh>
    <phoneticPr fontId="6"/>
  </si>
  <si>
    <t>単位：千ha、kg、千ｔ</t>
    <rPh sb="0" eb="2">
      <t>タンイ</t>
    </rPh>
    <rPh sb="3" eb="4">
      <t>セン</t>
    </rPh>
    <rPh sb="10" eb="11">
      <t>セン</t>
    </rPh>
    <phoneticPr fontId="6"/>
  </si>
  <si>
    <t>全国</t>
    <rPh sb="0" eb="2">
      <t>ゼンコク</t>
    </rPh>
    <phoneticPr fontId="6"/>
  </si>
  <si>
    <t>福井県</t>
    <rPh sb="0" eb="3">
      <t>フクイケン</t>
    </rPh>
    <phoneticPr fontId="6"/>
  </si>
  <si>
    <t>作付面積</t>
    <rPh sb="0" eb="2">
      <t>サクツケ</t>
    </rPh>
    <rPh sb="2" eb="4">
      <t>メンセキ</t>
    </rPh>
    <phoneticPr fontId="6"/>
  </si>
  <si>
    <t>収　　　量
十ａ当たり</t>
    <rPh sb="0" eb="1">
      <t>シュウ</t>
    </rPh>
    <rPh sb="4" eb="5">
      <t>リョウ</t>
    </rPh>
    <rPh sb="6" eb="7">
      <t>ジュウ</t>
    </rPh>
    <rPh sb="8" eb="9">
      <t>ア</t>
    </rPh>
    <phoneticPr fontId="6"/>
  </si>
  <si>
    <t>作況指数</t>
    <rPh sb="0" eb="2">
      <t>サッキョウ</t>
    </rPh>
    <rPh sb="2" eb="4">
      <t>シスウ</t>
    </rPh>
    <phoneticPr fontId="6"/>
  </si>
  <si>
    <t xml:space="preserve">全国順位           </t>
    <rPh sb="0" eb="2">
      <t>ゼンコク</t>
    </rPh>
    <rPh sb="2" eb="4">
      <t>ジュンイ</t>
    </rPh>
    <phoneticPr fontId="6"/>
  </si>
  <si>
    <t>S30</t>
    <phoneticPr fontId="4"/>
  </si>
  <si>
    <t>R元</t>
    <rPh sb="1" eb="2">
      <t>ガン</t>
    </rPh>
    <phoneticPr fontId="4"/>
  </si>
  <si>
    <t>出典：農林水産省 作物統計調査 作況調査</t>
    <rPh sb="0" eb="2">
      <t>シュッテン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サッキョウ</t>
    </rPh>
    <rPh sb="18" eb="20">
      <t>チョウサ</t>
    </rPh>
    <phoneticPr fontId="6"/>
  </si>
  <si>
    <t>第３表　市町別水稲作付面積と単収・収穫量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9">
      <t>スイトウ</t>
    </rPh>
    <rPh sb="9" eb="11">
      <t>サクツ</t>
    </rPh>
    <rPh sb="11" eb="13">
      <t>メンセキ</t>
    </rPh>
    <rPh sb="14" eb="16">
      <t>タンシュウ</t>
    </rPh>
    <rPh sb="17" eb="19">
      <t>シュウカク</t>
    </rPh>
    <rPh sb="19" eb="20">
      <t>リョウ</t>
    </rPh>
    <phoneticPr fontId="6"/>
  </si>
  <si>
    <t>単位：ha、kg、ｔ</t>
    <rPh sb="0" eb="2">
      <t>タンイ</t>
    </rPh>
    <phoneticPr fontId="6"/>
  </si>
  <si>
    <t>項　目</t>
    <rPh sb="0" eb="1">
      <t>コウ</t>
    </rPh>
    <rPh sb="2" eb="3">
      <t>メ</t>
    </rPh>
    <phoneticPr fontId="6"/>
  </si>
  <si>
    <t>十ａ当たり収量</t>
    <rPh sb="0" eb="1">
      <t>ジュウ</t>
    </rPh>
    <rPh sb="2" eb="3">
      <t>ア</t>
    </rPh>
    <rPh sb="5" eb="7">
      <t>シュウリョウ</t>
    </rPh>
    <phoneticPr fontId="6"/>
  </si>
  <si>
    <t>市　町</t>
    <rPh sb="0" eb="1">
      <t>シ</t>
    </rPh>
    <rPh sb="2" eb="3">
      <t>マチ</t>
    </rPh>
    <phoneticPr fontId="6"/>
  </si>
  <si>
    <t>福井市</t>
    <rPh sb="0" eb="3">
      <t>フクイシ</t>
    </rPh>
    <phoneticPr fontId="6"/>
  </si>
  <si>
    <t>敦賀市</t>
    <rPh sb="0" eb="3">
      <t>ツルガシ</t>
    </rPh>
    <phoneticPr fontId="6"/>
  </si>
  <si>
    <t>小浜市</t>
    <rPh sb="0" eb="3">
      <t>オバマシ</t>
    </rPh>
    <phoneticPr fontId="6"/>
  </si>
  <si>
    <t>大野市</t>
    <rPh sb="0" eb="3">
      <t>オオノシ</t>
    </rPh>
    <phoneticPr fontId="6"/>
  </si>
  <si>
    <t>勝山市</t>
    <rPh sb="0" eb="3">
      <t>カツヤマシ</t>
    </rPh>
    <phoneticPr fontId="6"/>
  </si>
  <si>
    <t>鯖江市</t>
    <rPh sb="0" eb="3">
      <t>サバエシ</t>
    </rPh>
    <phoneticPr fontId="6"/>
  </si>
  <si>
    <t>あわら市</t>
    <rPh sb="3" eb="4">
      <t>シ</t>
    </rPh>
    <phoneticPr fontId="6"/>
  </si>
  <si>
    <t>越前市</t>
    <rPh sb="0" eb="2">
      <t>エチゼン</t>
    </rPh>
    <rPh sb="2" eb="3">
      <t>シ</t>
    </rPh>
    <phoneticPr fontId="6"/>
  </si>
  <si>
    <t>坂井市</t>
    <rPh sb="0" eb="3">
      <t>サカイシ</t>
    </rPh>
    <phoneticPr fontId="6"/>
  </si>
  <si>
    <t>永平寺町</t>
    <rPh sb="0" eb="4">
      <t>エイヘイジチョウ</t>
    </rPh>
    <phoneticPr fontId="6"/>
  </si>
  <si>
    <t>池田町</t>
    <rPh sb="0" eb="3">
      <t>イケダチョウ</t>
    </rPh>
    <phoneticPr fontId="6"/>
  </si>
  <si>
    <t>南越前町</t>
    <rPh sb="0" eb="4">
      <t>ミナミエチゼンチョウ</t>
    </rPh>
    <phoneticPr fontId="6"/>
  </si>
  <si>
    <t>越前町</t>
    <rPh sb="0" eb="3">
      <t>エチゼンチョウ</t>
    </rPh>
    <phoneticPr fontId="6"/>
  </si>
  <si>
    <t>美浜町</t>
    <rPh sb="0" eb="3">
      <t>ミハマチョウ</t>
    </rPh>
    <phoneticPr fontId="6"/>
  </si>
  <si>
    <t>高浜町</t>
    <rPh sb="0" eb="3">
      <t>タカハマチョウ</t>
    </rPh>
    <phoneticPr fontId="6"/>
  </si>
  <si>
    <t>おおい町</t>
    <rPh sb="3" eb="4">
      <t>チョウ</t>
    </rPh>
    <phoneticPr fontId="6"/>
  </si>
  <si>
    <t>若狭町</t>
    <rPh sb="0" eb="2">
      <t>ワカサ</t>
    </rPh>
    <rPh sb="2" eb="3">
      <t>マチ</t>
    </rPh>
    <phoneticPr fontId="6"/>
  </si>
  <si>
    <t>出典：北陸農政局　北陸農林水産統計年報　市町村別編　市町村別の部</t>
    <rPh sb="0" eb="2">
      <t>シュッテン</t>
    </rPh>
    <rPh sb="3" eb="5">
      <t>ホクリク</t>
    </rPh>
    <rPh sb="5" eb="8">
      <t>ノウセイキョク</t>
    </rPh>
    <rPh sb="9" eb="11">
      <t>ホクリク</t>
    </rPh>
    <rPh sb="11" eb="13">
      <t>ノウリン</t>
    </rPh>
    <rPh sb="13" eb="15">
      <t>スイサン</t>
    </rPh>
    <rPh sb="15" eb="17">
      <t>トウケイ</t>
    </rPh>
    <rPh sb="17" eb="19">
      <t>ネンポウ</t>
    </rPh>
    <rPh sb="20" eb="23">
      <t>シチョウソン</t>
    </rPh>
    <rPh sb="23" eb="24">
      <t>ベツ</t>
    </rPh>
    <rPh sb="24" eb="25">
      <t>ヘン</t>
    </rPh>
    <rPh sb="26" eb="29">
      <t>シチョウソン</t>
    </rPh>
    <rPh sb="29" eb="30">
      <t>ベツ</t>
    </rPh>
    <rPh sb="31" eb="32">
      <t>ブ</t>
    </rPh>
    <phoneticPr fontId="6"/>
  </si>
  <si>
    <t>第４表　地区別水稲直播栽培面積の推移</t>
    <rPh sb="0" eb="1">
      <t>ダイ</t>
    </rPh>
    <rPh sb="2" eb="3">
      <t>ヒョウ</t>
    </rPh>
    <rPh sb="4" eb="6">
      <t>チク</t>
    </rPh>
    <rPh sb="6" eb="7">
      <t>ベツ</t>
    </rPh>
    <rPh sb="7" eb="9">
      <t>スイトウ</t>
    </rPh>
    <rPh sb="9" eb="10">
      <t>チョク</t>
    </rPh>
    <rPh sb="10" eb="11">
      <t>ハ</t>
    </rPh>
    <rPh sb="11" eb="13">
      <t>サイバイ</t>
    </rPh>
    <rPh sb="13" eb="15">
      <t>メンセキ</t>
    </rPh>
    <rPh sb="16" eb="18">
      <t>スイイ</t>
    </rPh>
    <phoneticPr fontId="6"/>
  </si>
  <si>
    <t>単位：ha</t>
    <rPh sb="0" eb="2">
      <t>タンイ</t>
    </rPh>
    <phoneticPr fontId="6"/>
  </si>
  <si>
    <t>福　井</t>
    <rPh sb="0" eb="1">
      <t>フク</t>
    </rPh>
    <rPh sb="2" eb="3">
      <t>イ</t>
    </rPh>
    <phoneticPr fontId="6"/>
  </si>
  <si>
    <t>坂　井</t>
    <rPh sb="0" eb="1">
      <t>サカ</t>
    </rPh>
    <rPh sb="2" eb="3">
      <t>イ</t>
    </rPh>
    <phoneticPr fontId="6"/>
  </si>
  <si>
    <t>奥　越</t>
    <rPh sb="0" eb="1">
      <t>オク</t>
    </rPh>
    <rPh sb="2" eb="3">
      <t>コシ</t>
    </rPh>
    <phoneticPr fontId="6"/>
  </si>
  <si>
    <t>南　越</t>
    <rPh sb="0" eb="1">
      <t>ミナミ</t>
    </rPh>
    <rPh sb="2" eb="3">
      <t>コシ</t>
    </rPh>
    <phoneticPr fontId="6"/>
  </si>
  <si>
    <t>丹　生</t>
    <rPh sb="0" eb="1">
      <t>タン</t>
    </rPh>
    <rPh sb="2" eb="3">
      <t>ナマ</t>
    </rPh>
    <phoneticPr fontId="6"/>
  </si>
  <si>
    <t>二　州</t>
    <rPh sb="0" eb="1">
      <t>ニ</t>
    </rPh>
    <rPh sb="2" eb="3">
      <t>シュウ</t>
    </rPh>
    <phoneticPr fontId="6"/>
  </si>
  <si>
    <t>若　狭</t>
    <rPh sb="0" eb="1">
      <t>ワカ</t>
    </rPh>
    <rPh sb="2" eb="3">
      <t>キョウ</t>
    </rPh>
    <phoneticPr fontId="6"/>
  </si>
  <si>
    <t>合　計</t>
    <rPh sb="0" eb="1">
      <t>ゴウ</t>
    </rPh>
    <rPh sb="2" eb="3">
      <t>ケイ</t>
    </rPh>
    <phoneticPr fontId="6"/>
  </si>
  <si>
    <t>出典：福井米戦略課調べ</t>
    <rPh sb="9" eb="10">
      <t>シラ</t>
    </rPh>
    <phoneticPr fontId="4"/>
  </si>
  <si>
    <t>第５表　栽培法別水稲直播面積</t>
    <rPh sb="0" eb="1">
      <t>ダイ</t>
    </rPh>
    <rPh sb="2" eb="3">
      <t>ヒョウ</t>
    </rPh>
    <rPh sb="4" eb="6">
      <t>サイバイ</t>
    </rPh>
    <rPh sb="6" eb="7">
      <t>ホウ</t>
    </rPh>
    <rPh sb="7" eb="8">
      <t>ベツ</t>
    </rPh>
    <rPh sb="8" eb="10">
      <t>スイトウ</t>
    </rPh>
    <rPh sb="10" eb="11">
      <t>チョク</t>
    </rPh>
    <rPh sb="11" eb="12">
      <t>ハ</t>
    </rPh>
    <rPh sb="12" eb="14">
      <t>メンセキ</t>
    </rPh>
    <phoneticPr fontId="6"/>
  </si>
  <si>
    <t>各農林総合事務所聞き取り</t>
    <rPh sb="0" eb="1">
      <t>カク</t>
    </rPh>
    <rPh sb="1" eb="3">
      <t>ノウリン</t>
    </rPh>
    <rPh sb="3" eb="5">
      <t>ソウゴウ</t>
    </rPh>
    <rPh sb="5" eb="7">
      <t>ジム</t>
    </rPh>
    <rPh sb="7" eb="8">
      <t>ショ</t>
    </rPh>
    <rPh sb="8" eb="9">
      <t>キ</t>
    </rPh>
    <rPh sb="10" eb="11">
      <t>ト</t>
    </rPh>
    <phoneticPr fontId="4"/>
  </si>
  <si>
    <t>単位：ha、％</t>
    <rPh sb="0" eb="2">
      <t>タンイ</t>
    </rPh>
    <phoneticPr fontId="6"/>
  </si>
  <si>
    <t>乾田条播</t>
    <rPh sb="0" eb="2">
      <t>カンデン</t>
    </rPh>
    <rPh sb="2" eb="3">
      <t>ジョウ</t>
    </rPh>
    <rPh sb="3" eb="4">
      <t>ハ</t>
    </rPh>
    <phoneticPr fontId="6"/>
  </si>
  <si>
    <t>湛　　　　　　　　　　　　　　水</t>
    <rPh sb="0" eb="1">
      <t>ジン</t>
    </rPh>
    <rPh sb="15" eb="16">
      <t>スイ</t>
    </rPh>
    <phoneticPr fontId="6"/>
  </si>
  <si>
    <t>合　　　計</t>
    <rPh sb="0" eb="1">
      <t>ゴウ</t>
    </rPh>
    <rPh sb="4" eb="5">
      <t>ケイ</t>
    </rPh>
    <phoneticPr fontId="6"/>
  </si>
  <si>
    <t>条播</t>
    <rPh sb="0" eb="1">
      <t>ジョウ</t>
    </rPh>
    <rPh sb="1" eb="2">
      <t>ハ</t>
    </rPh>
    <phoneticPr fontId="6"/>
  </si>
  <si>
    <t>動散散播</t>
    <rPh sb="0" eb="1">
      <t>ドウ</t>
    </rPh>
    <rPh sb="1" eb="2">
      <t>サン</t>
    </rPh>
    <rPh sb="2" eb="3">
      <t>サン</t>
    </rPh>
    <rPh sb="3" eb="4">
      <t>ハ</t>
    </rPh>
    <phoneticPr fontId="6"/>
  </si>
  <si>
    <t>乗用
管理機等</t>
    <rPh sb="0" eb="2">
      <t>ジョウヨウ</t>
    </rPh>
    <rPh sb="3" eb="5">
      <t>カンリ</t>
    </rPh>
    <rPh sb="5" eb="6">
      <t>キ</t>
    </rPh>
    <rPh sb="6" eb="7">
      <t>トウ</t>
    </rPh>
    <phoneticPr fontId="6"/>
  </si>
  <si>
    <t>無人ヘリ
散播</t>
    <rPh sb="0" eb="2">
      <t>ムジン</t>
    </rPh>
    <rPh sb="5" eb="6">
      <t>サン</t>
    </rPh>
    <rPh sb="6" eb="7">
      <t>ハ</t>
    </rPh>
    <phoneticPr fontId="6"/>
  </si>
  <si>
    <t>有人ヘリ
散播</t>
    <rPh sb="0" eb="2">
      <t>ユウジン</t>
    </rPh>
    <rPh sb="5" eb="6">
      <t>サン</t>
    </rPh>
    <rPh sb="6" eb="7">
      <t>ハ</t>
    </rPh>
    <phoneticPr fontId="6"/>
  </si>
  <si>
    <t>年度</t>
    <rPh sb="0" eb="2">
      <t>ネンド</t>
    </rPh>
    <phoneticPr fontId="6"/>
  </si>
  <si>
    <t>面積</t>
    <rPh sb="0" eb="2">
      <t>メンセキ</t>
    </rPh>
    <phoneticPr fontId="6"/>
  </si>
  <si>
    <t>比率</t>
    <rPh sb="0" eb="2">
      <t>ヒリツ</t>
    </rPh>
    <phoneticPr fontId="6"/>
  </si>
  <si>
    <t>出典：福井米戦略課調べ</t>
    <rPh sb="0" eb="2">
      <t>シュッテン</t>
    </rPh>
    <rPh sb="3" eb="5">
      <t>フクイ</t>
    </rPh>
    <rPh sb="5" eb="6">
      <t>ベイ</t>
    </rPh>
    <rPh sb="6" eb="8">
      <t>センリャク</t>
    </rPh>
    <rPh sb="8" eb="9">
      <t>カ</t>
    </rPh>
    <rPh sb="9" eb="10">
      <t>シラ</t>
    </rPh>
    <phoneticPr fontId="6"/>
  </si>
  <si>
    <t>第６表　品種別水稲直播面積</t>
    <rPh sb="0" eb="1">
      <t>ダイ</t>
    </rPh>
    <rPh sb="2" eb="3">
      <t>ヒョウ</t>
    </rPh>
    <rPh sb="4" eb="6">
      <t>ヒンシュ</t>
    </rPh>
    <rPh sb="6" eb="7">
      <t>ベツ</t>
    </rPh>
    <rPh sb="7" eb="9">
      <t>スイトウ</t>
    </rPh>
    <rPh sb="9" eb="10">
      <t>チョク</t>
    </rPh>
    <rPh sb="10" eb="11">
      <t>ハ</t>
    </rPh>
    <rPh sb="11" eb="13">
      <t>メンセキ</t>
    </rPh>
    <phoneticPr fontId="6"/>
  </si>
  <si>
    <t>単位：ha、％</t>
    <phoneticPr fontId="6"/>
  </si>
  <si>
    <t>種別</t>
    <rPh sb="0" eb="2">
      <t>シュベツ</t>
    </rPh>
    <phoneticPr fontId="6"/>
  </si>
  <si>
    <t>ハナエチゼン</t>
    <phoneticPr fontId="6"/>
  </si>
  <si>
    <t>コシヒカリ</t>
    <phoneticPr fontId="6"/>
  </si>
  <si>
    <r>
      <t>あきさかり等</t>
    </r>
    <r>
      <rPr>
        <vertAlign val="superscript"/>
        <sz val="10"/>
        <rFont val="ＭＳ Ｐ明朝"/>
        <family val="1"/>
        <charset val="128"/>
      </rPr>
      <t>※</t>
    </r>
    <rPh sb="5" eb="6">
      <t>トウ</t>
    </rPh>
    <phoneticPr fontId="6"/>
  </si>
  <si>
    <t>その他</t>
    <rPh sb="2" eb="3">
      <t>タ</t>
    </rPh>
    <phoneticPr fontId="6"/>
  </si>
  <si>
    <t>合計</t>
    <rPh sb="0" eb="2">
      <t>ゴウケイ</t>
    </rPh>
    <phoneticPr fontId="6"/>
  </si>
  <si>
    <t>面　積</t>
    <rPh sb="0" eb="1">
      <t>メン</t>
    </rPh>
    <rPh sb="2" eb="3">
      <t>セキ</t>
    </rPh>
    <phoneticPr fontId="6"/>
  </si>
  <si>
    <t>比率</t>
    <rPh sb="0" eb="1">
      <t>ヒ</t>
    </rPh>
    <rPh sb="1" eb="2">
      <t>リツ</t>
    </rPh>
    <phoneticPr fontId="6"/>
  </si>
  <si>
    <t>（注）</t>
    <rPh sb="1" eb="2">
      <t>チュウ</t>
    </rPh>
    <phoneticPr fontId="6"/>
  </si>
  <si>
    <t>※　H１２年産～H１７年産はキヌヒカリ</t>
    <rPh sb="5" eb="6">
      <t>ネン</t>
    </rPh>
    <rPh sb="6" eb="7">
      <t>サン</t>
    </rPh>
    <rPh sb="11" eb="12">
      <t>ネン</t>
    </rPh>
    <rPh sb="12" eb="13">
      <t>サン</t>
    </rPh>
    <phoneticPr fontId="6"/>
  </si>
  <si>
    <t>　　 H１８年産～H２２年産はイクヒカリ</t>
    <rPh sb="6" eb="7">
      <t>ネン</t>
    </rPh>
    <rPh sb="7" eb="8">
      <t>サン</t>
    </rPh>
    <rPh sb="12" eb="13">
      <t>ネン</t>
    </rPh>
    <rPh sb="13" eb="14">
      <t>サン</t>
    </rPh>
    <phoneticPr fontId="6"/>
  </si>
  <si>
    <t>第７表　米の集荷量の推移</t>
    <rPh sb="0" eb="1">
      <t>ダイ</t>
    </rPh>
    <rPh sb="2" eb="3">
      <t>ヒョウ</t>
    </rPh>
    <rPh sb="4" eb="5">
      <t>コメ</t>
    </rPh>
    <rPh sb="6" eb="8">
      <t>シュウカ</t>
    </rPh>
    <rPh sb="8" eb="9">
      <t>リョウ</t>
    </rPh>
    <rPh sb="10" eb="12">
      <t>スイイ</t>
    </rPh>
    <phoneticPr fontId="6"/>
  </si>
  <si>
    <t>集　荷　量</t>
    <rPh sb="0" eb="1">
      <t>シュウ</t>
    </rPh>
    <rPh sb="2" eb="3">
      <t>ニ</t>
    </rPh>
    <rPh sb="4" eb="5">
      <t>リョウ</t>
    </rPh>
    <phoneticPr fontId="6"/>
  </si>
  <si>
    <t>伸び率（対前年比）</t>
    <rPh sb="0" eb="1">
      <t>ノ</t>
    </rPh>
    <rPh sb="2" eb="3">
      <t>リツ</t>
    </rPh>
    <rPh sb="4" eb="5">
      <t>タイ</t>
    </rPh>
    <rPh sb="5" eb="8">
      <t>ゼンネンヒ</t>
    </rPh>
    <phoneticPr fontId="6"/>
  </si>
  <si>
    <t>上位等級率　（1等）</t>
    <rPh sb="0" eb="1">
      <t>ウエ</t>
    </rPh>
    <rPh sb="1" eb="2">
      <t>イ</t>
    </rPh>
    <rPh sb="2" eb="3">
      <t>トウ</t>
    </rPh>
    <rPh sb="3" eb="4">
      <t>キュウ</t>
    </rPh>
    <rPh sb="4" eb="5">
      <t>リツ</t>
    </rPh>
    <rPh sb="8" eb="9">
      <t>トウ</t>
    </rPh>
    <phoneticPr fontId="6"/>
  </si>
  <si>
    <t>全国(万t)</t>
    <rPh sb="0" eb="1">
      <t>ゼン</t>
    </rPh>
    <rPh sb="1" eb="2">
      <t>クニ</t>
    </rPh>
    <rPh sb="3" eb="4">
      <t>マン</t>
    </rPh>
    <phoneticPr fontId="6"/>
  </si>
  <si>
    <t>福井県(t)</t>
    <rPh sb="0" eb="1">
      <t>フク</t>
    </rPh>
    <rPh sb="1" eb="2">
      <t>イ</t>
    </rPh>
    <rPh sb="2" eb="3">
      <t>ケン</t>
    </rPh>
    <phoneticPr fontId="6"/>
  </si>
  <si>
    <t>全国(%)</t>
    <rPh sb="0" eb="1">
      <t>ゼン</t>
    </rPh>
    <rPh sb="1" eb="2">
      <t>クニ</t>
    </rPh>
    <phoneticPr fontId="6"/>
  </si>
  <si>
    <t>福井県(%)</t>
    <rPh sb="0" eb="1">
      <t>フク</t>
    </rPh>
    <rPh sb="1" eb="2">
      <t>イ</t>
    </rPh>
    <rPh sb="2" eb="3">
      <t>ケン</t>
    </rPh>
    <phoneticPr fontId="6"/>
  </si>
  <si>
    <t>H14</t>
    <phoneticPr fontId="4"/>
  </si>
  <si>
    <t>H15</t>
    <phoneticPr fontId="4"/>
  </si>
  <si>
    <t>H16</t>
    <phoneticPr fontId="4"/>
  </si>
  <si>
    <t>出典：全国農業協同組合連合会 米穀事業部調べ</t>
    <rPh sb="0" eb="2">
      <t>シュッテン</t>
    </rPh>
    <rPh sb="3" eb="5">
      <t>ゼンコク</t>
    </rPh>
    <rPh sb="5" eb="11">
      <t>ノ</t>
    </rPh>
    <rPh sb="11" eb="14">
      <t>レンゴウカイ</t>
    </rPh>
    <rPh sb="15" eb="17">
      <t>ベイコク</t>
    </rPh>
    <rPh sb="17" eb="19">
      <t>ジギョウ</t>
    </rPh>
    <rPh sb="19" eb="20">
      <t>ブ</t>
    </rPh>
    <rPh sb="20" eb="21">
      <t>シラ</t>
    </rPh>
    <phoneticPr fontId="6"/>
  </si>
  <si>
    <t>出典：福井県経済農業協同組合連合会　米穀課調べ</t>
    <rPh sb="0" eb="2">
      <t>シュッテン</t>
    </rPh>
    <rPh sb="3" eb="6">
      <t>フクイケン</t>
    </rPh>
    <rPh sb="6" eb="8">
      <t>ケイザイ</t>
    </rPh>
    <rPh sb="8" eb="14">
      <t>ノ</t>
    </rPh>
    <rPh sb="14" eb="17">
      <t>レンゴウカイ</t>
    </rPh>
    <rPh sb="18" eb="20">
      <t>ベイコク</t>
    </rPh>
    <rPh sb="20" eb="21">
      <t>カ</t>
    </rPh>
    <rPh sb="21" eb="22">
      <t>シラ</t>
    </rPh>
    <phoneticPr fontId="6"/>
  </si>
  <si>
    <t>集荷量については「全国」は全国農業協同組合連合会、「福井県」は福井県経済農業協同組合</t>
    <rPh sb="0" eb="3">
      <t>シュウカリョウ</t>
    </rPh>
    <rPh sb="9" eb="11">
      <t>ゼンコク</t>
    </rPh>
    <rPh sb="13" eb="15">
      <t>ゼンコク</t>
    </rPh>
    <rPh sb="15" eb="21">
      <t>ノ</t>
    </rPh>
    <rPh sb="21" eb="24">
      <t>レンゴウカイ</t>
    </rPh>
    <rPh sb="26" eb="29">
      <t>フクイケン</t>
    </rPh>
    <rPh sb="31" eb="34">
      <t>フクイケン</t>
    </rPh>
    <rPh sb="34" eb="36">
      <t>ケイザイ</t>
    </rPh>
    <rPh sb="36" eb="42">
      <t>ノ</t>
    </rPh>
    <phoneticPr fontId="6"/>
  </si>
  <si>
    <t>連合会における集荷量（うるち米）である。</t>
    <rPh sb="0" eb="2">
      <t>レンゴウ</t>
    </rPh>
    <rPh sb="2" eb="3">
      <t>カイ</t>
    </rPh>
    <rPh sb="7" eb="10">
      <t>シュウカリョウ</t>
    </rPh>
    <rPh sb="14" eb="15">
      <t>マイ</t>
    </rPh>
    <phoneticPr fontId="6"/>
  </si>
  <si>
    <t>第８表　米の仕向地別搬出実績（主食用うるち米）</t>
    <rPh sb="0" eb="1">
      <t>ダイ</t>
    </rPh>
    <rPh sb="2" eb="3">
      <t>ヒョウ</t>
    </rPh>
    <rPh sb="4" eb="5">
      <t>コメ</t>
    </rPh>
    <rPh sb="6" eb="9">
      <t>シムケチ</t>
    </rPh>
    <rPh sb="9" eb="10">
      <t>ベツ</t>
    </rPh>
    <rPh sb="10" eb="12">
      <t>ハンシュツ</t>
    </rPh>
    <rPh sb="12" eb="14">
      <t>ジッセキ</t>
    </rPh>
    <rPh sb="15" eb="18">
      <t>シュショクヨウ</t>
    </rPh>
    <rPh sb="21" eb="22">
      <t>コメ</t>
    </rPh>
    <phoneticPr fontId="6"/>
  </si>
  <si>
    <t>単位：t</t>
    <phoneticPr fontId="6"/>
  </si>
  <si>
    <t>年産</t>
    <rPh sb="0" eb="2">
      <t>ネンサン</t>
    </rPh>
    <phoneticPr fontId="6"/>
  </si>
  <si>
    <t>仕向地</t>
    <rPh sb="0" eb="3">
      <t>シムケチ</t>
    </rPh>
    <phoneticPr fontId="6"/>
  </si>
  <si>
    <t>北海道</t>
    <rPh sb="0" eb="3">
      <t>ホッカイドウ</t>
    </rPh>
    <phoneticPr fontId="6"/>
  </si>
  <si>
    <t>-</t>
  </si>
  <si>
    <t>-</t>
    <phoneticPr fontId="4"/>
  </si>
  <si>
    <t>奈良</t>
    <rPh sb="0" eb="2">
      <t>ナラ</t>
    </rPh>
    <phoneticPr fontId="6"/>
  </si>
  <si>
    <t>仕向け別となっているが、実際は卸別の出荷実績。</t>
    <rPh sb="0" eb="2">
      <t>シム</t>
    </rPh>
    <rPh sb="3" eb="4">
      <t>ベツ</t>
    </rPh>
    <rPh sb="12" eb="14">
      <t>ジッサイ</t>
    </rPh>
    <rPh sb="15" eb="16">
      <t>オロシ</t>
    </rPh>
    <rPh sb="16" eb="17">
      <t>ベツ</t>
    </rPh>
    <rPh sb="18" eb="20">
      <t>シュッカ</t>
    </rPh>
    <rPh sb="20" eb="22">
      <t>ジッセキ</t>
    </rPh>
    <phoneticPr fontId="4"/>
  </si>
  <si>
    <t>札幌市所計</t>
    <rPh sb="0" eb="3">
      <t>サッポロシ</t>
    </rPh>
    <rPh sb="3" eb="4">
      <t>ショ</t>
    </rPh>
    <rPh sb="4" eb="5">
      <t>ケイ</t>
    </rPh>
    <phoneticPr fontId="6"/>
  </si>
  <si>
    <t>和歌山</t>
    <rPh sb="0" eb="3">
      <t>ワカヤマ</t>
    </rPh>
    <phoneticPr fontId="6"/>
  </si>
  <si>
    <t>集計は、JA経済連取扱いのみ</t>
    <rPh sb="0" eb="2">
      <t>シュウケイ</t>
    </rPh>
    <rPh sb="6" eb="9">
      <t>ケイザイレン</t>
    </rPh>
    <rPh sb="9" eb="11">
      <t>トリアツカ</t>
    </rPh>
    <phoneticPr fontId="4"/>
  </si>
  <si>
    <t>東京</t>
    <rPh sb="0" eb="2">
      <t>トウキョウ</t>
    </rPh>
    <phoneticPr fontId="6"/>
  </si>
  <si>
    <t>岡山</t>
    <rPh sb="0" eb="2">
      <t>オカヤマ</t>
    </rPh>
    <phoneticPr fontId="6"/>
  </si>
  <si>
    <t>主食用うるち米（福井米＋一般米＋契約米＋買取米）</t>
    <rPh sb="0" eb="3">
      <t>シュショクヨウ</t>
    </rPh>
    <rPh sb="6" eb="7">
      <t>マイ</t>
    </rPh>
    <rPh sb="8" eb="10">
      <t>フクイ</t>
    </rPh>
    <rPh sb="10" eb="11">
      <t>マイ</t>
    </rPh>
    <rPh sb="12" eb="14">
      <t>イッパン</t>
    </rPh>
    <rPh sb="14" eb="15">
      <t>マイ</t>
    </rPh>
    <rPh sb="16" eb="18">
      <t>ケイヤク</t>
    </rPh>
    <rPh sb="18" eb="19">
      <t>マイ</t>
    </rPh>
    <rPh sb="20" eb="22">
      <t>カイトリ</t>
    </rPh>
    <rPh sb="22" eb="23">
      <t>マイ</t>
    </rPh>
    <phoneticPr fontId="4"/>
  </si>
  <si>
    <t>神奈川</t>
    <rPh sb="0" eb="3">
      <t>カナガワ</t>
    </rPh>
    <phoneticPr fontId="6"/>
  </si>
  <si>
    <t>広島</t>
    <rPh sb="0" eb="2">
      <t>ヒロシマ</t>
    </rPh>
    <phoneticPr fontId="6"/>
  </si>
  <si>
    <t>埼玉</t>
    <rPh sb="0" eb="2">
      <t>サイタマ</t>
    </rPh>
    <phoneticPr fontId="6"/>
  </si>
  <si>
    <t>徳島</t>
    <rPh sb="0" eb="2">
      <t>トクシマ</t>
    </rPh>
    <phoneticPr fontId="6"/>
  </si>
  <si>
    <t>その他うるち品種を含むため、表9と若干数字が異なる</t>
    <rPh sb="2" eb="3">
      <t>タ</t>
    </rPh>
    <rPh sb="6" eb="8">
      <t>ヒンシュ</t>
    </rPh>
    <rPh sb="9" eb="10">
      <t>フク</t>
    </rPh>
    <rPh sb="14" eb="15">
      <t>ヒョウ</t>
    </rPh>
    <rPh sb="17" eb="19">
      <t>ジャッカン</t>
    </rPh>
    <rPh sb="19" eb="21">
      <t>スウジ</t>
    </rPh>
    <rPh sb="22" eb="23">
      <t>コト</t>
    </rPh>
    <phoneticPr fontId="4"/>
  </si>
  <si>
    <t>千葉</t>
    <rPh sb="0" eb="2">
      <t>チバ</t>
    </rPh>
    <phoneticPr fontId="6"/>
  </si>
  <si>
    <t>香川</t>
    <rPh sb="0" eb="2">
      <t>カガワ</t>
    </rPh>
    <phoneticPr fontId="6"/>
  </si>
  <si>
    <t>群馬</t>
    <rPh sb="0" eb="2">
      <t>グンマ</t>
    </rPh>
    <phoneticPr fontId="6"/>
  </si>
  <si>
    <t>愛媛</t>
    <rPh sb="0" eb="2">
      <t>エヒメ</t>
    </rPh>
    <phoneticPr fontId="6"/>
  </si>
  <si>
    <t>新潟</t>
    <rPh sb="0" eb="2">
      <t>ニイガタ</t>
    </rPh>
    <phoneticPr fontId="6"/>
  </si>
  <si>
    <t>高知</t>
    <rPh sb="0" eb="2">
      <t>コウチ</t>
    </rPh>
    <phoneticPr fontId="6"/>
  </si>
  <si>
    <t>東京支所計</t>
    <rPh sb="0" eb="2">
      <t>トウキョウ</t>
    </rPh>
    <rPh sb="2" eb="4">
      <t>シショ</t>
    </rPh>
    <rPh sb="4" eb="5">
      <t>ケイ</t>
    </rPh>
    <phoneticPr fontId="6"/>
  </si>
  <si>
    <t>大阪支所計</t>
    <rPh sb="0" eb="2">
      <t>オオサカ</t>
    </rPh>
    <rPh sb="2" eb="4">
      <t>シショ</t>
    </rPh>
    <rPh sb="3" eb="4">
      <t>ショ</t>
    </rPh>
    <rPh sb="4" eb="5">
      <t>ケイ</t>
    </rPh>
    <phoneticPr fontId="6"/>
  </si>
  <si>
    <t>静岡</t>
    <rPh sb="0" eb="2">
      <t>シズオカ</t>
    </rPh>
    <phoneticPr fontId="6"/>
  </si>
  <si>
    <t>福岡</t>
    <rPh sb="0" eb="2">
      <t>フクオカ</t>
    </rPh>
    <phoneticPr fontId="6"/>
  </si>
  <si>
    <t>愛知</t>
    <rPh sb="0" eb="2">
      <t>アイチ</t>
    </rPh>
    <phoneticPr fontId="6"/>
  </si>
  <si>
    <t>大分</t>
    <rPh sb="0" eb="2">
      <t>オオイタ</t>
    </rPh>
    <phoneticPr fontId="6"/>
  </si>
  <si>
    <t>長崎</t>
    <rPh sb="0" eb="2">
      <t>ナガサキ</t>
    </rPh>
    <phoneticPr fontId="6"/>
  </si>
  <si>
    <t>名古屋支所計</t>
    <rPh sb="0" eb="3">
      <t>ナゴヤ</t>
    </rPh>
    <rPh sb="3" eb="5">
      <t>シショ</t>
    </rPh>
    <rPh sb="4" eb="5">
      <t>ショ</t>
    </rPh>
    <rPh sb="5" eb="6">
      <t>ケイ</t>
    </rPh>
    <phoneticPr fontId="6"/>
  </si>
  <si>
    <t>沖縄</t>
    <rPh sb="0" eb="2">
      <t>オキナワ</t>
    </rPh>
    <phoneticPr fontId="6"/>
  </si>
  <si>
    <t>福井</t>
    <rPh sb="0" eb="2">
      <t>フクイ</t>
    </rPh>
    <phoneticPr fontId="6"/>
  </si>
  <si>
    <t>京都</t>
    <rPh sb="0" eb="2">
      <t>キョウト</t>
    </rPh>
    <phoneticPr fontId="6"/>
  </si>
  <si>
    <t>福岡支所計</t>
    <rPh sb="0" eb="2">
      <t>フクオカ</t>
    </rPh>
    <rPh sb="2" eb="3">
      <t>シ</t>
    </rPh>
    <rPh sb="3" eb="4">
      <t>ショ</t>
    </rPh>
    <rPh sb="4" eb="5">
      <t>ケイ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</si>
  <si>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</si>
  <si>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</si>
  <si>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出典：福井県経済農業協同組合連合会　米穀課</t>
    <rPh sb="0" eb="2">
      <t>シュッテン</t>
    </rPh>
    <rPh sb="3" eb="6">
      <t>フクイケン</t>
    </rPh>
    <rPh sb="6" eb="8">
      <t>ケイザイ</t>
    </rPh>
    <rPh sb="8" eb="14">
      <t>ノ</t>
    </rPh>
    <rPh sb="14" eb="17">
      <t>レンゴウカイ</t>
    </rPh>
    <rPh sb="18" eb="20">
      <t>ベイコク</t>
    </rPh>
    <rPh sb="20" eb="21">
      <t>カ</t>
    </rPh>
    <phoneticPr fontId="6"/>
  </si>
  <si>
    <t>（注）福井県経済農業協同組合連合会における主食用うるち米の実績</t>
    <rPh sb="1" eb="2">
      <t>チュウ</t>
    </rPh>
    <rPh sb="3" eb="5">
      <t>フクイ</t>
    </rPh>
    <rPh sb="5" eb="6">
      <t>ケン</t>
    </rPh>
    <rPh sb="6" eb="8">
      <t>ケイザイ</t>
    </rPh>
    <rPh sb="8" eb="10">
      <t>ノウギョウ</t>
    </rPh>
    <rPh sb="10" eb="12">
      <t>キョウドウ</t>
    </rPh>
    <rPh sb="12" eb="14">
      <t>クミアイ</t>
    </rPh>
    <rPh sb="14" eb="17">
      <t>レンゴウカイ</t>
    </rPh>
    <rPh sb="21" eb="23">
      <t>シュショク</t>
    </rPh>
    <rPh sb="23" eb="24">
      <t>ヨウ</t>
    </rPh>
    <rPh sb="27" eb="28">
      <t>コメ</t>
    </rPh>
    <rPh sb="29" eb="31">
      <t>ジッセキ</t>
    </rPh>
    <phoneticPr fontId="4"/>
  </si>
  <si>
    <t>第９表　主要品種の作付面積と集荷量</t>
    <phoneticPr fontId="6"/>
  </si>
  <si>
    <t>単位：ha、t</t>
    <rPh sb="0" eb="2">
      <t>タンイ</t>
    </rPh>
    <phoneticPr fontId="6"/>
  </si>
  <si>
    <t>品種名</t>
    <rPh sb="0" eb="2">
      <t>ヒンシュ</t>
    </rPh>
    <rPh sb="2" eb="3">
      <t>メイ</t>
    </rPh>
    <phoneticPr fontId="6"/>
  </si>
  <si>
    <t>う　　　　る　　　　ち</t>
    <phoneticPr fontId="6"/>
  </si>
  <si>
    <t>も　　ち</t>
    <phoneticPr fontId="6"/>
  </si>
  <si>
    <t>酒　米</t>
    <rPh sb="0" eb="1">
      <t>サケ</t>
    </rPh>
    <rPh sb="2" eb="3">
      <t>コメ</t>
    </rPh>
    <phoneticPr fontId="6"/>
  </si>
  <si>
    <t>タンチョウ
モチ</t>
    <phoneticPr fontId="6"/>
  </si>
  <si>
    <t>区　　分</t>
    <rPh sb="0" eb="1">
      <t>ク</t>
    </rPh>
    <rPh sb="3" eb="4">
      <t>フン</t>
    </rPh>
    <phoneticPr fontId="6"/>
  </si>
  <si>
    <t>イク
ヒカリ</t>
    <phoneticPr fontId="6"/>
  </si>
  <si>
    <t>コシ
ヒカリ</t>
    <phoneticPr fontId="6"/>
  </si>
  <si>
    <t>ハナ
エチゼン</t>
    <phoneticPr fontId="6"/>
  </si>
  <si>
    <t>あき
さかり</t>
    <phoneticPr fontId="6"/>
  </si>
  <si>
    <t>いち
ほまれ</t>
    <phoneticPr fontId="4"/>
  </si>
  <si>
    <t>キヌ
ヒカリ</t>
    <phoneticPr fontId="6"/>
  </si>
  <si>
    <t>ひとめ
ぼれ</t>
    <phoneticPr fontId="6"/>
  </si>
  <si>
    <t>日本晴</t>
    <rPh sb="0" eb="3">
      <t>ニホンバ</t>
    </rPh>
    <phoneticPr fontId="6"/>
  </si>
  <si>
    <t>カグラ
モチ</t>
    <phoneticPr fontId="6"/>
  </si>
  <si>
    <t>恵糯</t>
    <rPh sb="0" eb="1">
      <t>メグ</t>
    </rPh>
    <rPh sb="1" eb="2">
      <t>モチ</t>
    </rPh>
    <phoneticPr fontId="6"/>
  </si>
  <si>
    <t>五百万石</t>
    <rPh sb="0" eb="4">
      <t>ゴヒャクマンゴク</t>
    </rPh>
    <phoneticPr fontId="6"/>
  </si>
  <si>
    <t>面　　積</t>
    <rPh sb="0" eb="1">
      <t>メン</t>
    </rPh>
    <rPh sb="3" eb="4">
      <t>セキ</t>
    </rPh>
    <phoneticPr fontId="6"/>
  </si>
  <si>
    <t>R元産については、令和2年3月末現在</t>
    <rPh sb="1" eb="2">
      <t>ガン</t>
    </rPh>
    <rPh sb="2" eb="3">
      <t>サン</t>
    </rPh>
    <rPh sb="9" eb="11">
      <t>レイワ</t>
    </rPh>
    <rPh sb="12" eb="13">
      <t>ネン</t>
    </rPh>
    <rPh sb="14" eb="16">
      <t>ガツマツ</t>
    </rPh>
    <rPh sb="16" eb="18">
      <t>ゲンザイ</t>
    </rPh>
    <phoneticPr fontId="6"/>
  </si>
  <si>
    <t>面積については、平成21年度までは国の公表値、平成22年度以降は福井県経済農業協同組合連合会調べ</t>
    <rPh sb="0" eb="2">
      <t>メンセキ</t>
    </rPh>
    <rPh sb="8" eb="10">
      <t>ヘイセイ</t>
    </rPh>
    <rPh sb="12" eb="14">
      <t>ネンド</t>
    </rPh>
    <rPh sb="17" eb="18">
      <t>クニ</t>
    </rPh>
    <rPh sb="19" eb="21">
      <t>コウヒョウ</t>
    </rPh>
    <rPh sb="21" eb="22">
      <t>チ</t>
    </rPh>
    <rPh sb="23" eb="25">
      <t>ヘイセイ</t>
    </rPh>
    <rPh sb="27" eb="29">
      <t>ネンド</t>
    </rPh>
    <rPh sb="29" eb="31">
      <t>イコウ</t>
    </rPh>
    <rPh sb="32" eb="35">
      <t>フクイケン</t>
    </rPh>
    <rPh sb="35" eb="37">
      <t>ケイザイ</t>
    </rPh>
    <rPh sb="37" eb="43">
      <t>ノ</t>
    </rPh>
    <rPh sb="43" eb="46">
      <t>レンゴウカイ</t>
    </rPh>
    <rPh sb="46" eb="47">
      <t>シラ</t>
    </rPh>
    <phoneticPr fontId="6"/>
  </si>
  <si>
    <t>集荷量については福井県経済農業協同組合連合会における集荷量（加工用、備蓄用、輸出用、特定米含まず）である。</t>
    <rPh sb="0" eb="3">
      <t>シュウカリョウ</t>
    </rPh>
    <rPh sb="8" eb="11">
      <t>フクイケン</t>
    </rPh>
    <rPh sb="11" eb="13">
      <t>ケイザイ</t>
    </rPh>
    <rPh sb="13" eb="19">
      <t>ノ</t>
    </rPh>
    <rPh sb="19" eb="22">
      <t>レンゴウカイ</t>
    </rPh>
    <rPh sb="26" eb="29">
      <t>シュウカリョウ</t>
    </rPh>
    <rPh sb="30" eb="33">
      <t>カコウヨウ</t>
    </rPh>
    <rPh sb="34" eb="37">
      <t>ビチクヨウ</t>
    </rPh>
    <rPh sb="38" eb="41">
      <t>ユシュツヨウ</t>
    </rPh>
    <rPh sb="42" eb="44">
      <t>トクテイ</t>
    </rPh>
    <rPh sb="44" eb="45">
      <t>マイ</t>
    </rPh>
    <rPh sb="45" eb="46">
      <t>フク</t>
    </rPh>
    <phoneticPr fontId="6"/>
  </si>
  <si>
    <t>第１０表　米の検査等級別比率の推移(全国）</t>
    <rPh sb="0" eb="1">
      <t>ダイ</t>
    </rPh>
    <rPh sb="3" eb="4">
      <t>ヒョウ</t>
    </rPh>
    <rPh sb="5" eb="6">
      <t>コメ</t>
    </rPh>
    <rPh sb="7" eb="9">
      <t>ケンサ</t>
    </rPh>
    <rPh sb="9" eb="11">
      <t>トウキュウ</t>
    </rPh>
    <rPh sb="11" eb="12">
      <t>ベツ</t>
    </rPh>
    <rPh sb="12" eb="14">
      <t>ヒリツ</t>
    </rPh>
    <rPh sb="15" eb="17">
      <t>スイイ</t>
    </rPh>
    <rPh sb="18" eb="20">
      <t>ゼンコク</t>
    </rPh>
    <phoneticPr fontId="6"/>
  </si>
  <si>
    <t>単位：％</t>
    <phoneticPr fontId="6"/>
  </si>
  <si>
    <t>等級　</t>
    <rPh sb="0" eb="2">
      <t>トウキュウ</t>
    </rPh>
    <phoneticPr fontId="6"/>
  </si>
  <si>
    <t>（上位等級米）</t>
    <rPh sb="1" eb="3">
      <t>ジョウイ</t>
    </rPh>
    <rPh sb="3" eb="5">
      <t>トウキュウ</t>
    </rPh>
    <rPh sb="5" eb="6">
      <t>マイ</t>
    </rPh>
    <phoneticPr fontId="6"/>
  </si>
  <si>
    <t>２　等</t>
    <rPh sb="2" eb="3">
      <t>トウ</t>
    </rPh>
    <phoneticPr fontId="6"/>
  </si>
  <si>
    <t>３　等</t>
    <rPh sb="2" eb="3">
      <t>トウ</t>
    </rPh>
    <phoneticPr fontId="6"/>
  </si>
  <si>
    <t>規格外等</t>
    <rPh sb="0" eb="3">
      <t>キカクガイ</t>
    </rPh>
    <rPh sb="3" eb="4">
      <t>トウ</t>
    </rPh>
    <phoneticPr fontId="6"/>
  </si>
  <si>
    <t xml:space="preserve"> 区分</t>
    <rPh sb="1" eb="3">
      <t>クブン</t>
    </rPh>
    <phoneticPr fontId="6"/>
  </si>
  <si>
    <t>年産</t>
    <rPh sb="0" eb="1">
      <t>ネン</t>
    </rPh>
    <rPh sb="1" eb="2">
      <t>サン</t>
    </rPh>
    <phoneticPr fontId="6"/>
  </si>
  <si>
    <t>１　等</t>
    <rPh sb="2" eb="3">
      <t>トウ</t>
    </rPh>
    <phoneticPr fontId="6"/>
  </si>
  <si>
    <t>全　国（うるち）</t>
    <phoneticPr fontId="4"/>
  </si>
  <si>
    <t>出典：農林水産省　米穀の農産物検査結果</t>
    <rPh sb="0" eb="2">
      <t>シュッテン</t>
    </rPh>
    <rPh sb="9" eb="11">
      <t>ベイコク</t>
    </rPh>
    <rPh sb="12" eb="15">
      <t>ノウサンブツ</t>
    </rPh>
    <rPh sb="15" eb="17">
      <t>ケンサ</t>
    </rPh>
    <rPh sb="17" eb="19">
      <t>ケッカ</t>
    </rPh>
    <phoneticPr fontId="4"/>
  </si>
  <si>
    <t>第１１表　うるち米年別・等級別検査数量</t>
    <rPh sb="0" eb="1">
      <t>ダイ</t>
    </rPh>
    <rPh sb="3" eb="4">
      <t>ヒョウ</t>
    </rPh>
    <rPh sb="8" eb="9">
      <t>コメ</t>
    </rPh>
    <rPh sb="9" eb="11">
      <t>ネンベツ</t>
    </rPh>
    <rPh sb="12" eb="14">
      <t>トウキュウ</t>
    </rPh>
    <rPh sb="14" eb="15">
      <t>ベツ</t>
    </rPh>
    <rPh sb="15" eb="17">
      <t>ケンサ</t>
    </rPh>
    <rPh sb="17" eb="19">
      <t>スウリョウ</t>
    </rPh>
    <phoneticPr fontId="6"/>
  </si>
  <si>
    <t>単位：ｔ、％</t>
    <phoneticPr fontId="6"/>
  </si>
  <si>
    <t>等級</t>
    <rPh sb="0" eb="2">
      <t>トウキュウ</t>
    </rPh>
    <phoneticPr fontId="6"/>
  </si>
  <si>
    <t>総　数</t>
    <rPh sb="0" eb="1">
      <t>ソウ</t>
    </rPh>
    <rPh sb="2" eb="3">
      <t>スウ</t>
    </rPh>
    <phoneticPr fontId="6"/>
  </si>
  <si>
    <t>等 級 別 検 査 数 量</t>
    <rPh sb="0" eb="1">
      <t>トウ</t>
    </rPh>
    <rPh sb="2" eb="3">
      <t>キュウ</t>
    </rPh>
    <rPh sb="4" eb="5">
      <t>ベツ</t>
    </rPh>
    <rPh sb="6" eb="7">
      <t>ケン</t>
    </rPh>
    <rPh sb="8" eb="9">
      <t>サ</t>
    </rPh>
    <rPh sb="10" eb="11">
      <t>カズ</t>
    </rPh>
    <rPh sb="12" eb="13">
      <t>リョウ</t>
    </rPh>
    <phoneticPr fontId="6"/>
  </si>
  <si>
    <t>地域</t>
    <rPh sb="0" eb="2">
      <t>チイキ</t>
    </rPh>
    <phoneticPr fontId="6"/>
  </si>
  <si>
    <t>規格外</t>
    <rPh sb="0" eb="3">
      <t>キカクガイ</t>
    </rPh>
    <phoneticPr fontId="6"/>
  </si>
  <si>
    <t>数 量</t>
    <rPh sb="0" eb="1">
      <t>スウ</t>
    </rPh>
    <rPh sb="2" eb="3">
      <t>リョウ</t>
    </rPh>
    <phoneticPr fontId="6"/>
  </si>
  <si>
    <t>比率</t>
    <rPh sb="0" eb="2">
      <t>ヒリツ</t>
    </rPh>
    <phoneticPr fontId="4"/>
  </si>
  <si>
    <t>（注）　　１）ラウンドの関係で一致しないことがある</t>
    <rPh sb="1" eb="2">
      <t>チュウ</t>
    </rPh>
    <rPh sb="12" eb="14">
      <t>カンケイ</t>
    </rPh>
    <rPh sb="15" eb="17">
      <t>イッチ</t>
    </rPh>
    <phoneticPr fontId="6"/>
  </si>
  <si>
    <t>出典：農林水産省　米穀の農産物検査結果　</t>
    <rPh sb="0" eb="2">
      <t>シュッテン</t>
    </rPh>
    <rPh sb="3" eb="5">
      <t>ノウリン</t>
    </rPh>
    <rPh sb="5" eb="8">
      <t>スイサンショウ</t>
    </rPh>
    <rPh sb="9" eb="11">
      <t>ベイコク</t>
    </rPh>
    <rPh sb="12" eb="15">
      <t>ノウサンブツ</t>
    </rPh>
    <rPh sb="15" eb="17">
      <t>ケンサ</t>
    </rPh>
    <rPh sb="17" eb="19">
      <t>ケッカ</t>
    </rPh>
    <phoneticPr fontId="6"/>
  </si>
  <si>
    <r>
      <rPr>
        <sz val="12"/>
        <rFont val="ＭＳ ゴシック"/>
        <family val="3"/>
        <charset val="128"/>
      </rPr>
      <t>- 8 -</t>
    </r>
    <phoneticPr fontId="4"/>
  </si>
  <si>
    <t>第１２表　費目別米生産費（10a当たり）</t>
    <rPh sb="0" eb="1">
      <t>ダイ</t>
    </rPh>
    <rPh sb="3" eb="4">
      <t>ヒョウ</t>
    </rPh>
    <rPh sb="5" eb="7">
      <t>ヒモク</t>
    </rPh>
    <rPh sb="7" eb="8">
      <t>ベツ</t>
    </rPh>
    <rPh sb="8" eb="9">
      <t>コメ</t>
    </rPh>
    <rPh sb="9" eb="11">
      <t>セイサン</t>
    </rPh>
    <rPh sb="11" eb="12">
      <t>ヒ</t>
    </rPh>
    <rPh sb="16" eb="17">
      <t>ア</t>
    </rPh>
    <phoneticPr fontId="6"/>
  </si>
  <si>
    <t>単位：円</t>
    <rPh sb="0" eb="2">
      <t>タンイ</t>
    </rPh>
    <rPh sb="3" eb="4">
      <t>エン</t>
    </rPh>
    <phoneticPr fontId="6"/>
  </si>
  <si>
    <t>種苗費</t>
    <rPh sb="0" eb="2">
      <t>シュビョウ</t>
    </rPh>
    <rPh sb="2" eb="3">
      <t>ヒ</t>
    </rPh>
    <phoneticPr fontId="6"/>
  </si>
  <si>
    <t>肥料費</t>
    <rPh sb="0" eb="2">
      <t>ヒリョウ</t>
    </rPh>
    <rPh sb="2" eb="3">
      <t>ヒ</t>
    </rPh>
    <phoneticPr fontId="6"/>
  </si>
  <si>
    <t>農業薬剤費</t>
    <rPh sb="0" eb="2">
      <t>ノウギョウ</t>
    </rPh>
    <rPh sb="2" eb="5">
      <t>ヤクザイヒ</t>
    </rPh>
    <phoneticPr fontId="6"/>
  </si>
  <si>
    <t>光熱動力費</t>
    <rPh sb="0" eb="2">
      <t>コウネツ</t>
    </rPh>
    <rPh sb="2" eb="4">
      <t>ドウリョク</t>
    </rPh>
    <rPh sb="4" eb="5">
      <t>ヒ</t>
    </rPh>
    <phoneticPr fontId="6"/>
  </si>
  <si>
    <t>諸材料費
その他の</t>
    <rPh sb="0" eb="1">
      <t>ショ</t>
    </rPh>
    <rPh sb="1" eb="4">
      <t>ザイリョウヒ</t>
    </rPh>
    <rPh sb="7" eb="8">
      <t>タ</t>
    </rPh>
    <phoneticPr fontId="6"/>
  </si>
  <si>
    <t>及び水利費
土地改良</t>
    <rPh sb="0" eb="1">
      <t>オヨ</t>
    </rPh>
    <rPh sb="2" eb="4">
      <t>スイリ</t>
    </rPh>
    <rPh sb="4" eb="5">
      <t>ヒ</t>
    </rPh>
    <rPh sb="6" eb="8">
      <t>トチ</t>
    </rPh>
    <rPh sb="8" eb="10">
      <t>カイリョウ</t>
    </rPh>
    <phoneticPr fontId="6"/>
  </si>
  <si>
    <t>及び料金
賃借料</t>
    <rPh sb="0" eb="1">
      <t>オヨ</t>
    </rPh>
    <rPh sb="2" eb="4">
      <t>リョウキン</t>
    </rPh>
    <rPh sb="5" eb="8">
      <t>チンシャクリョウ</t>
    </rPh>
    <phoneticPr fontId="6"/>
  </si>
  <si>
    <t>公課諸負担
物件税及び</t>
    <rPh sb="0" eb="1">
      <t>コウ</t>
    </rPh>
    <rPh sb="1" eb="2">
      <t>カ</t>
    </rPh>
    <rPh sb="2" eb="3">
      <t>ショ</t>
    </rPh>
    <rPh sb="3" eb="5">
      <t>フタン</t>
    </rPh>
    <rPh sb="6" eb="8">
      <t>ブッケン</t>
    </rPh>
    <rPh sb="8" eb="9">
      <t>ゼイ</t>
    </rPh>
    <rPh sb="9" eb="10">
      <t>オヨ</t>
    </rPh>
    <phoneticPr fontId="6"/>
  </si>
  <si>
    <t>建物費</t>
    <rPh sb="0" eb="2">
      <t>タテモノ</t>
    </rPh>
    <rPh sb="2" eb="3">
      <t>ヒ</t>
    </rPh>
    <phoneticPr fontId="6"/>
  </si>
  <si>
    <t>自動車費</t>
    <rPh sb="0" eb="3">
      <t>ジドウシャ</t>
    </rPh>
    <rPh sb="3" eb="4">
      <t>ヒ</t>
    </rPh>
    <phoneticPr fontId="6"/>
  </si>
  <si>
    <t>農機具費</t>
    <rPh sb="0" eb="3">
      <t>ノウキグ</t>
    </rPh>
    <rPh sb="3" eb="4">
      <t>ヒ</t>
    </rPh>
    <phoneticPr fontId="6"/>
  </si>
  <si>
    <t>畜力費</t>
    <rPh sb="0" eb="1">
      <t>チク</t>
    </rPh>
    <rPh sb="1" eb="2">
      <t>リョク</t>
    </rPh>
    <rPh sb="2" eb="3">
      <t>ヒ</t>
    </rPh>
    <phoneticPr fontId="6"/>
  </si>
  <si>
    <t>生産管理費</t>
    <rPh sb="0" eb="2">
      <t>セイサン</t>
    </rPh>
    <rPh sb="2" eb="4">
      <t>カンリ</t>
    </rPh>
    <rPh sb="4" eb="5">
      <t>ヒ</t>
    </rPh>
    <phoneticPr fontId="6"/>
  </si>
  <si>
    <t>労働費</t>
    <rPh sb="0" eb="2">
      <t>ロウドウ</t>
    </rPh>
    <rPh sb="2" eb="3">
      <t>ヒ</t>
    </rPh>
    <phoneticPr fontId="6"/>
  </si>
  <si>
    <t>費用合計</t>
    <rPh sb="0" eb="2">
      <t>ヒヨウ</t>
    </rPh>
    <rPh sb="2" eb="4">
      <t>ゴウケイ</t>
    </rPh>
    <phoneticPr fontId="6"/>
  </si>
  <si>
    <t>副産物価額</t>
    <rPh sb="0" eb="3">
      <t>フクサンブツ</t>
    </rPh>
    <rPh sb="3" eb="5">
      <t>カガク</t>
    </rPh>
    <phoneticPr fontId="6"/>
  </si>
  <si>
    <r>
      <rPr>
        <sz val="6"/>
        <rFont val="ＭＳ Ｐ明朝"/>
        <family val="1"/>
        <charset val="128"/>
      </rPr>
      <t xml:space="preserve">（副産物
 価格差引）
</t>
    </r>
    <r>
      <rPr>
        <sz val="9"/>
        <rFont val="ＭＳ Ｐ明朝"/>
        <family val="1"/>
        <charset val="128"/>
      </rPr>
      <t>生産費</t>
    </r>
    <rPh sb="1" eb="4">
      <t>フクサンブツ</t>
    </rPh>
    <rPh sb="6" eb="8">
      <t>カカク</t>
    </rPh>
    <rPh sb="8" eb="10">
      <t>サシヒキ</t>
    </rPh>
    <rPh sb="12" eb="14">
      <t>セイサン</t>
    </rPh>
    <rPh sb="14" eb="15">
      <t>ヒ</t>
    </rPh>
    <phoneticPr fontId="6"/>
  </si>
  <si>
    <t>支払利子</t>
    <rPh sb="0" eb="2">
      <t>シハライ</t>
    </rPh>
    <rPh sb="2" eb="4">
      <t>リシ</t>
    </rPh>
    <phoneticPr fontId="6"/>
  </si>
  <si>
    <t>支払地代</t>
    <rPh sb="0" eb="2">
      <t>シハライ</t>
    </rPh>
    <rPh sb="2" eb="4">
      <t>チダイ</t>
    </rPh>
    <phoneticPr fontId="6"/>
  </si>
  <si>
    <t>算入生産費
支払利子・地代</t>
    <rPh sb="0" eb="2">
      <t>サンニュウ</t>
    </rPh>
    <rPh sb="2" eb="5">
      <t>セイサンヒ</t>
    </rPh>
    <rPh sb="6" eb="8">
      <t>シハライ</t>
    </rPh>
    <rPh sb="8" eb="10">
      <t>リシ</t>
    </rPh>
    <rPh sb="11" eb="13">
      <t>チダイ</t>
    </rPh>
    <phoneticPr fontId="6"/>
  </si>
  <si>
    <t>自己資本
利子</t>
    <rPh sb="0" eb="2">
      <t>ジコ</t>
    </rPh>
    <rPh sb="2" eb="4">
      <t>シホン</t>
    </rPh>
    <rPh sb="5" eb="7">
      <t>リシ</t>
    </rPh>
    <phoneticPr fontId="6"/>
  </si>
  <si>
    <t>自作地地代</t>
    <rPh sb="0" eb="2">
      <t>ジサク</t>
    </rPh>
    <rPh sb="2" eb="3">
      <t>チ</t>
    </rPh>
    <rPh sb="3" eb="5">
      <t>チダイ</t>
    </rPh>
    <phoneticPr fontId="6"/>
  </si>
  <si>
    <t>全算入
生産費</t>
    <rPh sb="0" eb="1">
      <t>ゼン</t>
    </rPh>
    <rPh sb="1" eb="3">
      <t>サンニュウ</t>
    </rPh>
    <rPh sb="4" eb="7">
      <t>セイサンヒ</t>
    </rPh>
    <phoneticPr fontId="6"/>
  </si>
  <si>
    <t>区分</t>
    <rPh sb="0" eb="2">
      <t>クブン</t>
    </rPh>
    <phoneticPr fontId="6"/>
  </si>
  <si>
    <t>H 2</t>
    <phoneticPr fontId="4"/>
  </si>
  <si>
    <t>富山</t>
    <rPh sb="0" eb="2">
      <t>トヤマ</t>
    </rPh>
    <phoneticPr fontId="6"/>
  </si>
  <si>
    <t>石川</t>
    <rPh sb="0" eb="2">
      <t>イシカワ</t>
    </rPh>
    <phoneticPr fontId="6"/>
  </si>
  <si>
    <t>第１３表　水稲の収益性（10ａ当たり）</t>
    <rPh sb="0" eb="1">
      <t>ダイ</t>
    </rPh>
    <rPh sb="3" eb="4">
      <t>ヒョウ</t>
    </rPh>
    <rPh sb="5" eb="7">
      <t>スイトウ</t>
    </rPh>
    <rPh sb="8" eb="11">
      <t>シュウエキセイ</t>
    </rPh>
    <rPh sb="15" eb="16">
      <t>ア</t>
    </rPh>
    <phoneticPr fontId="6"/>
  </si>
  <si>
    <t>収　 量</t>
    <rPh sb="0" eb="1">
      <t>シュウ</t>
    </rPh>
    <rPh sb="3" eb="4">
      <t>リョウ</t>
    </rPh>
    <phoneticPr fontId="6"/>
  </si>
  <si>
    <t>粗 収 益</t>
    <rPh sb="0" eb="1">
      <t>ホボ</t>
    </rPh>
    <rPh sb="2" eb="3">
      <t>オサム</t>
    </rPh>
    <rPh sb="4" eb="5">
      <t>エキ</t>
    </rPh>
    <phoneticPr fontId="6"/>
  </si>
  <si>
    <t>生 産 費</t>
    <rPh sb="0" eb="1">
      <t>サン</t>
    </rPh>
    <rPh sb="2" eb="3">
      <t>ヒ</t>
    </rPh>
    <phoneticPr fontId="6"/>
  </si>
  <si>
    <t>利　　潤</t>
    <rPh sb="0" eb="1">
      <t>リ</t>
    </rPh>
    <rPh sb="3" eb="4">
      <t>ジュン</t>
    </rPh>
    <phoneticPr fontId="6"/>
  </si>
  <si>
    <t>家　　族</t>
    <rPh sb="0" eb="1">
      <t>イエ</t>
    </rPh>
    <rPh sb="3" eb="4">
      <t>ゾク</t>
    </rPh>
    <phoneticPr fontId="6"/>
  </si>
  <si>
    <t>１日当たり</t>
    <rPh sb="1" eb="2">
      <t>ニチ</t>
    </rPh>
    <rPh sb="2" eb="3">
      <t>ア</t>
    </rPh>
    <phoneticPr fontId="6"/>
  </si>
  <si>
    <t>所　　得</t>
    <rPh sb="0" eb="1">
      <t>トコロ</t>
    </rPh>
    <rPh sb="3" eb="4">
      <t>トク</t>
    </rPh>
    <phoneticPr fontId="6"/>
  </si>
  <si>
    <t>所 得 率</t>
    <rPh sb="0" eb="1">
      <t>トコロ</t>
    </rPh>
    <rPh sb="2" eb="3">
      <t>エ</t>
    </rPh>
    <rPh sb="4" eb="5">
      <t>リツ</t>
    </rPh>
    <phoneticPr fontId="6"/>
  </si>
  <si>
    <t>総　　額</t>
    <rPh sb="0" eb="1">
      <t>ソウ</t>
    </rPh>
    <rPh sb="3" eb="4">
      <t>ガク</t>
    </rPh>
    <phoneticPr fontId="6"/>
  </si>
  <si>
    <t>家　　　族</t>
    <rPh sb="0" eb="1">
      <t>イエ</t>
    </rPh>
    <rPh sb="4" eb="5">
      <t>ゾク</t>
    </rPh>
    <phoneticPr fontId="6"/>
  </si>
  <si>
    <t>kg</t>
    <phoneticPr fontId="6"/>
  </si>
  <si>
    <t>(1)</t>
    <phoneticPr fontId="6"/>
  </si>
  <si>
    <t>(2)</t>
    <phoneticPr fontId="6"/>
  </si>
  <si>
    <t>(1)－(2)</t>
    <phoneticPr fontId="6"/>
  </si>
  <si>
    <t>労働報酬</t>
    <rPh sb="0" eb="2">
      <t>ロウドウ</t>
    </rPh>
    <rPh sb="2" eb="4">
      <t>ホウシュウ</t>
    </rPh>
    <phoneticPr fontId="6"/>
  </si>
  <si>
    <t>％</t>
    <phoneticPr fontId="6"/>
  </si>
  <si>
    <t>全　　　国</t>
    <rPh sb="0" eb="1">
      <t>ゼン</t>
    </rPh>
    <rPh sb="4" eb="5">
      <t>クニ</t>
    </rPh>
    <phoneticPr fontId="6"/>
  </si>
  <si>
    <t>福　　井　　県</t>
    <rPh sb="0" eb="1">
      <t>フク</t>
    </rPh>
    <rPh sb="3" eb="4">
      <t>イ</t>
    </rPh>
    <rPh sb="6" eb="7">
      <t>ケン</t>
    </rPh>
    <phoneticPr fontId="6"/>
  </si>
  <si>
    <t>※旧算出法</t>
    <rPh sb="1" eb="2">
      <t>キュウ</t>
    </rPh>
    <rPh sb="2" eb="4">
      <t>サンシュツ</t>
    </rPh>
    <rPh sb="4" eb="5">
      <t>ホウ</t>
    </rPh>
    <phoneticPr fontId="6"/>
  </si>
  <si>
    <t>粗収益</t>
    <rPh sb="0" eb="1">
      <t>ホボ</t>
    </rPh>
    <rPh sb="1" eb="2">
      <t>オサム</t>
    </rPh>
    <rPh sb="2" eb="3">
      <t>エキ</t>
    </rPh>
    <phoneticPr fontId="6"/>
  </si>
  <si>
    <t>＝ 主産物価額+副産物価額</t>
    <phoneticPr fontId="4"/>
  </si>
  <si>
    <t>生産費総額</t>
    <rPh sb="0" eb="1">
      <t>セイ</t>
    </rPh>
    <rPh sb="1" eb="2">
      <t>サン</t>
    </rPh>
    <rPh sb="2" eb="3">
      <t>ヒ</t>
    </rPh>
    <rPh sb="3" eb="5">
      <t>ソウガク</t>
    </rPh>
    <phoneticPr fontId="6"/>
  </si>
  <si>
    <t>＝ 費用合計＋支払利子＋自己資本利子＋支払地代＋自作地地代</t>
    <rPh sb="2" eb="4">
      <t>ソウヒヨウ</t>
    </rPh>
    <rPh sb="4" eb="6">
      <t>ゴウケイ</t>
    </rPh>
    <rPh sb="7" eb="9">
      <t>シハライ</t>
    </rPh>
    <rPh sb="9" eb="11">
      <t>リシ</t>
    </rPh>
    <rPh sb="12" eb="14">
      <t>ジコ</t>
    </rPh>
    <rPh sb="14" eb="16">
      <t>シホン</t>
    </rPh>
    <rPh sb="16" eb="18">
      <t>リシ</t>
    </rPh>
    <rPh sb="19" eb="21">
      <t>シハライ</t>
    </rPh>
    <rPh sb="21" eb="23">
      <t>チダイ</t>
    </rPh>
    <rPh sb="24" eb="26">
      <t>ジサク</t>
    </rPh>
    <rPh sb="26" eb="27">
      <t>チ</t>
    </rPh>
    <rPh sb="27" eb="29">
      <t>チダイ</t>
    </rPh>
    <phoneticPr fontId="6"/>
  </si>
  <si>
    <t>家族労働報酬</t>
    <rPh sb="0" eb="2">
      <t>カゾク</t>
    </rPh>
    <rPh sb="2" eb="4">
      <t>ロウドウ</t>
    </rPh>
    <rPh sb="4" eb="6">
      <t>ホウシュウ</t>
    </rPh>
    <phoneticPr fontId="6"/>
  </si>
  <si>
    <t>＝ 粗収益－（生産費総額－家族労働費）</t>
    <rPh sb="2" eb="5">
      <t>ソシュウエキ</t>
    </rPh>
    <rPh sb="7" eb="9">
      <t>セイサン</t>
    </rPh>
    <rPh sb="9" eb="10">
      <t>ヒ</t>
    </rPh>
    <rPh sb="10" eb="12">
      <t>ソウガク</t>
    </rPh>
    <rPh sb="13" eb="15">
      <t>カゾク</t>
    </rPh>
    <rPh sb="15" eb="17">
      <t>ロウドウ</t>
    </rPh>
    <rPh sb="17" eb="18">
      <t>ヒ</t>
    </rPh>
    <phoneticPr fontId="6"/>
  </si>
  <si>
    <t>所得</t>
    <rPh sb="0" eb="1">
      <t>トコロ</t>
    </rPh>
    <rPh sb="1" eb="2">
      <t>トク</t>
    </rPh>
    <phoneticPr fontId="6"/>
  </si>
  <si>
    <t>＝ 粗収益－｛生産費総額－（家族労働費＋自己資本利子＋自作地地代）｝</t>
    <rPh sb="2" eb="5">
      <t>ソシュウエキ</t>
    </rPh>
    <rPh sb="7" eb="9">
      <t>セイサン</t>
    </rPh>
    <rPh sb="9" eb="10">
      <t>ヒ</t>
    </rPh>
    <rPh sb="10" eb="12">
      <t>ソウガク</t>
    </rPh>
    <rPh sb="14" eb="16">
      <t>カゾク</t>
    </rPh>
    <rPh sb="16" eb="18">
      <t>ロウドウ</t>
    </rPh>
    <rPh sb="18" eb="19">
      <t>ヒ</t>
    </rPh>
    <rPh sb="20" eb="22">
      <t>ジコ</t>
    </rPh>
    <rPh sb="22" eb="24">
      <t>シホン</t>
    </rPh>
    <rPh sb="24" eb="26">
      <t>リシ</t>
    </rPh>
    <rPh sb="27" eb="29">
      <t>ジサク</t>
    </rPh>
    <rPh sb="29" eb="30">
      <t>チ</t>
    </rPh>
    <rPh sb="30" eb="32">
      <t>チダイ</t>
    </rPh>
    <phoneticPr fontId="6"/>
  </si>
  <si>
    <t>出典：北陸農政局 北陸農林水産統計年報・農林水産省 農業経営統計調査</t>
    <rPh sb="0" eb="2">
      <t>シュッテン</t>
    </rPh>
    <rPh sb="3" eb="5">
      <t>ホクリク</t>
    </rPh>
    <rPh sb="5" eb="8">
      <t>ノウセイキョク</t>
    </rPh>
    <rPh sb="9" eb="11">
      <t>ホクリク</t>
    </rPh>
    <rPh sb="11" eb="13">
      <t>ノウリン</t>
    </rPh>
    <rPh sb="13" eb="15">
      <t>スイサン</t>
    </rPh>
    <rPh sb="15" eb="17">
      <t>トウケイ</t>
    </rPh>
    <rPh sb="17" eb="19">
      <t>ネンポウ</t>
    </rPh>
    <rPh sb="20" eb="22">
      <t>ノウリン</t>
    </rPh>
    <rPh sb="22" eb="25">
      <t>スイサンショウ</t>
    </rPh>
    <rPh sb="26" eb="28">
      <t>ノウギョウ</t>
    </rPh>
    <rPh sb="28" eb="30">
      <t>ケイエイ</t>
    </rPh>
    <rPh sb="30" eb="32">
      <t>トウケイ</t>
    </rPh>
    <rPh sb="32" eb="34">
      <t>チョウサ</t>
    </rPh>
    <phoneticPr fontId="6"/>
  </si>
  <si>
    <t>所 得（旧）</t>
    <rPh sb="0" eb="1">
      <t>トコロ</t>
    </rPh>
    <rPh sb="2" eb="3">
      <t>エ</t>
    </rPh>
    <rPh sb="4" eb="5">
      <t>キュウ</t>
    </rPh>
    <phoneticPr fontId="6"/>
  </si>
  <si>
    <t>＝ 粗収益－（第１次生産費＋副産物－家族労働費）</t>
    <rPh sb="2" eb="5">
      <t>ソシュウエキ</t>
    </rPh>
    <rPh sb="7" eb="8">
      <t>ダイ</t>
    </rPh>
    <rPh sb="9" eb="10">
      <t>ジ</t>
    </rPh>
    <rPh sb="10" eb="12">
      <t>セイサン</t>
    </rPh>
    <rPh sb="12" eb="13">
      <t>ヒ</t>
    </rPh>
    <rPh sb="14" eb="17">
      <t>フクサンブツ</t>
    </rPh>
    <rPh sb="18" eb="20">
      <t>カゾク</t>
    </rPh>
    <rPh sb="20" eb="22">
      <t>ロウドウ</t>
    </rPh>
    <rPh sb="22" eb="23">
      <t>ヒ</t>
    </rPh>
    <phoneticPr fontId="6"/>
  </si>
  <si>
    <t>所得率</t>
    <rPh sb="0" eb="1">
      <t>トコロ</t>
    </rPh>
    <rPh sb="1" eb="2">
      <t>エ</t>
    </rPh>
    <rPh sb="2" eb="3">
      <t>リツ</t>
    </rPh>
    <phoneticPr fontId="6"/>
  </si>
  <si>
    <t>＝ 所得÷粗収益</t>
    <rPh sb="2" eb="4">
      <t>ショトク</t>
    </rPh>
    <rPh sb="5" eb="8">
      <t>ソシュウエキ</t>
    </rPh>
    <phoneticPr fontId="6"/>
  </si>
  <si>
    <t>第１４表　水稲作業別労働時間（10ａ当たり）</t>
    <rPh sb="0" eb="1">
      <t>ダイ</t>
    </rPh>
    <rPh sb="3" eb="4">
      <t>ヒョウ</t>
    </rPh>
    <rPh sb="5" eb="7">
      <t>スイトウ</t>
    </rPh>
    <rPh sb="7" eb="9">
      <t>サギョウ</t>
    </rPh>
    <rPh sb="9" eb="10">
      <t>ベツ</t>
    </rPh>
    <rPh sb="10" eb="12">
      <t>ロウドウ</t>
    </rPh>
    <rPh sb="12" eb="14">
      <t>ジカン</t>
    </rPh>
    <rPh sb="18" eb="19">
      <t>ア</t>
    </rPh>
    <phoneticPr fontId="6"/>
  </si>
  <si>
    <t>単位：時間</t>
    <rPh sb="0" eb="2">
      <t>タンイ</t>
    </rPh>
    <rPh sb="3" eb="5">
      <t>ジカン</t>
    </rPh>
    <phoneticPr fontId="6"/>
  </si>
  <si>
    <t>種子
予措</t>
    <rPh sb="0" eb="2">
      <t>シュシ</t>
    </rPh>
    <rPh sb="3" eb="4">
      <t>ヨ</t>
    </rPh>
    <rPh sb="4" eb="5">
      <t>ソ</t>
    </rPh>
    <phoneticPr fontId="6"/>
  </si>
  <si>
    <t>育苗</t>
    <rPh sb="0" eb="2">
      <t>イクビョウ</t>
    </rPh>
    <phoneticPr fontId="6"/>
  </si>
  <si>
    <t>耕起
整地</t>
    <rPh sb="0" eb="2">
      <t>コウキ</t>
    </rPh>
    <rPh sb="3" eb="5">
      <t>セイチ</t>
    </rPh>
    <phoneticPr fontId="6"/>
  </si>
  <si>
    <t>基肥</t>
    <rPh sb="0" eb="2">
      <t>キヒ</t>
    </rPh>
    <phoneticPr fontId="6"/>
  </si>
  <si>
    <t>直播及び田植</t>
    <rPh sb="0" eb="2">
      <t>チョクハ</t>
    </rPh>
    <rPh sb="2" eb="3">
      <t>オヨ</t>
    </rPh>
    <rPh sb="4" eb="6">
      <t>タウエ</t>
    </rPh>
    <phoneticPr fontId="6"/>
  </si>
  <si>
    <t>追肥</t>
    <rPh sb="0" eb="2">
      <t>ツイヒ</t>
    </rPh>
    <phoneticPr fontId="6"/>
  </si>
  <si>
    <t>除草</t>
    <rPh sb="0" eb="2">
      <t>ジョソウ</t>
    </rPh>
    <phoneticPr fontId="6"/>
  </si>
  <si>
    <t>管理</t>
    <rPh sb="0" eb="2">
      <t>カンリ</t>
    </rPh>
    <phoneticPr fontId="6"/>
  </si>
  <si>
    <t>防除</t>
    <rPh sb="0" eb="2">
      <t>ボウジョ</t>
    </rPh>
    <phoneticPr fontId="6"/>
  </si>
  <si>
    <t>刈取
脱穀</t>
    <rPh sb="0" eb="2">
      <t>カリトリ</t>
    </rPh>
    <rPh sb="3" eb="5">
      <t>ダッコク</t>
    </rPh>
    <phoneticPr fontId="6"/>
  </si>
  <si>
    <t>乾燥</t>
    <rPh sb="0" eb="2">
      <t>カンソウ</t>
    </rPh>
    <phoneticPr fontId="6"/>
  </si>
  <si>
    <t>生産
管理</t>
    <rPh sb="0" eb="2">
      <t>セイサン</t>
    </rPh>
    <rPh sb="3" eb="5">
      <t>カンリ</t>
    </rPh>
    <phoneticPr fontId="6"/>
  </si>
  <si>
    <t>計</t>
    <rPh sb="0" eb="1">
      <t>ケイ</t>
    </rPh>
    <phoneticPr fontId="6"/>
  </si>
  <si>
    <t>全  国</t>
    <rPh sb="0" eb="1">
      <t>ゼン</t>
    </rPh>
    <rPh sb="3" eb="4">
      <t>クニ</t>
    </rPh>
    <phoneticPr fontId="6"/>
  </si>
  <si>
    <t>福　井　県</t>
    <rPh sb="0" eb="1">
      <t>フク</t>
    </rPh>
    <rPh sb="2" eb="3">
      <t>イ</t>
    </rPh>
    <rPh sb="4" eb="5">
      <t>ケン</t>
    </rPh>
    <phoneticPr fontId="6"/>
  </si>
  <si>
    <t>第１５表　大麦の検査等級別の推移</t>
    <rPh sb="0" eb="1">
      <t>ダイ</t>
    </rPh>
    <rPh sb="3" eb="4">
      <t>ヒョウ</t>
    </rPh>
    <rPh sb="5" eb="6">
      <t>オオ</t>
    </rPh>
    <rPh sb="6" eb="7">
      <t>ムギ</t>
    </rPh>
    <rPh sb="8" eb="10">
      <t>ケンサ</t>
    </rPh>
    <rPh sb="10" eb="12">
      <t>トウキュウ</t>
    </rPh>
    <rPh sb="12" eb="13">
      <t>ベツ</t>
    </rPh>
    <rPh sb="14" eb="16">
      <t>スイイ</t>
    </rPh>
    <phoneticPr fontId="6"/>
  </si>
  <si>
    <t>単位：ｔ</t>
    <rPh sb="0" eb="2">
      <t>タンイ</t>
    </rPh>
    <phoneticPr fontId="6"/>
  </si>
  <si>
    <t>１等</t>
    <rPh sb="1" eb="2">
      <t>トウ</t>
    </rPh>
    <phoneticPr fontId="6"/>
  </si>
  <si>
    <t>２等</t>
    <rPh sb="1" eb="2">
      <t>トウ</t>
    </rPh>
    <phoneticPr fontId="6"/>
  </si>
  <si>
    <t>３等</t>
    <rPh sb="1" eb="2">
      <t>トウ</t>
    </rPh>
    <phoneticPr fontId="6"/>
  </si>
  <si>
    <t>等外</t>
    <rPh sb="0" eb="2">
      <t>トウガイ</t>
    </rPh>
    <phoneticPr fontId="6"/>
  </si>
  <si>
    <t>出典：北陸農政局　生産部　生産振興課　麦検査結果</t>
    <rPh sb="0" eb="2">
      <t>シュッテン</t>
    </rPh>
    <rPh sb="3" eb="5">
      <t>ホクリク</t>
    </rPh>
    <rPh sb="5" eb="8">
      <t>ノウセイキョク</t>
    </rPh>
    <rPh sb="9" eb="11">
      <t>セイサン</t>
    </rPh>
    <rPh sb="11" eb="12">
      <t>ブ</t>
    </rPh>
    <rPh sb="13" eb="15">
      <t>セイサン</t>
    </rPh>
    <rPh sb="15" eb="17">
      <t>シンコウ</t>
    </rPh>
    <rPh sb="17" eb="18">
      <t>カ</t>
    </rPh>
    <rPh sb="19" eb="20">
      <t>ムギ</t>
    </rPh>
    <rPh sb="20" eb="22">
      <t>ケンサ</t>
    </rPh>
    <rPh sb="22" eb="24">
      <t>ケッカ</t>
    </rPh>
    <phoneticPr fontId="6"/>
  </si>
  <si>
    <t>第１６表　大麦の仕向地別出荷量</t>
    <rPh sb="0" eb="1">
      <t>ダイ</t>
    </rPh>
    <rPh sb="3" eb="4">
      <t>ヒョウ</t>
    </rPh>
    <rPh sb="5" eb="6">
      <t>オオ</t>
    </rPh>
    <rPh sb="6" eb="7">
      <t>ムギ</t>
    </rPh>
    <rPh sb="8" eb="11">
      <t>シムケチ</t>
    </rPh>
    <rPh sb="11" eb="12">
      <t>ベツ</t>
    </rPh>
    <rPh sb="12" eb="14">
      <t>シュッカ</t>
    </rPh>
    <rPh sb="14" eb="15">
      <t>リョウ</t>
    </rPh>
    <phoneticPr fontId="6"/>
  </si>
  <si>
    <t>単位:t</t>
    <rPh sb="0" eb="2">
      <t>タンイ</t>
    </rPh>
    <phoneticPr fontId="4"/>
  </si>
  <si>
    <t>種類</t>
    <rPh sb="0" eb="2">
      <t>シュルイ</t>
    </rPh>
    <phoneticPr fontId="6"/>
  </si>
  <si>
    <t>大　　　　　　　麦</t>
    <rPh sb="0" eb="1">
      <t>オオ</t>
    </rPh>
    <rPh sb="8" eb="9">
      <t>ムギ</t>
    </rPh>
    <phoneticPr fontId="4"/>
  </si>
  <si>
    <t>平成26年産</t>
    <rPh sb="4" eb="5">
      <t>ネン</t>
    </rPh>
    <rPh sb="5" eb="6">
      <t>サン</t>
    </rPh>
    <phoneticPr fontId="6"/>
  </si>
  <si>
    <t>平成27年産</t>
    <rPh sb="4" eb="5">
      <t>ネン</t>
    </rPh>
    <rPh sb="5" eb="6">
      <t>サン</t>
    </rPh>
    <phoneticPr fontId="6"/>
  </si>
  <si>
    <t>平成28年産</t>
    <rPh sb="4" eb="5">
      <t>ネン</t>
    </rPh>
    <rPh sb="5" eb="6">
      <t>サン</t>
    </rPh>
    <phoneticPr fontId="6"/>
  </si>
  <si>
    <t>平成29年産</t>
    <rPh sb="4" eb="5">
      <t>ネン</t>
    </rPh>
    <rPh sb="5" eb="6">
      <t>サン</t>
    </rPh>
    <phoneticPr fontId="6"/>
  </si>
  <si>
    <t>平成30年産</t>
    <rPh sb="4" eb="5">
      <t>ネン</t>
    </rPh>
    <rPh sb="5" eb="6">
      <t>サン</t>
    </rPh>
    <phoneticPr fontId="6"/>
  </si>
  <si>
    <t>令和元年産</t>
    <rPh sb="0" eb="2">
      <t>レイワ</t>
    </rPh>
    <rPh sb="2" eb="3">
      <t>ガン</t>
    </rPh>
    <rPh sb="3" eb="4">
      <t>ネン</t>
    </rPh>
    <rPh sb="4" eb="5">
      <t>サン</t>
    </rPh>
    <phoneticPr fontId="6"/>
  </si>
  <si>
    <t>石川</t>
    <rPh sb="0" eb="1">
      <t>イシ</t>
    </rPh>
    <rPh sb="1" eb="2">
      <t>カワ</t>
    </rPh>
    <phoneticPr fontId="6"/>
  </si>
  <si>
    <t>福井</t>
    <rPh sb="0" eb="1">
      <t>フク</t>
    </rPh>
    <rPh sb="1" eb="2">
      <t>イ</t>
    </rPh>
    <phoneticPr fontId="6"/>
  </si>
  <si>
    <t>山梨</t>
    <rPh sb="0" eb="1">
      <t>ヤマ</t>
    </rPh>
    <rPh sb="1" eb="2">
      <t>ナシ</t>
    </rPh>
    <phoneticPr fontId="6"/>
  </si>
  <si>
    <t>静岡</t>
    <rPh sb="0" eb="1">
      <t>セイ</t>
    </rPh>
    <rPh sb="1" eb="2">
      <t>オカ</t>
    </rPh>
    <phoneticPr fontId="6"/>
  </si>
  <si>
    <t>愛知</t>
    <rPh sb="0" eb="1">
      <t>アイ</t>
    </rPh>
    <rPh sb="1" eb="2">
      <t>チ</t>
    </rPh>
    <phoneticPr fontId="6"/>
  </si>
  <si>
    <t>三重</t>
    <rPh sb="0" eb="1">
      <t>サン</t>
    </rPh>
    <rPh sb="1" eb="2">
      <t>ジュウ</t>
    </rPh>
    <phoneticPr fontId="6"/>
  </si>
  <si>
    <t>大阪</t>
    <rPh sb="0" eb="1">
      <t>ダイ</t>
    </rPh>
    <rPh sb="1" eb="2">
      <t>サカ</t>
    </rPh>
    <phoneticPr fontId="6"/>
  </si>
  <si>
    <t>京都</t>
    <rPh sb="0" eb="1">
      <t>キョウ</t>
    </rPh>
    <rPh sb="1" eb="2">
      <t>ト</t>
    </rPh>
    <phoneticPr fontId="6"/>
  </si>
  <si>
    <t>福岡</t>
    <rPh sb="0" eb="1">
      <t>フク</t>
    </rPh>
    <rPh sb="1" eb="2">
      <t>オカ</t>
    </rPh>
    <phoneticPr fontId="6"/>
  </si>
  <si>
    <t>（注）　民間流通による契約数量</t>
    <rPh sb="1" eb="2">
      <t>チュウ</t>
    </rPh>
    <rPh sb="4" eb="6">
      <t>ミンカン</t>
    </rPh>
    <rPh sb="6" eb="8">
      <t>リュウツウ</t>
    </rPh>
    <rPh sb="11" eb="13">
      <t>ケイヤク</t>
    </rPh>
    <rPh sb="13" eb="15">
      <t>スウリョウ</t>
    </rPh>
    <phoneticPr fontId="6"/>
  </si>
  <si>
    <t>出典：福井県経済農業協同組合連合会 米穀課</t>
    <rPh sb="0" eb="2">
      <t>シュッテン</t>
    </rPh>
    <rPh sb="3" eb="5">
      <t>フクイ</t>
    </rPh>
    <rPh sb="5" eb="6">
      <t>ケン</t>
    </rPh>
    <rPh sb="6" eb="8">
      <t>ケイザイ</t>
    </rPh>
    <rPh sb="8" eb="10">
      <t>ノウギョウ</t>
    </rPh>
    <rPh sb="10" eb="12">
      <t>キョウドウ</t>
    </rPh>
    <rPh sb="12" eb="14">
      <t>クミアイ</t>
    </rPh>
    <rPh sb="14" eb="17">
      <t>レンゴウカイ</t>
    </rPh>
    <rPh sb="18" eb="20">
      <t>ベイコク</t>
    </rPh>
    <rPh sb="20" eb="21">
      <t>カ</t>
    </rPh>
    <phoneticPr fontId="4"/>
  </si>
  <si>
    <t>第１７表　米需給調整等の推移</t>
    <rPh sb="0" eb="1">
      <t>ダイ</t>
    </rPh>
    <rPh sb="3" eb="4">
      <t>ヒョウ</t>
    </rPh>
    <rPh sb="5" eb="6">
      <t>コメ</t>
    </rPh>
    <rPh sb="6" eb="8">
      <t>ジュキュウ</t>
    </rPh>
    <rPh sb="8" eb="10">
      <t>チョウセイ</t>
    </rPh>
    <rPh sb="10" eb="11">
      <t>トウ</t>
    </rPh>
    <rPh sb="12" eb="14">
      <t>スイイ</t>
    </rPh>
    <phoneticPr fontId="6"/>
  </si>
  <si>
    <t>対　　策　　名</t>
    <rPh sb="0" eb="1">
      <t>タイ</t>
    </rPh>
    <rPh sb="3" eb="4">
      <t>サク</t>
    </rPh>
    <rPh sb="6" eb="7">
      <t>メイ</t>
    </rPh>
    <phoneticPr fontId="6"/>
  </si>
  <si>
    <t>年　度</t>
    <rPh sb="0" eb="1">
      <t>トシ</t>
    </rPh>
    <rPh sb="2" eb="3">
      <t>ド</t>
    </rPh>
    <phoneticPr fontId="6"/>
  </si>
  <si>
    <t>全　　　　　　　　　国</t>
    <rPh sb="0" eb="1">
      <t>ゼン</t>
    </rPh>
    <rPh sb="10" eb="11">
      <t>クニ</t>
    </rPh>
    <phoneticPr fontId="6"/>
  </si>
  <si>
    <t>福　　　井　　　県</t>
    <rPh sb="0" eb="1">
      <t>フク</t>
    </rPh>
    <rPh sb="4" eb="5">
      <t>イ</t>
    </rPh>
    <rPh sb="8" eb="9">
      <t>ケン</t>
    </rPh>
    <phoneticPr fontId="6"/>
  </si>
  <si>
    <t>目　標</t>
    <rPh sb="0" eb="1">
      <t>メ</t>
    </rPh>
    <rPh sb="2" eb="3">
      <t>シルベ</t>
    </rPh>
    <phoneticPr fontId="6"/>
  </si>
  <si>
    <t>実　績</t>
    <rPh sb="0" eb="1">
      <t>ジツ</t>
    </rPh>
    <rPh sb="2" eb="3">
      <t>イサオ</t>
    </rPh>
    <phoneticPr fontId="6"/>
  </si>
  <si>
    <t>達成率</t>
    <rPh sb="0" eb="3">
      <t>タッセイリツ</t>
    </rPh>
    <phoneticPr fontId="6"/>
  </si>
  <si>
    <t>目標(目安)</t>
    <rPh sb="0" eb="1">
      <t>メ</t>
    </rPh>
    <rPh sb="1" eb="2">
      <t>シルベ</t>
    </rPh>
    <rPh sb="3" eb="5">
      <t>メヤス</t>
    </rPh>
    <phoneticPr fontId="6"/>
  </si>
  <si>
    <t>千ha</t>
    <rPh sb="0" eb="1">
      <t>セン</t>
    </rPh>
    <phoneticPr fontId="6"/>
  </si>
  <si>
    <t>%</t>
    <phoneticPr fontId="6"/>
  </si>
  <si>
    <t>ha</t>
    <phoneticPr fontId="6"/>
  </si>
  <si>
    <t>米生産調整・
稲作転換対策</t>
    <rPh sb="0" eb="1">
      <t>コメ</t>
    </rPh>
    <rPh sb="1" eb="3">
      <t>セイサン</t>
    </rPh>
    <rPh sb="3" eb="5">
      <t>チョウセイ</t>
    </rPh>
    <rPh sb="7" eb="9">
      <t>イナサク</t>
    </rPh>
    <rPh sb="9" eb="11">
      <t>テンカン</t>
    </rPh>
    <rPh sb="11" eb="13">
      <t>タイサク</t>
    </rPh>
    <phoneticPr fontId="6"/>
  </si>
  <si>
    <t>S46</t>
    <phoneticPr fontId="4"/>
  </si>
  <si>
    <t>S47</t>
    <phoneticPr fontId="4"/>
  </si>
  <si>
    <t>S48</t>
    <phoneticPr fontId="4"/>
  </si>
  <si>
    <t>S49</t>
    <phoneticPr fontId="4"/>
  </si>
  <si>
    <t>水田総合利用対策</t>
    <rPh sb="0" eb="2">
      <t>スイデン</t>
    </rPh>
    <rPh sb="2" eb="4">
      <t>ソウゴウ</t>
    </rPh>
    <rPh sb="4" eb="6">
      <t>リヨウ</t>
    </rPh>
    <rPh sb="6" eb="8">
      <t>タイサク</t>
    </rPh>
    <phoneticPr fontId="6"/>
  </si>
  <si>
    <t>S51</t>
    <phoneticPr fontId="4"/>
  </si>
  <si>
    <t>S52</t>
    <phoneticPr fontId="4"/>
  </si>
  <si>
    <t>水田利用
再編対策</t>
    <rPh sb="0" eb="2">
      <t>スイデン</t>
    </rPh>
    <rPh sb="2" eb="4">
      <t>リヨウ</t>
    </rPh>
    <rPh sb="5" eb="7">
      <t>サイヘン</t>
    </rPh>
    <rPh sb="7" eb="9">
      <t>タイサク</t>
    </rPh>
    <phoneticPr fontId="6"/>
  </si>
  <si>
    <t>第　１　期</t>
    <rPh sb="0" eb="1">
      <t>ダイ</t>
    </rPh>
    <rPh sb="4" eb="5">
      <t>キ</t>
    </rPh>
    <phoneticPr fontId="6"/>
  </si>
  <si>
    <t>S53</t>
    <phoneticPr fontId="4"/>
  </si>
  <si>
    <t>S54</t>
    <phoneticPr fontId="4"/>
  </si>
  <si>
    <t>第　２　期</t>
    <rPh sb="0" eb="1">
      <t>ダイ</t>
    </rPh>
    <rPh sb="4" eb="5">
      <t>キ</t>
    </rPh>
    <phoneticPr fontId="6"/>
  </si>
  <si>
    <t>S56</t>
    <phoneticPr fontId="4"/>
  </si>
  <si>
    <t>S57</t>
    <phoneticPr fontId="4"/>
  </si>
  <si>
    <t>S58</t>
    <phoneticPr fontId="4"/>
  </si>
  <si>
    <t>第　３　期</t>
    <rPh sb="0" eb="1">
      <t>ダイ</t>
    </rPh>
    <rPh sb="4" eb="5">
      <t>キ</t>
    </rPh>
    <phoneticPr fontId="6"/>
  </si>
  <si>
    <t>S59</t>
    <phoneticPr fontId="4"/>
  </si>
  <si>
    <t>S61</t>
    <phoneticPr fontId="4"/>
  </si>
  <si>
    <t>水田農業
確立対策</t>
    <rPh sb="0" eb="2">
      <t>スイデン</t>
    </rPh>
    <rPh sb="2" eb="4">
      <t>ノウギョウ</t>
    </rPh>
    <rPh sb="5" eb="7">
      <t>カクリツ</t>
    </rPh>
    <rPh sb="7" eb="9">
      <t>タイサク</t>
    </rPh>
    <phoneticPr fontId="6"/>
  </si>
  <si>
    <t>前　　　期</t>
    <rPh sb="0" eb="1">
      <t>マエ</t>
    </rPh>
    <rPh sb="4" eb="5">
      <t>キ</t>
    </rPh>
    <phoneticPr fontId="6"/>
  </si>
  <si>
    <t>S62</t>
    <phoneticPr fontId="4"/>
  </si>
  <si>
    <t>S63</t>
    <phoneticPr fontId="4"/>
  </si>
  <si>
    <t>(843)</t>
    <phoneticPr fontId="6"/>
  </si>
  <si>
    <t>H元</t>
    <rPh sb="1" eb="2">
      <t>ガン</t>
    </rPh>
    <phoneticPr fontId="6"/>
  </si>
  <si>
    <t>(846)</t>
    <phoneticPr fontId="6"/>
  </si>
  <si>
    <t>(8,420)</t>
    <phoneticPr fontId="6"/>
  </si>
  <si>
    <t>後　　　期</t>
    <rPh sb="0" eb="1">
      <t>アト</t>
    </rPh>
    <rPh sb="4" eb="5">
      <t>キ</t>
    </rPh>
    <phoneticPr fontId="6"/>
  </si>
  <si>
    <t>H3</t>
    <phoneticPr fontId="4"/>
  </si>
  <si>
    <t>H4</t>
    <phoneticPr fontId="4"/>
  </si>
  <si>
    <t>水田営農
活性化対策</t>
    <rPh sb="0" eb="2">
      <t>スイデン</t>
    </rPh>
    <rPh sb="2" eb="4">
      <t>エイノウ</t>
    </rPh>
    <rPh sb="5" eb="8">
      <t>カッセイカ</t>
    </rPh>
    <rPh sb="8" eb="10">
      <t>タイサク</t>
    </rPh>
    <phoneticPr fontId="6"/>
  </si>
  <si>
    <t>H5</t>
    <phoneticPr fontId="4"/>
  </si>
  <si>
    <t>H6</t>
    <phoneticPr fontId="4"/>
  </si>
  <si>
    <t>新生産調整
推進対策</t>
    <rPh sb="0" eb="1">
      <t>シン</t>
    </rPh>
    <rPh sb="1" eb="3">
      <t>セイサン</t>
    </rPh>
    <rPh sb="3" eb="5">
      <t>チョウセイ</t>
    </rPh>
    <rPh sb="6" eb="8">
      <t>スイシン</t>
    </rPh>
    <rPh sb="8" eb="10">
      <t>タイサク</t>
    </rPh>
    <phoneticPr fontId="6"/>
  </si>
  <si>
    <t>H8</t>
    <phoneticPr fontId="4"/>
  </si>
  <si>
    <t>H9</t>
    <phoneticPr fontId="4"/>
  </si>
  <si>
    <t>緊急生産調整
推進対策</t>
    <rPh sb="0" eb="2">
      <t>キンキュウ</t>
    </rPh>
    <rPh sb="2" eb="4">
      <t>セイサン</t>
    </rPh>
    <rPh sb="4" eb="6">
      <t>チョウセイ</t>
    </rPh>
    <rPh sb="7" eb="9">
      <t>スイシン</t>
    </rPh>
    <rPh sb="9" eb="11">
      <t>タイサク</t>
    </rPh>
    <phoneticPr fontId="6"/>
  </si>
  <si>
    <t>H10</t>
    <phoneticPr fontId="4"/>
  </si>
  <si>
    <t>H11</t>
    <phoneticPr fontId="4"/>
  </si>
  <si>
    <t>水田農業経営
確立対策</t>
    <rPh sb="0" eb="2">
      <t>スイデン</t>
    </rPh>
    <rPh sb="2" eb="4">
      <t>ノウギョウ</t>
    </rPh>
    <rPh sb="4" eb="6">
      <t>ケイエイ</t>
    </rPh>
    <rPh sb="7" eb="9">
      <t>カクリツ</t>
    </rPh>
    <rPh sb="9" eb="11">
      <t>タイサク</t>
    </rPh>
    <phoneticPr fontId="6"/>
  </si>
  <si>
    <t>H13</t>
    <phoneticPr fontId="4"/>
  </si>
  <si>
    <t>(1,010)</t>
    <phoneticPr fontId="6"/>
  </si>
  <si>
    <t>（10,549）</t>
    <phoneticPr fontId="6"/>
  </si>
  <si>
    <t>(10,549)</t>
    <phoneticPr fontId="6"/>
  </si>
  <si>
    <t>(1,060)</t>
    <phoneticPr fontId="6"/>
  </si>
  <si>
    <t xml:space="preserve">-  </t>
    <phoneticPr fontId="6"/>
  </si>
  <si>
    <t xml:space="preserve">- </t>
    <phoneticPr fontId="6"/>
  </si>
  <si>
    <t>(10,396)</t>
    <phoneticPr fontId="6"/>
  </si>
  <si>
    <t>水田農業
構造改革対策</t>
    <rPh sb="0" eb="2">
      <t>スイデン</t>
    </rPh>
    <rPh sb="2" eb="4">
      <t>ノウギョウ</t>
    </rPh>
    <rPh sb="5" eb="7">
      <t>コウゾウ</t>
    </rPh>
    <rPh sb="7" eb="9">
      <t>カイカク</t>
    </rPh>
    <rPh sb="9" eb="11">
      <t>タイサク</t>
    </rPh>
    <phoneticPr fontId="6"/>
  </si>
  <si>
    <t>戸別所得補償モデル対策</t>
    <rPh sb="0" eb="2">
      <t>コベツ</t>
    </rPh>
    <rPh sb="2" eb="4">
      <t>ショトク</t>
    </rPh>
    <rPh sb="4" eb="6">
      <t>ホショウ</t>
    </rPh>
    <rPh sb="9" eb="11">
      <t>タイサク</t>
    </rPh>
    <phoneticPr fontId="6"/>
  </si>
  <si>
    <t>農業者戸別
所得補償制度</t>
    <rPh sb="0" eb="3">
      <t>ノウギョウシャ</t>
    </rPh>
    <rPh sb="3" eb="5">
      <t>コベツ</t>
    </rPh>
    <rPh sb="6" eb="8">
      <t>ショトク</t>
    </rPh>
    <rPh sb="8" eb="10">
      <t>ホショウ</t>
    </rPh>
    <rPh sb="10" eb="12">
      <t>セイド</t>
    </rPh>
    <phoneticPr fontId="6"/>
  </si>
  <si>
    <t>経営所得
安定対策</t>
    <rPh sb="0" eb="2">
      <t>ケイエイ</t>
    </rPh>
    <rPh sb="2" eb="4">
      <t>ショトク</t>
    </rPh>
    <rPh sb="5" eb="7">
      <t>アンテイ</t>
    </rPh>
    <rPh sb="7" eb="9">
      <t>タイサク</t>
    </rPh>
    <phoneticPr fontId="6"/>
  </si>
  <si>
    <t>出典：農林水産省 作付状況調査、福井県農業再生協議会</t>
    <rPh sb="0" eb="2">
      <t>シュッテン</t>
    </rPh>
    <rPh sb="3" eb="5">
      <t>ノウリン</t>
    </rPh>
    <rPh sb="5" eb="8">
      <t>スイサンショウ</t>
    </rPh>
    <rPh sb="9" eb="11">
      <t>サクツ</t>
    </rPh>
    <rPh sb="11" eb="13">
      <t>ジョウキョウ</t>
    </rPh>
    <rPh sb="13" eb="15">
      <t>チョウサ</t>
    </rPh>
    <rPh sb="16" eb="19">
      <t>フクイケン</t>
    </rPh>
    <rPh sb="19" eb="21">
      <t>ノウギョウ</t>
    </rPh>
    <rPh sb="21" eb="23">
      <t>サイセイ</t>
    </rPh>
    <rPh sb="23" eb="26">
      <t>キョウギカイ</t>
    </rPh>
    <phoneticPr fontId="6"/>
  </si>
  <si>
    <t>(注)</t>
    <rPh sb="1" eb="2">
      <t>チュウ</t>
    </rPh>
    <phoneticPr fontId="6"/>
  </si>
  <si>
    <t>１　昭和45年度の (100) は、数量目標 （単位：万トン）である。</t>
    <rPh sb="2" eb="4">
      <t>ショウワ</t>
    </rPh>
    <rPh sb="6" eb="7">
      <t>ネン</t>
    </rPh>
    <rPh sb="7" eb="8">
      <t>ド</t>
    </rPh>
    <rPh sb="18" eb="20">
      <t>スウリョウ</t>
    </rPh>
    <rPh sb="20" eb="22">
      <t>モクヒョウ</t>
    </rPh>
    <rPh sb="24" eb="26">
      <t>タンイ</t>
    </rPh>
    <rPh sb="27" eb="28">
      <t>マン</t>
    </rPh>
    <phoneticPr fontId="6"/>
  </si>
  <si>
    <t>２　昭和46～50年度の目標面積は、目標数値を換算したものである。</t>
    <rPh sb="2" eb="4">
      <t>ショウワ</t>
    </rPh>
    <rPh sb="9" eb="10">
      <t>ネン</t>
    </rPh>
    <rPh sb="10" eb="11">
      <t>ド</t>
    </rPh>
    <rPh sb="12" eb="14">
      <t>モクヒョウ</t>
    </rPh>
    <rPh sb="14" eb="16">
      <t>メンセキ</t>
    </rPh>
    <rPh sb="18" eb="20">
      <t>モクヒョウ</t>
    </rPh>
    <rPh sb="20" eb="22">
      <t>スウチ</t>
    </rPh>
    <rPh sb="23" eb="25">
      <t>カンサン</t>
    </rPh>
    <phoneticPr fontId="6"/>
  </si>
  <si>
    <t>３　昭和63年度および平成元年度の （　　） 内数値は、米需給均衡緊急対策 （米の消費拡大、自主転作拡大） 分を含めた面積である。</t>
    <rPh sb="2" eb="4">
      <t>ショウワ</t>
    </rPh>
    <rPh sb="6" eb="7">
      <t>ネン</t>
    </rPh>
    <rPh sb="7" eb="8">
      <t>ド</t>
    </rPh>
    <rPh sb="11" eb="13">
      <t>ヘイセイ</t>
    </rPh>
    <rPh sb="13" eb="15">
      <t>ガンネン</t>
    </rPh>
    <rPh sb="15" eb="16">
      <t>ド</t>
    </rPh>
    <rPh sb="23" eb="24">
      <t>ナイ</t>
    </rPh>
    <rPh sb="24" eb="26">
      <t>スウチ</t>
    </rPh>
    <rPh sb="28" eb="29">
      <t>コメ</t>
    </rPh>
    <rPh sb="29" eb="31">
      <t>ジュキュウ</t>
    </rPh>
    <rPh sb="31" eb="33">
      <t>キンコウ</t>
    </rPh>
    <rPh sb="33" eb="35">
      <t>キンキュウ</t>
    </rPh>
    <rPh sb="35" eb="37">
      <t>タイサク</t>
    </rPh>
    <rPh sb="39" eb="40">
      <t>コメ</t>
    </rPh>
    <rPh sb="41" eb="43">
      <t>ショウヒ</t>
    </rPh>
    <rPh sb="43" eb="45">
      <t>カクダイ</t>
    </rPh>
    <rPh sb="46" eb="48">
      <t>ジシュ</t>
    </rPh>
    <rPh sb="48" eb="50">
      <t>テンサク</t>
    </rPh>
    <rPh sb="50" eb="52">
      <t>カクダイ</t>
    </rPh>
    <rPh sb="54" eb="55">
      <t>ブン</t>
    </rPh>
    <rPh sb="56" eb="57">
      <t>フク</t>
    </rPh>
    <rPh sb="59" eb="61">
      <t>メンセキ</t>
    </rPh>
    <phoneticPr fontId="6"/>
  </si>
  <si>
    <t>４　達成率は、実績を米消費純増分を補正した確定目標面積で除した率である。</t>
    <rPh sb="2" eb="5">
      <t>タッセイリツ</t>
    </rPh>
    <rPh sb="7" eb="9">
      <t>ジッセキ</t>
    </rPh>
    <rPh sb="10" eb="11">
      <t>コメ</t>
    </rPh>
    <rPh sb="11" eb="13">
      <t>ショウヒ</t>
    </rPh>
    <rPh sb="13" eb="14">
      <t>ジュン</t>
    </rPh>
    <rPh sb="14" eb="16">
      <t>ゾウブン</t>
    </rPh>
    <rPh sb="17" eb="19">
      <t>ホセイ</t>
    </rPh>
    <rPh sb="21" eb="23">
      <t>カクテイ</t>
    </rPh>
    <rPh sb="23" eb="25">
      <t>モクヒョウ</t>
    </rPh>
    <rPh sb="25" eb="27">
      <t>メンセキ</t>
    </rPh>
    <rPh sb="28" eb="29">
      <t>ジョ</t>
    </rPh>
    <rPh sb="31" eb="32">
      <t>リツ</t>
    </rPh>
    <phoneticPr fontId="6"/>
  </si>
  <si>
    <t>５　平成7年度の目標面積は、通常の目標面積に自主流通米供給安定化特別対策分 （追加的転作等） を含んだ数値である。</t>
    <rPh sb="2" eb="4">
      <t>ヘイセイ</t>
    </rPh>
    <rPh sb="5" eb="6">
      <t>ネン</t>
    </rPh>
    <rPh sb="6" eb="7">
      <t>ド</t>
    </rPh>
    <rPh sb="8" eb="10">
      <t>モクヒョウ</t>
    </rPh>
    <rPh sb="10" eb="12">
      <t>メンセキ</t>
    </rPh>
    <rPh sb="14" eb="16">
      <t>ツウジョウ</t>
    </rPh>
    <rPh sb="17" eb="19">
      <t>モクヒョウ</t>
    </rPh>
    <rPh sb="19" eb="21">
      <t>メンセキ</t>
    </rPh>
    <rPh sb="22" eb="24">
      <t>ジシュ</t>
    </rPh>
    <rPh sb="24" eb="27">
      <t>リュウツウマイ</t>
    </rPh>
    <rPh sb="27" eb="29">
      <t>キョウキュウ</t>
    </rPh>
    <rPh sb="29" eb="32">
      <t>アンテイカ</t>
    </rPh>
    <rPh sb="32" eb="34">
      <t>トクベツ</t>
    </rPh>
    <rPh sb="34" eb="36">
      <t>タイサク</t>
    </rPh>
    <rPh sb="36" eb="37">
      <t>ブン</t>
    </rPh>
    <rPh sb="39" eb="42">
      <t>ツイカテキ</t>
    </rPh>
    <rPh sb="42" eb="44">
      <t>テンサク</t>
    </rPh>
    <rPh sb="44" eb="45">
      <t>トウ</t>
    </rPh>
    <rPh sb="48" eb="49">
      <t>フク</t>
    </rPh>
    <rPh sb="51" eb="53">
      <t>スウチ</t>
    </rPh>
    <phoneticPr fontId="6"/>
  </si>
  <si>
    <t>６　平成13～15年度の目標面積欄の （　　） 内数値は、かい廃面積を含んだ数値である。</t>
    <rPh sb="2" eb="4">
      <t>ヘイセイ</t>
    </rPh>
    <rPh sb="9" eb="10">
      <t>ネン</t>
    </rPh>
    <rPh sb="10" eb="11">
      <t>ド</t>
    </rPh>
    <rPh sb="12" eb="14">
      <t>モクヒョウ</t>
    </rPh>
    <rPh sb="14" eb="16">
      <t>メンセキ</t>
    </rPh>
    <rPh sb="16" eb="17">
      <t>ラン</t>
    </rPh>
    <rPh sb="24" eb="25">
      <t>ナイ</t>
    </rPh>
    <rPh sb="25" eb="27">
      <t>スウチ</t>
    </rPh>
    <rPh sb="31" eb="32">
      <t>ハイ</t>
    </rPh>
    <rPh sb="32" eb="34">
      <t>メンセキ</t>
    </rPh>
    <rPh sb="35" eb="36">
      <t>フク</t>
    </rPh>
    <rPh sb="38" eb="40">
      <t>スウチ</t>
    </rPh>
    <phoneticPr fontId="6"/>
  </si>
  <si>
    <t>第１８表　市町別の米の需給調整の実績</t>
    <rPh sb="0" eb="1">
      <t>ダイ</t>
    </rPh>
    <rPh sb="3" eb="4">
      <t>ヒョウ</t>
    </rPh>
    <rPh sb="5" eb="6">
      <t>シ</t>
    </rPh>
    <rPh sb="6" eb="7">
      <t>マチ</t>
    </rPh>
    <rPh sb="7" eb="8">
      <t>ベツ</t>
    </rPh>
    <rPh sb="9" eb="10">
      <t>コメ</t>
    </rPh>
    <rPh sb="11" eb="13">
      <t>ジュキュウ</t>
    </rPh>
    <rPh sb="13" eb="15">
      <t>チョウセイ</t>
    </rPh>
    <rPh sb="16" eb="18">
      <t>ジッセキ</t>
    </rPh>
    <phoneticPr fontId="6"/>
  </si>
  <si>
    <t>単位 ： ｔ</t>
    <rPh sb="0" eb="2">
      <t>タンイ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</si>
  <si>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</si>
  <si>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</si>
  <si>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</si>
  <si>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市町名</t>
    <rPh sb="0" eb="1">
      <t>シ</t>
    </rPh>
    <rPh sb="1" eb="2">
      <t>マチ</t>
    </rPh>
    <rPh sb="2" eb="3">
      <t>メイ</t>
    </rPh>
    <phoneticPr fontId="6"/>
  </si>
  <si>
    <t>生産数量
目      標</t>
    <rPh sb="0" eb="2">
      <t>セイサン</t>
    </rPh>
    <rPh sb="2" eb="4">
      <t>スウリョウ</t>
    </rPh>
    <rPh sb="5" eb="6">
      <t>メ</t>
    </rPh>
    <rPh sb="12" eb="13">
      <t>シルベ</t>
    </rPh>
    <phoneticPr fontId="6"/>
  </si>
  <si>
    <t>主食用米
生 産 量</t>
    <rPh sb="0" eb="3">
      <t>シュショクヨウ</t>
    </rPh>
    <rPh sb="3" eb="4">
      <t>マイ</t>
    </rPh>
    <rPh sb="5" eb="6">
      <t>ナマ</t>
    </rPh>
    <rPh sb="7" eb="8">
      <t>サン</t>
    </rPh>
    <rPh sb="9" eb="10">
      <t>リョウ</t>
    </rPh>
    <phoneticPr fontId="6"/>
  </si>
  <si>
    <t>生産数量
目　　安</t>
    <rPh sb="0" eb="2">
      <t>セイサン</t>
    </rPh>
    <rPh sb="2" eb="4">
      <t>スウリョウ</t>
    </rPh>
    <rPh sb="5" eb="6">
      <t>メ</t>
    </rPh>
    <rPh sb="8" eb="9">
      <t>ヤス</t>
    </rPh>
    <phoneticPr fontId="6"/>
  </si>
  <si>
    <t>全     国</t>
    <rPh sb="0" eb="1">
      <t>ゼン</t>
    </rPh>
    <rPh sb="6" eb="7">
      <t>クニ</t>
    </rPh>
    <phoneticPr fontId="6"/>
  </si>
  <si>
    <t>福 井 県</t>
    <rPh sb="0" eb="1">
      <t>フク</t>
    </rPh>
    <rPh sb="2" eb="3">
      <t>イ</t>
    </rPh>
    <rPh sb="4" eb="5">
      <t>ケン</t>
    </rPh>
    <phoneticPr fontId="6"/>
  </si>
  <si>
    <t>福 井 市</t>
    <rPh sb="0" eb="1">
      <t>フク</t>
    </rPh>
    <rPh sb="2" eb="3">
      <t>イ</t>
    </rPh>
    <rPh sb="4" eb="5">
      <t>シ</t>
    </rPh>
    <phoneticPr fontId="6"/>
  </si>
  <si>
    <t>敦 賀 市</t>
    <rPh sb="0" eb="1">
      <t>アツシ</t>
    </rPh>
    <rPh sb="2" eb="3">
      <t>ガ</t>
    </rPh>
    <rPh sb="4" eb="5">
      <t>シ</t>
    </rPh>
    <phoneticPr fontId="6"/>
  </si>
  <si>
    <t>小 浜 市</t>
    <rPh sb="0" eb="1">
      <t>ショウ</t>
    </rPh>
    <rPh sb="2" eb="3">
      <t>ハマ</t>
    </rPh>
    <rPh sb="4" eb="5">
      <t>シ</t>
    </rPh>
    <phoneticPr fontId="6"/>
  </si>
  <si>
    <t>大 野 市</t>
    <rPh sb="0" eb="1">
      <t>ダイ</t>
    </rPh>
    <rPh sb="2" eb="3">
      <t>ノ</t>
    </rPh>
    <rPh sb="4" eb="5">
      <t>シ</t>
    </rPh>
    <phoneticPr fontId="6"/>
  </si>
  <si>
    <t>勝 山 市</t>
    <rPh sb="0" eb="1">
      <t>カツ</t>
    </rPh>
    <rPh sb="2" eb="3">
      <t>ヤマ</t>
    </rPh>
    <rPh sb="4" eb="5">
      <t>シ</t>
    </rPh>
    <phoneticPr fontId="6"/>
  </si>
  <si>
    <t>鯖 江 市</t>
    <rPh sb="0" eb="1">
      <t>サバ</t>
    </rPh>
    <rPh sb="2" eb="3">
      <t>エ</t>
    </rPh>
    <rPh sb="4" eb="5">
      <t>シ</t>
    </rPh>
    <phoneticPr fontId="6"/>
  </si>
  <si>
    <t>越 前 市</t>
    <rPh sb="0" eb="1">
      <t>エツ</t>
    </rPh>
    <rPh sb="2" eb="3">
      <t>マエ</t>
    </rPh>
    <rPh sb="4" eb="5">
      <t>シ</t>
    </rPh>
    <phoneticPr fontId="6"/>
  </si>
  <si>
    <t>坂 井 市</t>
    <rPh sb="0" eb="1">
      <t>サカ</t>
    </rPh>
    <rPh sb="2" eb="3">
      <t>イ</t>
    </rPh>
    <rPh sb="4" eb="5">
      <t>シ</t>
    </rPh>
    <phoneticPr fontId="6"/>
  </si>
  <si>
    <t>池 田 町</t>
    <rPh sb="0" eb="1">
      <t>イケ</t>
    </rPh>
    <rPh sb="2" eb="3">
      <t>タ</t>
    </rPh>
    <rPh sb="4" eb="5">
      <t>マチ</t>
    </rPh>
    <phoneticPr fontId="6"/>
  </si>
  <si>
    <t>南越前町</t>
    <rPh sb="0" eb="1">
      <t>ミナミ</t>
    </rPh>
    <rPh sb="1" eb="4">
      <t>エチゼンチョウ</t>
    </rPh>
    <phoneticPr fontId="6"/>
  </si>
  <si>
    <t>越 前 町</t>
    <rPh sb="0" eb="1">
      <t>エツ</t>
    </rPh>
    <rPh sb="2" eb="3">
      <t>マエ</t>
    </rPh>
    <rPh sb="4" eb="5">
      <t>チョウ</t>
    </rPh>
    <phoneticPr fontId="6"/>
  </si>
  <si>
    <t>美 浜 町</t>
    <rPh sb="0" eb="1">
      <t>ミ</t>
    </rPh>
    <rPh sb="2" eb="3">
      <t>ハマ</t>
    </rPh>
    <rPh sb="4" eb="5">
      <t>マチ</t>
    </rPh>
    <phoneticPr fontId="6"/>
  </si>
  <si>
    <t>高 浜 町</t>
    <rPh sb="0" eb="1">
      <t>コウ</t>
    </rPh>
    <rPh sb="2" eb="3">
      <t>ハマ</t>
    </rPh>
    <rPh sb="4" eb="5">
      <t>マチ</t>
    </rPh>
    <phoneticPr fontId="6"/>
  </si>
  <si>
    <t>若 狭 町</t>
    <rPh sb="0" eb="1">
      <t>ワカ</t>
    </rPh>
    <rPh sb="2" eb="3">
      <t>キョウ</t>
    </rPh>
    <rPh sb="4" eb="5">
      <t>マチ</t>
    </rPh>
    <phoneticPr fontId="6"/>
  </si>
  <si>
    <t>　（注）　ラウンドの関係で合計が一致しない場合がある。市町別の数量の公表はないため、面積から数量を算定</t>
    <rPh sb="2" eb="3">
      <t>チュウ</t>
    </rPh>
    <rPh sb="10" eb="12">
      <t>カンケイ</t>
    </rPh>
    <rPh sb="13" eb="15">
      <t>ゴウケイ</t>
    </rPh>
    <rPh sb="16" eb="18">
      <t>イッチ</t>
    </rPh>
    <rPh sb="21" eb="23">
      <t>バアイ</t>
    </rPh>
    <rPh sb="27" eb="28">
      <t>シ</t>
    </rPh>
    <rPh sb="28" eb="29">
      <t>マチ</t>
    </rPh>
    <rPh sb="29" eb="30">
      <t>ベツ</t>
    </rPh>
    <rPh sb="31" eb="33">
      <t>スウリョウ</t>
    </rPh>
    <rPh sb="34" eb="36">
      <t>コウヒョウ</t>
    </rPh>
    <rPh sb="42" eb="44">
      <t>メンセキ</t>
    </rPh>
    <rPh sb="46" eb="48">
      <t>スウリョウ</t>
    </rPh>
    <rPh sb="49" eb="51">
      <t>サンテイ</t>
    </rPh>
    <phoneticPr fontId="6"/>
  </si>
  <si>
    <t>大　麦</t>
    <rPh sb="0" eb="1">
      <t>ダイ</t>
    </rPh>
    <rPh sb="2" eb="3">
      <t>ムギ</t>
    </rPh>
    <phoneticPr fontId="6"/>
  </si>
  <si>
    <t>小　麦</t>
    <rPh sb="0" eb="1">
      <t>コ</t>
    </rPh>
    <rPh sb="2" eb="3">
      <t>ムギ</t>
    </rPh>
    <phoneticPr fontId="6"/>
  </si>
  <si>
    <t>大　豆</t>
    <rPh sb="0" eb="1">
      <t>ダイ</t>
    </rPh>
    <rPh sb="2" eb="3">
      <t>マメ</t>
    </rPh>
    <phoneticPr fontId="6"/>
  </si>
  <si>
    <t>そ　ば</t>
    <phoneticPr fontId="6"/>
  </si>
  <si>
    <t>飼料
作物</t>
    <rPh sb="0" eb="2">
      <t>シリョウ</t>
    </rPh>
    <rPh sb="3" eb="5">
      <t>サクモツ</t>
    </rPh>
    <phoneticPr fontId="6"/>
  </si>
  <si>
    <t>野　菜</t>
    <rPh sb="0" eb="1">
      <t>ノ</t>
    </rPh>
    <rPh sb="2" eb="3">
      <t>サイ</t>
    </rPh>
    <phoneticPr fontId="6"/>
  </si>
  <si>
    <t>花　き</t>
    <rPh sb="0" eb="1">
      <t>カ</t>
    </rPh>
    <phoneticPr fontId="6"/>
  </si>
  <si>
    <t>果　樹</t>
    <rPh sb="0" eb="1">
      <t>カ</t>
    </rPh>
    <rPh sb="2" eb="3">
      <t>キ</t>
    </rPh>
    <phoneticPr fontId="6"/>
  </si>
  <si>
    <t>地力
増進</t>
    <rPh sb="0" eb="2">
      <t>チリョク</t>
    </rPh>
    <rPh sb="3" eb="5">
      <t>ゾウシン</t>
    </rPh>
    <phoneticPr fontId="6"/>
  </si>
  <si>
    <t>景観
形成</t>
    <rPh sb="0" eb="2">
      <t>ケイカン</t>
    </rPh>
    <rPh sb="3" eb="5">
      <t>ケイセイ</t>
    </rPh>
    <phoneticPr fontId="6"/>
  </si>
  <si>
    <t>小 浜 市</t>
    <rPh sb="0" eb="1">
      <t>コ</t>
    </rPh>
    <rPh sb="2" eb="3">
      <t>ハマ</t>
    </rPh>
    <rPh sb="4" eb="5">
      <t>シ</t>
    </rPh>
    <phoneticPr fontId="6"/>
  </si>
  <si>
    <t>越 前 市</t>
    <rPh sb="0" eb="1">
      <t>コシ</t>
    </rPh>
    <rPh sb="2" eb="3">
      <t>マエ</t>
    </rPh>
    <rPh sb="4" eb="5">
      <t>シ</t>
    </rPh>
    <phoneticPr fontId="6"/>
  </si>
  <si>
    <t>池 田 町</t>
    <rPh sb="0" eb="1">
      <t>イケ</t>
    </rPh>
    <rPh sb="2" eb="3">
      <t>タ</t>
    </rPh>
    <rPh sb="4" eb="5">
      <t>チョウ</t>
    </rPh>
    <phoneticPr fontId="6"/>
  </si>
  <si>
    <t>越 前 町</t>
    <rPh sb="0" eb="1">
      <t>コシ</t>
    </rPh>
    <rPh sb="2" eb="3">
      <t>マエ</t>
    </rPh>
    <rPh sb="4" eb="5">
      <t>チョウ</t>
    </rPh>
    <phoneticPr fontId="6"/>
  </si>
  <si>
    <t>美 浜 町</t>
    <rPh sb="0" eb="1">
      <t>ビ</t>
    </rPh>
    <rPh sb="2" eb="3">
      <t>ハマ</t>
    </rPh>
    <rPh sb="4" eb="5">
      <t>チョウ</t>
    </rPh>
    <phoneticPr fontId="6"/>
  </si>
  <si>
    <t>高 浜 町</t>
    <rPh sb="0" eb="1">
      <t>コウ</t>
    </rPh>
    <rPh sb="2" eb="3">
      <t>ハマ</t>
    </rPh>
    <rPh sb="4" eb="5">
      <t>チョウ</t>
    </rPh>
    <phoneticPr fontId="6"/>
  </si>
  <si>
    <t>若 狭 町</t>
    <rPh sb="0" eb="1">
      <t>ワカ</t>
    </rPh>
    <rPh sb="2" eb="3">
      <t>キョウ</t>
    </rPh>
    <rPh sb="4" eb="5">
      <t>チョウ</t>
    </rPh>
    <phoneticPr fontId="6"/>
  </si>
  <si>
    <t>合　　　　計</t>
    <rPh sb="0" eb="1">
      <t>アイ</t>
    </rPh>
    <rPh sb="5" eb="6">
      <t>ケイ</t>
    </rPh>
    <phoneticPr fontId="6"/>
  </si>
  <si>
    <t>出典：福井県農業再生協議会　 事業実績書調べ</t>
    <rPh sb="0" eb="2">
      <t>シュッテン</t>
    </rPh>
    <rPh sb="3" eb="6">
      <t>フクイケン</t>
    </rPh>
    <rPh sb="6" eb="8">
      <t>ノウギョウ</t>
    </rPh>
    <rPh sb="8" eb="10">
      <t>サイセイ</t>
    </rPh>
    <rPh sb="10" eb="13">
      <t>キョウギカイ</t>
    </rPh>
    <rPh sb="15" eb="17">
      <t>ジギョウ</t>
    </rPh>
    <rPh sb="17" eb="19">
      <t>ジッセキ</t>
    </rPh>
    <rPh sb="19" eb="20">
      <t>ショ</t>
    </rPh>
    <rPh sb="20" eb="21">
      <t>シラ</t>
    </rPh>
    <phoneticPr fontId="6"/>
  </si>
  <si>
    <t>第２０表　米の生産調整等種目別実施面積の推移</t>
    <rPh sb="0" eb="1">
      <t>ダイ</t>
    </rPh>
    <rPh sb="3" eb="4">
      <t>ヒョウ</t>
    </rPh>
    <rPh sb="5" eb="6">
      <t>コメ</t>
    </rPh>
    <rPh sb="7" eb="9">
      <t>セイサン</t>
    </rPh>
    <rPh sb="9" eb="11">
      <t>チョウセイ</t>
    </rPh>
    <rPh sb="11" eb="12">
      <t>トウ</t>
    </rPh>
    <rPh sb="12" eb="15">
      <t>シュモクベツ</t>
    </rPh>
    <rPh sb="15" eb="17">
      <t>ジッシ</t>
    </rPh>
    <rPh sb="17" eb="19">
      <t>メンセキ</t>
    </rPh>
    <rPh sb="20" eb="22">
      <t>スイイ</t>
    </rPh>
    <phoneticPr fontId="6"/>
  </si>
  <si>
    <t>単位：ｈａ</t>
    <rPh sb="0" eb="2">
      <t>タンイ</t>
    </rPh>
    <phoneticPr fontId="6"/>
  </si>
  <si>
    <t>年次</t>
    <rPh sb="0" eb="1">
      <t>トシ</t>
    </rPh>
    <rPh sb="1" eb="2">
      <t>ジ</t>
    </rPh>
    <phoneticPr fontId="6"/>
  </si>
  <si>
    <t>転</t>
    <rPh sb="0" eb="1">
      <t>テン</t>
    </rPh>
    <phoneticPr fontId="6"/>
  </si>
  <si>
    <t>作</t>
    <rPh sb="0" eb="1">
      <t>サク</t>
    </rPh>
    <phoneticPr fontId="6"/>
  </si>
  <si>
    <t>そ   の   他</t>
    <rPh sb="8" eb="9">
      <t>ホカ</t>
    </rPh>
    <phoneticPr fontId="6"/>
  </si>
  <si>
    <t>野　菜</t>
    <rPh sb="0" eb="1">
      <t>ノ</t>
    </rPh>
    <rPh sb="2" eb="3">
      <t>ナ</t>
    </rPh>
    <phoneticPr fontId="6"/>
  </si>
  <si>
    <t>果　樹</t>
    <rPh sb="0" eb="1">
      <t>ハテ</t>
    </rPh>
    <rPh sb="2" eb="3">
      <t>キ</t>
    </rPh>
    <phoneticPr fontId="6"/>
  </si>
  <si>
    <t>花き
花木</t>
    <rPh sb="0" eb="1">
      <t>カ</t>
    </rPh>
    <rPh sb="3" eb="4">
      <t>ハナ</t>
    </rPh>
    <rPh sb="4" eb="5">
      <t>キ</t>
    </rPh>
    <phoneticPr fontId="6"/>
  </si>
  <si>
    <t>工芸
作物</t>
    <rPh sb="0" eb="2">
      <t>コウゲイ</t>
    </rPh>
    <rPh sb="3" eb="5">
      <t>サクモツ</t>
    </rPh>
    <phoneticPr fontId="6"/>
  </si>
  <si>
    <t>桑　園</t>
    <rPh sb="0" eb="1">
      <t>クワ</t>
    </rPh>
    <rPh sb="2" eb="3">
      <t>エン</t>
    </rPh>
    <phoneticPr fontId="6"/>
  </si>
  <si>
    <t>麦</t>
    <rPh sb="0" eb="1">
      <t>ムギ</t>
    </rPh>
    <phoneticPr fontId="6"/>
  </si>
  <si>
    <t>種　苗</t>
    <rPh sb="0" eb="1">
      <t>シュ</t>
    </rPh>
    <rPh sb="2" eb="3">
      <t>ナエ</t>
    </rPh>
    <phoneticPr fontId="6"/>
  </si>
  <si>
    <t>豆類雑穀</t>
    <rPh sb="0" eb="2">
      <t>マメルイ</t>
    </rPh>
    <rPh sb="2" eb="4">
      <t>ザッコク</t>
    </rPh>
    <phoneticPr fontId="6"/>
  </si>
  <si>
    <t>飼料作物</t>
    <rPh sb="0" eb="2">
      <t>シリョウ</t>
    </rPh>
    <rPh sb="2" eb="4">
      <t>サクモツ</t>
    </rPh>
    <phoneticPr fontId="6"/>
  </si>
  <si>
    <t>林　地</t>
    <rPh sb="0" eb="1">
      <t>ハヤシ</t>
    </rPh>
    <rPh sb="2" eb="3">
      <t>チ</t>
    </rPh>
    <phoneticPr fontId="6"/>
  </si>
  <si>
    <t xml:space="preserve">
小　計</t>
    <rPh sb="1" eb="2">
      <t>ショウ</t>
    </rPh>
    <rPh sb="3" eb="4">
      <t>ケイ</t>
    </rPh>
    <phoneticPr fontId="6"/>
  </si>
  <si>
    <t>水田
預託</t>
    <rPh sb="0" eb="2">
      <t>スイデン</t>
    </rPh>
    <rPh sb="3" eb="5">
      <t>ヨタク</t>
    </rPh>
    <phoneticPr fontId="6"/>
  </si>
  <si>
    <t>通年
施行</t>
    <rPh sb="0" eb="2">
      <t>ツウネン</t>
    </rPh>
    <rPh sb="3" eb="5">
      <t>セコウ</t>
    </rPh>
    <phoneticPr fontId="6"/>
  </si>
  <si>
    <t>大　豆</t>
    <rPh sb="0" eb="1">
      <t>オオ</t>
    </rPh>
    <rPh sb="2" eb="3">
      <t>マメ</t>
    </rPh>
    <phoneticPr fontId="6"/>
  </si>
  <si>
    <t>青刈稲</t>
    <rPh sb="0" eb="2">
      <t>アオガ</t>
    </rPh>
    <rPh sb="2" eb="3">
      <t>イネ</t>
    </rPh>
    <phoneticPr fontId="6"/>
  </si>
  <si>
    <t>S45年</t>
    <rPh sb="3" eb="4">
      <t>ネン</t>
    </rPh>
    <phoneticPr fontId="6"/>
  </si>
  <si>
    <t>実施
面積</t>
    <rPh sb="0" eb="2">
      <t>ジッシ</t>
    </rPh>
    <rPh sb="3" eb="5">
      <t>メンセキ</t>
    </rPh>
    <phoneticPr fontId="6"/>
  </si>
  <si>
    <t>9</t>
    <phoneticPr fontId="6"/>
  </si>
  <si>
    <t>17</t>
    <phoneticPr fontId="6"/>
  </si>
  <si>
    <t>0</t>
    <phoneticPr fontId="6"/>
  </si>
  <si>
    <t>-</t>
    <phoneticPr fontId="6"/>
  </si>
  <si>
    <t>35</t>
    <phoneticPr fontId="6"/>
  </si>
  <si>
    <t>29</t>
    <phoneticPr fontId="6"/>
  </si>
  <si>
    <t>632</t>
    <phoneticPr fontId="6"/>
  </si>
  <si>
    <t>1,312</t>
    <phoneticPr fontId="6"/>
  </si>
  <si>
    <t>2,256</t>
    <phoneticPr fontId="6"/>
  </si>
  <si>
    <t>3,586</t>
    <phoneticPr fontId="6"/>
  </si>
  <si>
    <t>4,200</t>
    <phoneticPr fontId="6"/>
  </si>
  <si>
    <t>S50年</t>
    <rPh sb="3" eb="4">
      <t>ネン</t>
    </rPh>
    <phoneticPr fontId="6"/>
  </si>
  <si>
    <t>27</t>
    <phoneticPr fontId="6"/>
  </si>
  <si>
    <t>38</t>
    <phoneticPr fontId="6"/>
  </si>
  <si>
    <t>8</t>
    <phoneticPr fontId="6"/>
  </si>
  <si>
    <t>37</t>
    <phoneticPr fontId="6"/>
  </si>
  <si>
    <t>58</t>
    <phoneticPr fontId="6"/>
  </si>
  <si>
    <t>86</t>
    <phoneticPr fontId="6"/>
  </si>
  <si>
    <t>4</t>
    <phoneticPr fontId="6"/>
  </si>
  <si>
    <t>569</t>
    <phoneticPr fontId="6"/>
  </si>
  <si>
    <t>54</t>
    <phoneticPr fontId="6"/>
  </si>
  <si>
    <t>1,340</t>
    <phoneticPr fontId="6"/>
  </si>
  <si>
    <t>780</t>
    <phoneticPr fontId="6"/>
  </si>
  <si>
    <t>2,120</t>
    <phoneticPr fontId="6"/>
  </si>
  <si>
    <t>S55年</t>
    <rPh sb="3" eb="4">
      <t>ネン</t>
    </rPh>
    <phoneticPr fontId="6"/>
  </si>
  <si>
    <t>1,086</t>
    <phoneticPr fontId="6"/>
  </si>
  <si>
    <t>57</t>
    <phoneticPr fontId="6"/>
  </si>
  <si>
    <t>1</t>
    <phoneticPr fontId="6"/>
  </si>
  <si>
    <t>1,144</t>
    <phoneticPr fontId="6"/>
  </si>
  <si>
    <t>53</t>
    <phoneticPr fontId="6"/>
  </si>
  <si>
    <t>454</t>
    <phoneticPr fontId="6"/>
  </si>
  <si>
    <t>436</t>
    <phoneticPr fontId="6"/>
  </si>
  <si>
    <t>186</t>
    <phoneticPr fontId="6"/>
  </si>
  <si>
    <t>360</t>
    <phoneticPr fontId="6"/>
  </si>
  <si>
    <t>132</t>
    <phoneticPr fontId="6"/>
  </si>
  <si>
    <t>4,017</t>
    <phoneticPr fontId="6"/>
  </si>
  <si>
    <t>221</t>
    <phoneticPr fontId="6"/>
  </si>
  <si>
    <t>623</t>
    <phoneticPr fontId="6"/>
  </si>
  <si>
    <t>844</t>
    <phoneticPr fontId="6"/>
  </si>
  <si>
    <t>4,861</t>
    <phoneticPr fontId="6"/>
  </si>
  <si>
    <t>S60年</t>
    <rPh sb="3" eb="4">
      <t>ネン</t>
    </rPh>
    <phoneticPr fontId="6"/>
  </si>
  <si>
    <t>54.5</t>
    <phoneticPr fontId="6"/>
  </si>
  <si>
    <t>23.2</t>
    <phoneticPr fontId="6"/>
  </si>
  <si>
    <t>2,261.5</t>
    <phoneticPr fontId="6"/>
  </si>
  <si>
    <t>40.5</t>
    <phoneticPr fontId="6"/>
  </si>
  <si>
    <t>346.5</t>
    <phoneticPr fontId="6"/>
  </si>
  <si>
    <t>230.1</t>
    <phoneticPr fontId="6"/>
  </si>
  <si>
    <t>175.5</t>
    <phoneticPr fontId="6"/>
  </si>
  <si>
    <t>7.2</t>
    <phoneticPr fontId="6"/>
  </si>
  <si>
    <t>30.4</t>
    <phoneticPr fontId="6"/>
  </si>
  <si>
    <t>178.7</t>
    <phoneticPr fontId="6"/>
  </si>
  <si>
    <t>4,315.4</t>
    <phoneticPr fontId="6"/>
  </si>
  <si>
    <t>61.4</t>
    <phoneticPr fontId="6"/>
  </si>
  <si>
    <t>328.7</t>
    <phoneticPr fontId="6"/>
  </si>
  <si>
    <t>754.9</t>
    <phoneticPr fontId="6"/>
  </si>
  <si>
    <t>1,145.0</t>
    <phoneticPr fontId="6"/>
  </si>
  <si>
    <t>5,460.4
(62.5)</t>
    <phoneticPr fontId="6"/>
  </si>
  <si>
    <t>H 2年</t>
    <rPh sb="3" eb="4">
      <t>ネン</t>
    </rPh>
    <phoneticPr fontId="6"/>
  </si>
  <si>
    <t>89.4</t>
    <phoneticPr fontId="6"/>
  </si>
  <si>
    <t>13.5</t>
    <phoneticPr fontId="6"/>
  </si>
  <si>
    <t>32.7</t>
    <phoneticPr fontId="6"/>
  </si>
  <si>
    <t>398.1</t>
    <phoneticPr fontId="6"/>
  </si>
  <si>
    <t>355.9</t>
    <phoneticPr fontId="6"/>
  </si>
  <si>
    <t>153.9</t>
    <phoneticPr fontId="6"/>
  </si>
  <si>
    <t>30.1</t>
    <phoneticPr fontId="6"/>
  </si>
  <si>
    <t>10.4</t>
    <phoneticPr fontId="6"/>
  </si>
  <si>
    <t>264.8</t>
    <phoneticPr fontId="6"/>
  </si>
  <si>
    <t>6,683.3</t>
    <phoneticPr fontId="6"/>
  </si>
  <si>
    <t>133.7</t>
    <phoneticPr fontId="6"/>
  </si>
  <si>
    <t>208.4</t>
    <phoneticPr fontId="6"/>
  </si>
  <si>
    <t>1,988.0</t>
    <phoneticPr fontId="6"/>
  </si>
  <si>
    <t>2,330.1</t>
    <phoneticPr fontId="6"/>
  </si>
  <si>
    <t>9,013.4
(399.0)</t>
    <phoneticPr fontId="6"/>
  </si>
  <si>
    <t>H 7年</t>
    <rPh sb="3" eb="4">
      <t>ネン</t>
    </rPh>
    <phoneticPr fontId="6"/>
  </si>
  <si>
    <t>1,018.3</t>
    <phoneticPr fontId="6"/>
  </si>
  <si>
    <t>102.6</t>
    <phoneticPr fontId="6"/>
  </si>
  <si>
    <t>2.5</t>
    <phoneticPr fontId="6"/>
  </si>
  <si>
    <t>124.1</t>
    <phoneticPr fontId="6"/>
  </si>
  <si>
    <t>26.5</t>
    <phoneticPr fontId="6"/>
  </si>
  <si>
    <t>577.4</t>
    <phoneticPr fontId="6"/>
  </si>
  <si>
    <t>356.1</t>
    <phoneticPr fontId="6"/>
  </si>
  <si>
    <t>76.6</t>
    <phoneticPr fontId="6"/>
  </si>
  <si>
    <t>0.8</t>
    <phoneticPr fontId="6"/>
  </si>
  <si>
    <t>3.8</t>
    <phoneticPr fontId="6"/>
  </si>
  <si>
    <t>90.4</t>
    <phoneticPr fontId="6"/>
  </si>
  <si>
    <t>2,433.6</t>
    <phoneticPr fontId="6"/>
  </si>
  <si>
    <t>72.5</t>
    <phoneticPr fontId="6"/>
  </si>
  <si>
    <t>87.0</t>
    <phoneticPr fontId="6"/>
  </si>
  <si>
    <t>2,601.0</t>
    <phoneticPr fontId="6"/>
  </si>
  <si>
    <t>2,760.5</t>
    <phoneticPr fontId="6"/>
  </si>
  <si>
    <t>5,194.1
(1,212.5)</t>
    <phoneticPr fontId="6"/>
  </si>
  <si>
    <t>H12年</t>
    <rPh sb="3" eb="4">
      <t>ネン</t>
    </rPh>
    <phoneticPr fontId="6"/>
  </si>
  <si>
    <t>1,203.0</t>
    <phoneticPr fontId="6"/>
  </si>
  <si>
    <t>117.1</t>
    <phoneticPr fontId="6"/>
  </si>
  <si>
    <t>3,030.6</t>
    <phoneticPr fontId="6"/>
  </si>
  <si>
    <t>9.9</t>
    <phoneticPr fontId="6"/>
  </si>
  <si>
    <t>350.5</t>
    <phoneticPr fontId="6"/>
  </si>
  <si>
    <t>557.2</t>
    <phoneticPr fontId="6"/>
  </si>
  <si>
    <t>77.7</t>
    <phoneticPr fontId="6"/>
  </si>
  <si>
    <t>8.2</t>
    <phoneticPr fontId="6"/>
  </si>
  <si>
    <t>314.8</t>
    <phoneticPr fontId="6"/>
  </si>
  <si>
    <t>5,731.0</t>
    <phoneticPr fontId="6"/>
  </si>
  <si>
    <t>9.3</t>
    <phoneticPr fontId="6"/>
  </si>
  <si>
    <t>99.3</t>
    <phoneticPr fontId="6"/>
  </si>
  <si>
    <t>4,435.0</t>
    <phoneticPr fontId="6"/>
  </si>
  <si>
    <t>4,543.6</t>
    <phoneticPr fontId="6"/>
  </si>
  <si>
    <t>10,274.6
(2,710.0)</t>
    <phoneticPr fontId="6"/>
  </si>
  <si>
    <t>H17年</t>
    <rPh sb="3" eb="4">
      <t>ネン</t>
    </rPh>
    <phoneticPr fontId="6"/>
  </si>
  <si>
    <t>1,316.1</t>
    <phoneticPr fontId="6"/>
  </si>
  <si>
    <t>138.4</t>
    <phoneticPr fontId="6"/>
  </si>
  <si>
    <t>3,937</t>
    <phoneticPr fontId="6"/>
  </si>
  <si>
    <t>116.7</t>
    <phoneticPr fontId="6"/>
  </si>
  <si>
    <t>365.9</t>
    <phoneticPr fontId="6"/>
  </si>
  <si>
    <t>63.1</t>
    <phoneticPr fontId="6"/>
  </si>
  <si>
    <t>452.9</t>
    <phoneticPr fontId="6"/>
  </si>
  <si>
    <t>6,390.1</t>
    <phoneticPr fontId="6"/>
  </si>
  <si>
    <t>2,571.6</t>
    <phoneticPr fontId="6"/>
  </si>
  <si>
    <t>8,961.7</t>
    <phoneticPr fontId="6"/>
  </si>
  <si>
    <t>H22年</t>
    <rPh sb="3" eb="4">
      <t>ネン</t>
    </rPh>
    <phoneticPr fontId="6"/>
  </si>
  <si>
    <t>1,229.7</t>
    <phoneticPr fontId="6"/>
  </si>
  <si>
    <t>250.0</t>
    <phoneticPr fontId="6"/>
  </si>
  <si>
    <t>101.4</t>
    <phoneticPr fontId="6"/>
  </si>
  <si>
    <t>4,841.5</t>
    <phoneticPr fontId="6"/>
  </si>
  <si>
    <t>82.2</t>
    <phoneticPr fontId="6"/>
  </si>
  <si>
    <t>434.6</t>
    <phoneticPr fontId="6"/>
  </si>
  <si>
    <t>47.3</t>
    <phoneticPr fontId="6"/>
  </si>
  <si>
    <t>458.2</t>
    <phoneticPr fontId="6"/>
  </si>
  <si>
    <t>7,444.9</t>
    <phoneticPr fontId="6"/>
  </si>
  <si>
    <t>2,607.3</t>
    <phoneticPr fontId="6"/>
  </si>
  <si>
    <t>2,067.3</t>
    <phoneticPr fontId="6"/>
  </si>
  <si>
    <t>10,052.2</t>
    <phoneticPr fontId="6"/>
  </si>
  <si>
    <t>H26年</t>
    <rPh sb="3" eb="4">
      <t>ネン</t>
    </rPh>
    <phoneticPr fontId="6"/>
  </si>
  <si>
    <t>93.4</t>
  </si>
  <si>
    <t>101.0</t>
  </si>
  <si>
    <t>486.9</t>
  </si>
  <si>
    <t>31.2</t>
    <phoneticPr fontId="6"/>
  </si>
  <si>
    <t>343.9</t>
    <phoneticPr fontId="6"/>
  </si>
  <si>
    <t>2,282.9</t>
    <phoneticPr fontId="6"/>
  </si>
  <si>
    <t>H27年</t>
    <rPh sb="3" eb="4">
      <t>ネン</t>
    </rPh>
    <phoneticPr fontId="6"/>
  </si>
  <si>
    <t>H28年</t>
    <rPh sb="3" eb="4">
      <t>ネン</t>
    </rPh>
    <phoneticPr fontId="6"/>
  </si>
  <si>
    <t>34.1</t>
    <phoneticPr fontId="4"/>
  </si>
  <si>
    <t>347.8</t>
    <phoneticPr fontId="4"/>
  </si>
  <si>
    <t>H29年</t>
    <rPh sb="3" eb="4">
      <t>ネン</t>
    </rPh>
    <phoneticPr fontId="6"/>
  </si>
  <si>
    <t>H30年</t>
    <rPh sb="3" eb="4">
      <t>ネン</t>
    </rPh>
    <phoneticPr fontId="6"/>
  </si>
  <si>
    <t>R元年</t>
    <rPh sb="1" eb="2">
      <t>ガン</t>
    </rPh>
    <rPh sb="2" eb="3">
      <t>ネン</t>
    </rPh>
    <phoneticPr fontId="6"/>
  </si>
  <si>
    <t>（注）　（　　）は実績算入面積である。</t>
    <rPh sb="1" eb="2">
      <t>チュウ</t>
    </rPh>
    <rPh sb="9" eb="11">
      <t>ジッセキ</t>
    </rPh>
    <rPh sb="11" eb="13">
      <t>サンニュウ</t>
    </rPh>
    <rPh sb="13" eb="15">
      <t>メンセキ</t>
    </rPh>
    <phoneticPr fontId="6"/>
  </si>
  <si>
    <t>萩原主査</t>
    <rPh sb="0" eb="4">
      <t>ハギハラシュサ</t>
    </rPh>
    <phoneticPr fontId="4"/>
  </si>
  <si>
    <t>吉田主事</t>
    <rPh sb="0" eb="2">
      <t>ヨシダ</t>
    </rPh>
    <rPh sb="2" eb="4">
      <t>シュジ</t>
    </rPh>
    <phoneticPr fontId="4"/>
  </si>
  <si>
    <t>中村企主</t>
    <rPh sb="0" eb="2">
      <t>ナカムラ</t>
    </rPh>
    <rPh sb="2" eb="3">
      <t>キ</t>
    </rPh>
    <rPh sb="3" eb="4">
      <t>シュ</t>
    </rPh>
    <phoneticPr fontId="4"/>
  </si>
  <si>
    <t>中村企主
萩原主査</t>
    <rPh sb="0" eb="2">
      <t>ナカムラ</t>
    </rPh>
    <rPh sb="2" eb="3">
      <t>キ</t>
    </rPh>
    <rPh sb="3" eb="4">
      <t>シュ</t>
    </rPh>
    <rPh sb="5" eb="9">
      <t>ハギハラシュサ</t>
    </rPh>
    <phoneticPr fontId="4"/>
  </si>
  <si>
    <t>山田企主</t>
    <rPh sb="0" eb="2">
      <t>ヤマダ</t>
    </rPh>
    <rPh sb="2" eb="3">
      <t>キ</t>
    </rPh>
    <rPh sb="3" eb="4">
      <t>シュ</t>
    </rPh>
    <phoneticPr fontId="4"/>
  </si>
  <si>
    <t>R元</t>
    <rPh sb="1" eb="2">
      <t>ガン</t>
    </rPh>
    <phoneticPr fontId="4"/>
  </si>
  <si>
    <t>R2</t>
    <phoneticPr fontId="4"/>
  </si>
  <si>
    <t>R2</t>
    <phoneticPr fontId="4"/>
  </si>
  <si>
    <t>R3</t>
    <phoneticPr fontId="6"/>
  </si>
  <si>
    <t>R3</t>
  </si>
  <si>
    <t>R3</t>
    <phoneticPr fontId="4"/>
  </si>
  <si>
    <t>R元</t>
    <rPh sb="1" eb="2">
      <t>ゲン</t>
    </rPh>
    <phoneticPr fontId="4"/>
  </si>
  <si>
    <t>さか
ほまれ</t>
    <phoneticPr fontId="4"/>
  </si>
  <si>
    <t>Ｒ元</t>
    <rPh sb="1" eb="2">
      <t>ガン</t>
    </rPh>
    <phoneticPr fontId="6"/>
  </si>
  <si>
    <t>出典：北陸農政局　北陸農林水産統計年報（H30、R元の都道府県別データは、集計経営体数が少ないため「事例結果」として扱う）</t>
    <rPh sb="0" eb="2">
      <t>シュッテン</t>
    </rPh>
    <rPh sb="3" eb="5">
      <t>ホクリク</t>
    </rPh>
    <rPh sb="5" eb="8">
      <t>ノウセイキョク</t>
    </rPh>
    <rPh sb="9" eb="11">
      <t>ホクリク</t>
    </rPh>
    <rPh sb="11" eb="13">
      <t>ノウリン</t>
    </rPh>
    <rPh sb="13" eb="15">
      <t>スイサン</t>
    </rPh>
    <rPh sb="15" eb="17">
      <t>トウケイ</t>
    </rPh>
    <rPh sb="17" eb="19">
      <t>ネンポウ</t>
    </rPh>
    <rPh sb="25" eb="26">
      <t>ガン</t>
    </rPh>
    <rPh sb="27" eb="31">
      <t>トドウフケン</t>
    </rPh>
    <rPh sb="31" eb="32">
      <t>ベツ</t>
    </rPh>
    <rPh sb="37" eb="39">
      <t>シュウケイ</t>
    </rPh>
    <rPh sb="39" eb="42">
      <t>ケイエイタイ</t>
    </rPh>
    <rPh sb="42" eb="43">
      <t>スウ</t>
    </rPh>
    <rPh sb="44" eb="45">
      <t>スク</t>
    </rPh>
    <rPh sb="50" eb="52">
      <t>ジレイ</t>
    </rPh>
    <rPh sb="52" eb="54">
      <t>ケッカ</t>
    </rPh>
    <rPh sb="58" eb="59">
      <t>アツカ</t>
    </rPh>
    <phoneticPr fontId="6"/>
  </si>
  <si>
    <t>R元</t>
    <rPh sb="1" eb="2">
      <t>ゲン</t>
    </rPh>
    <phoneticPr fontId="6"/>
  </si>
  <si>
    <t>H30、R元の都道府県別データは、集計経営体数が少ないため「事例結果」として扱う</t>
    <rPh sb="5" eb="6">
      <t>ガン</t>
    </rPh>
    <phoneticPr fontId="4"/>
  </si>
  <si>
    <t>H30、R元の都道府県別データは、集計経営体数が少ないため「事例結果」として扱う</t>
    <rPh sb="5" eb="6">
      <t>ガン</t>
    </rPh>
    <phoneticPr fontId="4"/>
  </si>
  <si>
    <t>R元</t>
    <rPh sb="1" eb="2">
      <t>ガン</t>
    </rPh>
    <phoneticPr fontId="6"/>
  </si>
  <si>
    <t>R元</t>
    <phoneticPr fontId="6"/>
  </si>
  <si>
    <t>R２</t>
    <phoneticPr fontId="4"/>
  </si>
  <si>
    <t>令和２年産</t>
    <rPh sb="0" eb="2">
      <t>レイワ</t>
    </rPh>
    <rPh sb="3" eb="4">
      <t>ネン</t>
    </rPh>
    <rPh sb="4" eb="5">
      <t>サン</t>
    </rPh>
    <phoneticPr fontId="6"/>
  </si>
  <si>
    <t>R２</t>
  </si>
  <si>
    <t>R３</t>
    <phoneticPr fontId="4"/>
  </si>
  <si>
    <t>令和２年度</t>
    <rPh sb="0" eb="2">
      <t>レイワ</t>
    </rPh>
    <rPh sb="3" eb="4">
      <t>ネン</t>
    </rPh>
    <rPh sb="4" eb="5">
      <t>ド</t>
    </rPh>
    <phoneticPr fontId="6"/>
  </si>
  <si>
    <t>令和３年度</t>
    <rPh sb="0" eb="2">
      <t>レイワ</t>
    </rPh>
    <rPh sb="3" eb="5">
      <t>ネンド</t>
    </rPh>
    <rPh sb="4" eb="5">
      <t>ド</t>
    </rPh>
    <phoneticPr fontId="6"/>
  </si>
  <si>
    <t>出典：農林水産省   米穀の需給及び価格の安定に関する基本指針、令和２年産の水田における作付状況調べ</t>
    <rPh sb="0" eb="2">
      <t>シュッテン</t>
    </rPh>
    <rPh sb="3" eb="5">
      <t>ノウリン</t>
    </rPh>
    <rPh sb="5" eb="8">
      <t>スイサンショウ</t>
    </rPh>
    <rPh sb="11" eb="13">
      <t>ベイコク</t>
    </rPh>
    <rPh sb="14" eb="16">
      <t>ジュキュウ</t>
    </rPh>
    <rPh sb="16" eb="17">
      <t>オヨ</t>
    </rPh>
    <rPh sb="18" eb="20">
      <t>カカク</t>
    </rPh>
    <rPh sb="21" eb="23">
      <t>アンテイ</t>
    </rPh>
    <rPh sb="24" eb="25">
      <t>カン</t>
    </rPh>
    <rPh sb="27" eb="29">
      <t>キホン</t>
    </rPh>
    <rPh sb="29" eb="31">
      <t>シシン</t>
    </rPh>
    <rPh sb="32" eb="34">
      <t>レイワ</t>
    </rPh>
    <rPh sb="35" eb="36">
      <t>ネン</t>
    </rPh>
    <rPh sb="36" eb="37">
      <t>サン</t>
    </rPh>
    <rPh sb="38" eb="40">
      <t>スイデン</t>
    </rPh>
    <rPh sb="44" eb="46">
      <t>サクツ</t>
    </rPh>
    <rPh sb="46" eb="48">
      <t>ジョウキョウ</t>
    </rPh>
    <rPh sb="48" eb="49">
      <t>シラ</t>
    </rPh>
    <phoneticPr fontId="6"/>
  </si>
  <si>
    <t>R２年</t>
    <rPh sb="2" eb="3">
      <t>ネン</t>
    </rPh>
    <phoneticPr fontId="6"/>
  </si>
  <si>
    <t>７　平成16～令和2年度の水田農業構造改革対策、戸別所得補償モデル対策、農業者戸別所得補償制度および経営所得安定対策に
ついては、米の生産面積そのものを調整する対策である。</t>
    <rPh sb="2" eb="4">
      <t>ヘイセイ</t>
    </rPh>
    <rPh sb="7" eb="9">
      <t>レイワ</t>
    </rPh>
    <rPh sb="10" eb="11">
      <t>ネン</t>
    </rPh>
    <rPh sb="11" eb="12">
      <t>ド</t>
    </rPh>
    <rPh sb="13" eb="15">
      <t>スイデン</t>
    </rPh>
    <rPh sb="15" eb="17">
      <t>ノウギョウ</t>
    </rPh>
    <rPh sb="17" eb="19">
      <t>コウゾウ</t>
    </rPh>
    <rPh sb="19" eb="21">
      <t>カイカク</t>
    </rPh>
    <rPh sb="21" eb="23">
      <t>タイサク</t>
    </rPh>
    <rPh sb="24" eb="26">
      <t>コベツ</t>
    </rPh>
    <rPh sb="26" eb="28">
      <t>ショトク</t>
    </rPh>
    <rPh sb="28" eb="30">
      <t>ホショウ</t>
    </rPh>
    <rPh sb="33" eb="35">
      <t>タイサク</t>
    </rPh>
    <rPh sb="36" eb="38">
      <t>ノウギョウ</t>
    </rPh>
    <rPh sb="38" eb="39">
      <t>シャ</t>
    </rPh>
    <rPh sb="39" eb="41">
      <t>コベツ</t>
    </rPh>
    <rPh sb="41" eb="43">
      <t>ショトク</t>
    </rPh>
    <rPh sb="43" eb="45">
      <t>ホショウ</t>
    </rPh>
    <rPh sb="45" eb="47">
      <t>セイド</t>
    </rPh>
    <rPh sb="50" eb="52">
      <t>ケイエイ</t>
    </rPh>
    <rPh sb="52" eb="54">
      <t>ショトク</t>
    </rPh>
    <rPh sb="54" eb="56">
      <t>アンテイ</t>
    </rPh>
    <rPh sb="56" eb="58">
      <t>タイサク</t>
    </rPh>
    <rPh sb="65" eb="66">
      <t>コメ</t>
    </rPh>
    <rPh sb="67" eb="69">
      <t>セイサン</t>
    </rPh>
    <rPh sb="69" eb="71">
      <t>メンセキ</t>
    </rPh>
    <rPh sb="76" eb="78">
      <t>チョウセイ</t>
    </rPh>
    <rPh sb="80" eb="82">
      <t>タイサク</t>
    </rPh>
    <phoneticPr fontId="6"/>
  </si>
  <si>
    <t>令和元年産については令和３年3月末現在、上位等級比率はうるち米の1等とする。</t>
    <rPh sb="0" eb="2">
      <t>レイワ</t>
    </rPh>
    <rPh sb="2" eb="3">
      <t>ガン</t>
    </rPh>
    <rPh sb="10" eb="12">
      <t>レイワ</t>
    </rPh>
    <phoneticPr fontId="6"/>
  </si>
  <si>
    <t>農林漁業の動き(R4.4月) 目次</t>
    <rPh sb="0" eb="2">
      <t>ノウリン</t>
    </rPh>
    <rPh sb="2" eb="4">
      <t>ギョギョウ</t>
    </rPh>
    <rPh sb="5" eb="6">
      <t>ウゴ</t>
    </rPh>
    <rPh sb="12" eb="13">
      <t>ガツ</t>
    </rPh>
    <rPh sb="15" eb="17">
      <t>モクジ</t>
    </rPh>
    <phoneticPr fontId="4"/>
  </si>
  <si>
    <t>R3 富山</t>
    <rPh sb="3" eb="5">
      <t>トヤマ</t>
    </rPh>
    <phoneticPr fontId="6"/>
  </si>
  <si>
    <t>R3 石川</t>
    <rPh sb="3" eb="5">
      <t>イシカワ</t>
    </rPh>
    <phoneticPr fontId="6"/>
  </si>
  <si>
    <t>R4</t>
    <phoneticPr fontId="6"/>
  </si>
  <si>
    <t>　　 H２３年産～R4年産はイクヒカリとあきさかり</t>
    <rPh sb="6" eb="7">
      <t>ネン</t>
    </rPh>
    <rPh sb="7" eb="8">
      <t>サン</t>
    </rPh>
    <rPh sb="11" eb="12">
      <t>ネン</t>
    </rPh>
    <rPh sb="12" eb="13">
      <t>サン</t>
    </rPh>
    <phoneticPr fontId="6"/>
  </si>
  <si>
    <t>(注）　　令和3年産は令和3年1２月末日現在値</t>
    <rPh sb="1" eb="2">
      <t>チュウ</t>
    </rPh>
    <rPh sb="5" eb="7">
      <t>レイワ</t>
    </rPh>
    <rPh sb="8" eb="9">
      <t>ネン</t>
    </rPh>
    <rPh sb="9" eb="10">
      <t>サン</t>
    </rPh>
    <rPh sb="11" eb="13">
      <t>レイワ</t>
    </rPh>
    <rPh sb="14" eb="15">
      <t>ネン</t>
    </rPh>
    <rPh sb="15" eb="16">
      <t>ガンネン</t>
    </rPh>
    <rPh sb="17" eb="18">
      <t>ガツ</t>
    </rPh>
    <rPh sb="18" eb="19">
      <t>マツ</t>
    </rPh>
    <rPh sb="19" eb="20">
      <t>ヒ</t>
    </rPh>
    <rPh sb="20" eb="22">
      <t>ゲンザイ</t>
    </rPh>
    <rPh sb="22" eb="23">
      <t>チ</t>
    </rPh>
    <phoneticPr fontId="8"/>
  </si>
  <si>
    <t>　　　　　２）令和3年産は令和3年1２月末日現在値</t>
    <phoneticPr fontId="8"/>
  </si>
  <si>
    <t>Ｒ2</t>
    <phoneticPr fontId="6"/>
  </si>
  <si>
    <t>R2</t>
    <phoneticPr fontId="6"/>
  </si>
  <si>
    <t>(注）　　令和３年産は令和４年３月末日現在値</t>
    <rPh sb="5" eb="7">
      <t>レイワ</t>
    </rPh>
    <rPh sb="11" eb="13">
      <t>レイワ</t>
    </rPh>
    <phoneticPr fontId="4"/>
  </si>
  <si>
    <t>令和３年産</t>
    <rPh sb="0" eb="2">
      <t>レイワ</t>
    </rPh>
    <rPh sb="3" eb="4">
      <t>ネン</t>
    </rPh>
    <rPh sb="4" eb="5">
      <t>サン</t>
    </rPh>
    <phoneticPr fontId="6"/>
  </si>
  <si>
    <t>R4　富山県</t>
    <rPh sb="3" eb="6">
      <t>トヤマケン</t>
    </rPh>
    <phoneticPr fontId="6"/>
  </si>
  <si>
    <t>R4　石川県</t>
    <rPh sb="3" eb="6">
      <t>イシカワケン</t>
    </rPh>
    <phoneticPr fontId="6"/>
  </si>
  <si>
    <t>R４</t>
    <phoneticPr fontId="4"/>
  </si>
  <si>
    <t>令和４年度</t>
    <rPh sb="0" eb="2">
      <t>レイワ</t>
    </rPh>
    <rPh sb="3" eb="5">
      <t>ネンド</t>
    </rPh>
    <rPh sb="4" eb="5">
      <t>ド</t>
    </rPh>
    <phoneticPr fontId="6"/>
  </si>
  <si>
    <t>第１９表　市町別の水田利用状況調査結果（令和３年度）</t>
    <rPh sb="0" eb="1">
      <t>ダイ</t>
    </rPh>
    <rPh sb="3" eb="4">
      <t>ヒョウ</t>
    </rPh>
    <rPh sb="5" eb="6">
      <t>シ</t>
    </rPh>
    <rPh sb="6" eb="7">
      <t>マチ</t>
    </rPh>
    <rPh sb="7" eb="8">
      <t>ベツ</t>
    </rPh>
    <rPh sb="9" eb="11">
      <t>スイデン</t>
    </rPh>
    <rPh sb="11" eb="13">
      <t>リヨウ</t>
    </rPh>
    <rPh sb="13" eb="15">
      <t>ジョウキョウ</t>
    </rPh>
    <rPh sb="15" eb="17">
      <t>チョウサ</t>
    </rPh>
    <rPh sb="17" eb="19">
      <t>ケッカ</t>
    </rPh>
    <rPh sb="20" eb="22">
      <t>レイワ</t>
    </rPh>
    <rPh sb="23" eb="25">
      <t>ネンド</t>
    </rPh>
    <rPh sb="24" eb="25">
      <t>ド</t>
    </rPh>
    <phoneticPr fontId="6"/>
  </si>
  <si>
    <t>R３年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</si>
</sst>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"/>
    <numFmt numFmtId="178" formatCode="#,##0.0_ "/>
    <numFmt numFmtId="179" formatCode="_ * #,##0.0_ ;_ * \-#,##0.0_ ;_ * &quot;-&quot;_ ;_ @_ "/>
    <numFmt numFmtId="180" formatCode="#,###_ "/>
    <numFmt numFmtId="181" formatCode="#,##0.0;[Red]\-#,##0.0"/>
    <numFmt numFmtId="182" formatCode="#,##0.0_ ;[Red]\-#,##0.0\ "/>
    <numFmt numFmtId="183" formatCode="#,##0.0"/>
    <numFmt numFmtId="184" formatCode="#,##0.0;&quot;△ &quot;#,##0.0"/>
    <numFmt numFmtId="185" formatCode="0.0_);[Red]\(0.0\)"/>
    <numFmt numFmtId="186" formatCode="0_);[Red]\(0\)"/>
    <numFmt numFmtId="187" formatCode="#,##0.0_ \ "/>
    <numFmt numFmtId="188" formatCode="#,##0_ \ "/>
    <numFmt numFmtId="189" formatCode="#,##0;\-#,##0;&quot;-&quot;"/>
    <numFmt numFmtId="190" formatCode="0.0_ "/>
    <numFmt numFmtId="191" formatCode="#,##0;&quot;△ &quot;#,##0"/>
    <numFmt numFmtId="192" formatCode="#.0"/>
    <numFmt numFmtId="193" formatCode="\(#,##0.0&quot;%&quot;\)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vertAlign val="superscript"/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7.5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i/>
      <sz val="10"/>
      <name val="ＭＳ Ｐ明朝"/>
      <family val="1"/>
      <charset val="128"/>
    </font>
    <font>
      <sz val="8"/>
      <color theme="3"/>
      <name val="ＭＳ Ｐ明朝"/>
      <family val="1"/>
      <charset val="128"/>
    </font>
    <font>
      <sz val="8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5">
    <border>
      <left/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80">
    <xf numFmtId="0" fontId="0" fillId="0" borderId="0" xfId="0">
      <alignment vertical="center"/>
    </xf>
    <xf numFmtId="0" fontId="3" fillId="0" borderId="0" xfId="2" applyFont="1">
      <alignment vertical="center"/>
    </xf>
    <xf numFmtId="0" fontId="5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" xfId="2" applyFont="1" applyBorder="1" applyAlignment="1">
      <alignment horizontal="center" vertical="center" justifyLastLine="1"/>
    </xf>
    <xf numFmtId="0" fontId="3" fillId="0" borderId="4" xfId="2" applyFont="1" applyBorder="1" applyAlignment="1">
      <alignment horizontal="distributed" vertical="center"/>
    </xf>
    <xf numFmtId="0" fontId="3" fillId="0" borderId="5" xfId="2" applyFont="1" applyBorder="1">
      <alignment vertical="center"/>
    </xf>
    <xf numFmtId="0" fontId="3" fillId="0" borderId="9" xfId="2" applyFont="1" applyBorder="1" applyAlignment="1">
      <alignment horizontal="center" vertical="center" justifyLastLine="1"/>
    </xf>
    <xf numFmtId="0" fontId="3" fillId="0" borderId="0" xfId="2" applyFont="1" applyAlignment="1">
      <alignment horizontal="distributed" vertical="center"/>
    </xf>
    <xf numFmtId="0" fontId="3" fillId="0" borderId="11" xfId="2" applyFont="1" applyBorder="1">
      <alignment vertical="center"/>
    </xf>
    <xf numFmtId="0" fontId="3" fillId="0" borderId="13" xfId="2" applyFont="1" applyBorder="1" applyAlignment="1">
      <alignment horizontal="center" vertical="center" justifyLastLine="1"/>
    </xf>
    <xf numFmtId="0" fontId="3" fillId="0" borderId="15" xfId="2" applyFont="1" applyBorder="1" applyAlignment="1">
      <alignment horizontal="distributed" vertical="center"/>
    </xf>
    <xf numFmtId="0" fontId="3" fillId="0" borderId="16" xfId="2" applyFont="1" applyBorder="1">
      <alignment vertical="center"/>
    </xf>
    <xf numFmtId="0" fontId="3" fillId="0" borderId="18" xfId="2" applyFont="1" applyBorder="1">
      <alignment vertical="center"/>
    </xf>
    <xf numFmtId="0" fontId="3" fillId="0" borderId="20" xfId="2" applyFont="1" applyBorder="1" applyAlignment="1">
      <alignment horizontal="center" vertical="center" justifyLastLine="1"/>
    </xf>
    <xf numFmtId="0" fontId="3" fillId="0" borderId="22" xfId="2" applyFont="1" applyBorder="1" applyAlignment="1">
      <alignment horizontal="distributed" vertical="center"/>
    </xf>
    <xf numFmtId="0" fontId="3" fillId="0" borderId="23" xfId="2" applyFont="1" applyBorder="1">
      <alignment vertic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3" fillId="0" borderId="2" xfId="2" applyFont="1" applyBorder="1" applyAlignment="1">
      <alignment horizontal="center" vertical="center"/>
    </xf>
    <xf numFmtId="0" fontId="9" fillId="0" borderId="5" xfId="2" applyFont="1" applyBorder="1">
      <alignment vertical="center"/>
    </xf>
    <xf numFmtId="0" fontId="3" fillId="0" borderId="13" xfId="2" applyFont="1" applyBorder="1">
      <alignment vertical="center"/>
    </xf>
    <xf numFmtId="0" fontId="9" fillId="0" borderId="18" xfId="2" applyFont="1" applyBorder="1">
      <alignment vertic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9" fillId="0" borderId="16" xfId="2" applyFont="1" applyBorder="1">
      <alignment vertical="center"/>
    </xf>
    <xf numFmtId="49" fontId="3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center" vertical="center"/>
    </xf>
    <xf numFmtId="49" fontId="8" fillId="0" borderId="0" xfId="2" applyNumberFormat="1" applyFont="1" applyAlignment="1">
      <alignment horizontal="left" vertical="top"/>
    </xf>
    <xf numFmtId="0" fontId="5" fillId="0" borderId="52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3" fillId="0" borderId="29" xfId="2" applyFont="1" applyBorder="1">
      <alignment vertical="center"/>
    </xf>
    <xf numFmtId="0" fontId="8" fillId="0" borderId="0" xfId="2" applyFont="1">
      <alignment vertical="center"/>
    </xf>
    <xf numFmtId="38" fontId="3" fillId="0" borderId="0" xfId="3" applyFont="1" applyFill="1">
      <alignment vertical="center"/>
    </xf>
    <xf numFmtId="38" fontId="3" fillId="0" borderId="0" xfId="3" applyFont="1" applyFill="1" applyBorder="1">
      <alignment vertical="center"/>
    </xf>
    <xf numFmtId="0" fontId="3" fillId="0" borderId="14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3" fillId="0" borderId="0" xfId="2" applyFont="1" applyAlignment="1">
      <alignment horizontal="right"/>
    </xf>
    <xf numFmtId="0" fontId="3" fillId="0" borderId="33" xfId="2" applyFont="1" applyBorder="1">
      <alignment vertical="center"/>
    </xf>
    <xf numFmtId="41" fontId="3" fillId="0" borderId="0" xfId="2" applyNumberFormat="1" applyFont="1">
      <alignment vertical="center"/>
    </xf>
    <xf numFmtId="0" fontId="3" fillId="0" borderId="15" xfId="2" applyFont="1" applyBorder="1">
      <alignment vertical="center"/>
    </xf>
    <xf numFmtId="0" fontId="3" fillId="0" borderId="41" xfId="2" applyFont="1" applyBorder="1">
      <alignment vertical="center"/>
    </xf>
    <xf numFmtId="0" fontId="3" fillId="0" borderId="0" xfId="2" applyFont="1" applyAlignment="1">
      <alignment horizontal="center" vertical="center"/>
    </xf>
    <xf numFmtId="0" fontId="3" fillId="0" borderId="56" xfId="2" applyFont="1" applyBorder="1">
      <alignment vertical="center"/>
    </xf>
    <xf numFmtId="0" fontId="3" fillId="0" borderId="29" xfId="2" applyFont="1" applyBorder="1" applyAlignment="1">
      <alignment horizontal="right" vertical="center"/>
    </xf>
    <xf numFmtId="0" fontId="3" fillId="0" borderId="54" xfId="2" applyFont="1" applyBorder="1" applyAlignment="1">
      <alignment horizontal="right" vertical="center"/>
    </xf>
    <xf numFmtId="0" fontId="8" fillId="0" borderId="0" xfId="2" applyFont="1" applyAlignment="1"/>
    <xf numFmtId="0" fontId="5" fillId="0" borderId="2" xfId="2" applyFont="1" applyBorder="1" applyAlignment="1">
      <alignment vertical="center" shrinkToFit="1"/>
    </xf>
    <xf numFmtId="0" fontId="5" fillId="0" borderId="5" xfId="2" applyFont="1" applyBorder="1" applyAlignment="1">
      <alignment vertical="center" shrinkToFit="1"/>
    </xf>
    <xf numFmtId="0" fontId="5" fillId="0" borderId="9" xfId="2" applyFont="1" applyBorder="1" applyAlignment="1">
      <alignment vertical="center" shrinkToFit="1"/>
    </xf>
    <xf numFmtId="0" fontId="5" fillId="0" borderId="11" xfId="2" applyFont="1" applyBorder="1" applyAlignment="1">
      <alignment vertical="center" shrinkToFit="1"/>
    </xf>
    <xf numFmtId="0" fontId="5" fillId="0" borderId="13" xfId="2" applyFont="1" applyBorder="1" applyAlignment="1">
      <alignment vertical="center" shrinkToFit="1"/>
    </xf>
    <xf numFmtId="0" fontId="5" fillId="0" borderId="18" xfId="2" applyFont="1" applyBorder="1" applyAlignment="1">
      <alignment vertical="center" shrinkToFit="1"/>
    </xf>
    <xf numFmtId="0" fontId="5" fillId="0" borderId="16" xfId="2" applyFont="1" applyBorder="1" applyAlignment="1">
      <alignment vertical="center" shrinkToFit="1"/>
    </xf>
    <xf numFmtId="0" fontId="5" fillId="0" borderId="9" xfId="2" applyFont="1" applyBorder="1">
      <alignment vertical="center"/>
    </xf>
    <xf numFmtId="0" fontId="5" fillId="0" borderId="11" xfId="2" applyFont="1" applyBorder="1">
      <alignment vertical="center"/>
    </xf>
    <xf numFmtId="0" fontId="5" fillId="0" borderId="13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Alignment="1">
      <alignment horizontal="distributed" vertical="center"/>
    </xf>
    <xf numFmtId="0" fontId="5" fillId="0" borderId="16" xfId="2" applyFont="1" applyBorder="1">
      <alignment vertical="center"/>
    </xf>
    <xf numFmtId="0" fontId="5" fillId="0" borderId="20" xfId="2" applyFont="1" applyBorder="1">
      <alignment vertical="center"/>
    </xf>
    <xf numFmtId="0" fontId="5" fillId="0" borderId="23" xfId="2" applyFont="1" applyBorder="1">
      <alignment vertical="center"/>
    </xf>
    <xf numFmtId="0" fontId="5" fillId="0" borderId="12" xfId="2" applyFont="1" applyBorder="1" applyAlignment="1">
      <alignment vertical="center" textRotation="255"/>
    </xf>
    <xf numFmtId="0" fontId="5" fillId="0" borderId="14" xfId="2" applyFont="1" applyBorder="1" applyAlignment="1">
      <alignment vertical="center" textRotation="255"/>
    </xf>
    <xf numFmtId="0" fontId="5" fillId="0" borderId="13" xfId="2" applyFont="1" applyBorder="1" applyAlignment="1">
      <alignment horizontal="left"/>
    </xf>
    <xf numFmtId="0" fontId="5" fillId="0" borderId="15" xfId="2" applyFont="1" applyBorder="1" applyAlignment="1">
      <alignment horizontal="left"/>
    </xf>
    <xf numFmtId="0" fontId="5" fillId="0" borderId="18" xfId="2" applyFont="1" applyBorder="1" applyAlignment="1">
      <alignment horizontal="left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0" xfId="2" applyFont="1" applyBorder="1">
      <alignment vertical="center"/>
    </xf>
    <xf numFmtId="0" fontId="3" fillId="0" borderId="42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181" fontId="3" fillId="0" borderId="0" xfId="3" applyNumberFormat="1" applyFont="1" applyFill="1" applyBorder="1">
      <alignment vertical="center"/>
    </xf>
    <xf numFmtId="0" fontId="10" fillId="0" borderId="0" xfId="2" applyFont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77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0" borderId="4" xfId="2" applyFont="1" applyBorder="1" applyAlignment="1">
      <alignment horizontal="right" vertical="center"/>
    </xf>
    <xf numFmtId="0" fontId="3" fillId="0" borderId="4" xfId="2" applyFont="1" applyBorder="1">
      <alignment vertical="center"/>
    </xf>
    <xf numFmtId="38" fontId="3" fillId="0" borderId="78" xfId="3" applyFont="1" applyFill="1" applyBorder="1">
      <alignment vertical="center"/>
    </xf>
    <xf numFmtId="38" fontId="3" fillId="0" borderId="80" xfId="3" applyFont="1" applyFill="1" applyBorder="1">
      <alignment vertical="center"/>
    </xf>
    <xf numFmtId="38" fontId="3" fillId="0" borderId="81" xfId="3" applyFont="1" applyFill="1" applyBorder="1">
      <alignment vertical="center"/>
    </xf>
    <xf numFmtId="38" fontId="3" fillId="0" borderId="82" xfId="3" applyFont="1" applyFill="1" applyBorder="1">
      <alignment vertical="center"/>
    </xf>
    <xf numFmtId="38" fontId="11" fillId="0" borderId="82" xfId="3" applyFont="1" applyFill="1" applyBorder="1">
      <alignment vertical="center"/>
    </xf>
    <xf numFmtId="38" fontId="3" fillId="0" borderId="83" xfId="3" applyFont="1" applyFill="1" applyBorder="1">
      <alignment vertical="center"/>
    </xf>
    <xf numFmtId="38" fontId="3" fillId="0" borderId="84" xfId="3" applyFont="1" applyFill="1" applyBorder="1">
      <alignment vertical="center"/>
    </xf>
    <xf numFmtId="38" fontId="3" fillId="0" borderId="85" xfId="3" applyFont="1" applyFill="1" applyBorder="1">
      <alignment vertical="center"/>
    </xf>
    <xf numFmtId="38" fontId="3" fillId="0" borderId="86" xfId="3" applyFont="1" applyFill="1" applyBorder="1">
      <alignment vertical="center"/>
    </xf>
    <xf numFmtId="38" fontId="11" fillId="0" borderId="86" xfId="3" applyFont="1" applyFill="1" applyBorder="1">
      <alignment vertical="center"/>
    </xf>
    <xf numFmtId="38" fontId="3" fillId="0" borderId="84" xfId="3" applyFont="1" applyFill="1" applyBorder="1" applyAlignment="1">
      <alignment horizontal="right" vertical="center"/>
    </xf>
    <xf numFmtId="38" fontId="3" fillId="0" borderId="59" xfId="3" applyFont="1" applyFill="1" applyBorder="1">
      <alignment vertical="center"/>
    </xf>
    <xf numFmtId="181" fontId="3" fillId="0" borderId="0" xfId="3" applyNumberFormat="1" applyFont="1" applyFill="1" applyBorder="1" applyAlignment="1">
      <alignment horizontal="right" vertical="center"/>
    </xf>
    <xf numFmtId="187" fontId="3" fillId="0" borderId="17" xfId="3" applyNumberFormat="1" applyFont="1" applyFill="1" applyBorder="1">
      <alignment vertical="center"/>
    </xf>
    <xf numFmtId="187" fontId="3" fillId="0" borderId="10" xfId="3" applyNumberFormat="1" applyFont="1" applyFill="1" applyBorder="1">
      <alignment vertical="center"/>
    </xf>
    <xf numFmtId="188" fontId="3" fillId="0" borderId="10" xfId="3" applyNumberFormat="1" applyFont="1" applyFill="1" applyBorder="1">
      <alignment vertical="center"/>
    </xf>
    <xf numFmtId="38" fontId="3" fillId="0" borderId="56" xfId="3" applyFont="1" applyFill="1" applyBorder="1" applyAlignment="1">
      <alignment horizontal="center" vertical="center"/>
    </xf>
    <xf numFmtId="38" fontId="3" fillId="0" borderId="0" xfId="3" applyFont="1" applyFill="1" applyBorder="1" applyAlignment="1">
      <alignment horizontal="center" vertical="center"/>
    </xf>
    <xf numFmtId="38" fontId="3" fillId="0" borderId="19" xfId="3" applyFont="1" applyFill="1" applyBorder="1" applyAlignment="1">
      <alignment horizontal="center" vertical="center"/>
    </xf>
    <xf numFmtId="38" fontId="3" fillId="0" borderId="21" xfId="3" applyFont="1" applyFill="1" applyBorder="1" applyAlignment="1">
      <alignment horizontal="center" vertical="center"/>
    </xf>
    <xf numFmtId="38" fontId="5" fillId="0" borderId="41" xfId="3" applyFont="1" applyFill="1" applyBorder="1" applyAlignment="1">
      <alignment horizontal="left"/>
    </xf>
    <xf numFmtId="38" fontId="3" fillId="0" borderId="0" xfId="3" applyFont="1" applyFill="1" applyBorder="1" applyAlignment="1">
      <alignment vertical="center"/>
    </xf>
    <xf numFmtId="38" fontId="3" fillId="0" borderId="24" xfId="3" applyFont="1" applyFill="1" applyBorder="1" applyAlignment="1">
      <alignment horizontal="centerContinuous" vertical="center"/>
    </xf>
    <xf numFmtId="38" fontId="3" fillId="0" borderId="26" xfId="3" applyFont="1" applyFill="1" applyBorder="1" applyAlignment="1">
      <alignment horizontal="centerContinuous" vertical="center"/>
    </xf>
    <xf numFmtId="38" fontId="5" fillId="0" borderId="54" xfId="3" applyFont="1" applyFill="1" applyBorder="1" applyAlignment="1">
      <alignment horizontal="right" vertical="top"/>
    </xf>
    <xf numFmtId="38" fontId="3" fillId="0" borderId="0" xfId="3" applyFont="1" applyFill="1" applyBorder="1" applyAlignment="1">
      <alignment horizontal="right" vertical="center"/>
    </xf>
    <xf numFmtId="38" fontId="3" fillId="0" borderId="91" xfId="3" applyFont="1" applyFill="1" applyBorder="1" applyAlignment="1">
      <alignment horizontal="right" vertical="center"/>
    </xf>
    <xf numFmtId="38" fontId="3" fillId="0" borderId="91" xfId="3" applyFont="1" applyFill="1" applyBorder="1">
      <alignment vertical="center"/>
    </xf>
    <xf numFmtId="38" fontId="8" fillId="0" borderId="87" xfId="3" applyFont="1" applyFill="1" applyBorder="1">
      <alignment vertical="center"/>
    </xf>
    <xf numFmtId="38" fontId="3" fillId="0" borderId="0" xfId="3" applyFont="1" applyFill="1" applyAlignment="1">
      <alignment horizontal="right" vertical="center"/>
    </xf>
    <xf numFmtId="38" fontId="8" fillId="0" borderId="0" xfId="3" applyFont="1" applyFill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0" fontId="5" fillId="0" borderId="92" xfId="2" applyFont="1" applyBorder="1">
      <alignment vertical="center"/>
    </xf>
    <xf numFmtId="0" fontId="5" fillId="0" borderId="92" xfId="2" applyFont="1" applyBorder="1" applyAlignment="1"/>
    <xf numFmtId="0" fontId="5" fillId="0" borderId="29" xfId="2" applyFont="1" applyBorder="1">
      <alignment vertical="center"/>
    </xf>
    <xf numFmtId="0" fontId="3" fillId="0" borderId="0" xfId="2" applyFont="1" applyAlignment="1">
      <alignment horizontal="center" vertical="center" textRotation="255"/>
    </xf>
    <xf numFmtId="0" fontId="5" fillId="0" borderId="12" xfId="2" applyFont="1" applyBorder="1" applyAlignment="1">
      <alignment vertical="center" textRotation="255" shrinkToFit="1"/>
    </xf>
    <xf numFmtId="0" fontId="5" fillId="0" borderId="14" xfId="2" applyFont="1" applyBorder="1" applyAlignment="1">
      <alignment vertical="center" textRotation="255" shrinkToFit="1"/>
    </xf>
    <xf numFmtId="0" fontId="5" fillId="0" borderId="14" xfId="2" applyFont="1" applyBorder="1" applyAlignment="1">
      <alignment horizontal="center" vertical="center" textRotation="255"/>
    </xf>
    <xf numFmtId="0" fontId="5" fillId="0" borderId="41" xfId="2" applyFont="1" applyBorder="1" applyAlignment="1">
      <alignment horizontal="center" vertical="center" textRotation="255"/>
    </xf>
    <xf numFmtId="0" fontId="3" fillId="0" borderId="0" xfId="2" applyFont="1" applyAlignment="1">
      <alignment vertical="center" textRotation="255" shrinkToFit="1"/>
    </xf>
    <xf numFmtId="0" fontId="5" fillId="0" borderId="17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3" fillId="0" borderId="4" xfId="2" applyFont="1" applyBorder="1" applyAlignment="1">
      <alignment horizontal="right" vertical="top"/>
    </xf>
    <xf numFmtId="0" fontId="5" fillId="0" borderId="4" xfId="2" applyFont="1" applyBorder="1" applyAlignment="1">
      <alignment vertical="top"/>
    </xf>
    <xf numFmtId="0" fontId="10" fillId="0" borderId="5" xfId="2" applyFont="1" applyBorder="1">
      <alignment vertical="center"/>
    </xf>
    <xf numFmtId="0" fontId="10" fillId="0" borderId="16" xfId="2" applyFont="1" applyBorder="1">
      <alignment vertical="center"/>
    </xf>
    <xf numFmtId="0" fontId="3" fillId="0" borderId="0" xfId="0" quotePrefix="1" applyFont="1" applyAlignment="1">
      <alignment vertical="center" textRotation="180"/>
    </xf>
    <xf numFmtId="0" fontId="11" fillId="0" borderId="40" xfId="2" applyFont="1" applyBorder="1" applyAlignment="1">
      <alignment horizontal="center" vertical="center" wrapText="1"/>
    </xf>
    <xf numFmtId="0" fontId="11" fillId="0" borderId="70" xfId="2" applyFont="1" applyBorder="1" applyAlignment="1">
      <alignment horizontal="center" vertical="center" wrapText="1"/>
    </xf>
    <xf numFmtId="49" fontId="11" fillId="0" borderId="14" xfId="2" applyNumberFormat="1" applyFont="1" applyBorder="1" applyAlignment="1">
      <alignment vertical="center" textRotation="255" wrapText="1" readingOrder="1"/>
    </xf>
    <xf numFmtId="0" fontId="13" fillId="0" borderId="0" xfId="0" applyFont="1">
      <alignment vertical="center"/>
    </xf>
    <xf numFmtId="0" fontId="5" fillId="0" borderId="40" xfId="2" applyFont="1" applyBorder="1" applyAlignment="1">
      <alignment horizontal="center" vertical="center" shrinkToFit="1"/>
    </xf>
    <xf numFmtId="0" fontId="5" fillId="0" borderId="70" xfId="2" applyFont="1" applyBorder="1" applyAlignment="1">
      <alignment horizontal="center" vertical="center" shrinkToFit="1"/>
    </xf>
    <xf numFmtId="191" fontId="3" fillId="0" borderId="0" xfId="2" applyNumberFormat="1" applyFont="1">
      <alignment vertical="center"/>
    </xf>
    <xf numFmtId="0" fontId="3" fillId="0" borderId="0" xfId="2" applyFont="1" applyAlignment="1">
      <alignment vertical="center" shrinkToFit="1"/>
    </xf>
    <xf numFmtId="0" fontId="5" fillId="0" borderId="40" xfId="2" applyFont="1" applyBorder="1" applyAlignment="1">
      <alignment vertical="center" shrinkToFit="1"/>
    </xf>
    <xf numFmtId="0" fontId="5" fillId="0" borderId="70" xfId="2" applyFont="1" applyBorder="1" applyAlignment="1">
      <alignment vertical="center" shrinkToFit="1"/>
    </xf>
    <xf numFmtId="0" fontId="5" fillId="0" borderId="57" xfId="2" applyFont="1" applyBorder="1" applyAlignment="1">
      <alignment horizontal="center" vertical="center" textRotation="255"/>
    </xf>
    <xf numFmtId="0" fontId="3" fillId="0" borderId="10" xfId="2" applyFont="1" applyBorder="1" applyAlignment="1">
      <alignment horizontal="center" vertical="center"/>
    </xf>
    <xf numFmtId="188" fontId="3" fillId="0" borderId="10" xfId="3" applyNumberFormat="1" applyFont="1" applyFill="1" applyBorder="1" applyAlignment="1">
      <alignment vertical="center"/>
    </xf>
    <xf numFmtId="187" fontId="3" fillId="0" borderId="10" xfId="3" applyNumberFormat="1" applyFont="1" applyFill="1" applyBorder="1" applyAlignment="1">
      <alignment vertical="center"/>
    </xf>
    <xf numFmtId="187" fontId="3" fillId="0" borderId="17" xfId="3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>
      <alignment vertical="center"/>
    </xf>
    <xf numFmtId="41" fontId="3" fillId="0" borderId="0" xfId="2" applyNumberFormat="1" applyFont="1" applyAlignment="1">
      <alignment horizontal="right" vertical="center"/>
    </xf>
    <xf numFmtId="41" fontId="9" fillId="0" borderId="0" xfId="2" applyNumberFormat="1" applyFont="1">
      <alignment vertical="center"/>
    </xf>
    <xf numFmtId="0" fontId="3" fillId="0" borderId="0" xfId="2" applyFont="1" applyAlignment="1">
      <alignment horizontal="left" vertical="center" indent="1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vertical="top"/>
    </xf>
    <xf numFmtId="0" fontId="5" fillId="0" borderId="0" xfId="2" applyFont="1" applyAlignment="1"/>
    <xf numFmtId="0" fontId="17" fillId="0" borderId="0" xfId="0" applyFont="1" applyAlignment="1">
      <alignment horizontal="center" vertical="center" textRotation="255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9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38" fontId="3" fillId="0" borderId="90" xfId="3" applyFont="1" applyFill="1" applyBorder="1">
      <alignment vertical="center"/>
    </xf>
    <xf numFmtId="38" fontId="3" fillId="0" borderId="100" xfId="3" applyFont="1" applyFill="1" applyBorder="1">
      <alignment vertical="center"/>
    </xf>
    <xf numFmtId="181" fontId="3" fillId="0" borderId="89" xfId="3" applyNumberFormat="1" applyFont="1" applyFill="1" applyBorder="1">
      <alignment vertical="center"/>
    </xf>
    <xf numFmtId="0" fontId="5" fillId="0" borderId="28" xfId="2" applyFont="1" applyBorder="1" applyAlignment="1">
      <alignment horizontal="right" vertical="top"/>
    </xf>
    <xf numFmtId="0" fontId="5" fillId="0" borderId="35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55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0" fontId="3" fillId="0" borderId="66" xfId="2" applyFont="1" applyBorder="1" applyAlignment="1">
      <alignment horizontal="center" vertical="center"/>
    </xf>
    <xf numFmtId="0" fontId="3" fillId="0" borderId="64" xfId="2" applyFont="1" applyBorder="1" applyAlignment="1">
      <alignment horizontal="center" vertical="center"/>
    </xf>
    <xf numFmtId="0" fontId="5" fillId="0" borderId="28" xfId="2" applyFont="1" applyBorder="1" applyAlignment="1">
      <alignment horizontal="distributed" vertical="center" indent="1"/>
    </xf>
    <xf numFmtId="0" fontId="5" fillId="0" borderId="38" xfId="2" applyFont="1" applyBorder="1" applyAlignment="1">
      <alignment horizontal="distributed" vertical="center" indent="1"/>
    </xf>
    <xf numFmtId="0" fontId="5" fillId="0" borderId="28" xfId="2" applyFont="1" applyBorder="1" applyAlignment="1">
      <alignment horizontal="distributed" vertical="center"/>
    </xf>
    <xf numFmtId="0" fontId="5" fillId="0" borderId="38" xfId="2" applyFont="1" applyBorder="1" applyAlignment="1">
      <alignment horizontal="distributed" vertical="center"/>
    </xf>
    <xf numFmtId="0" fontId="5" fillId="0" borderId="29" xfId="2" applyFont="1" applyBorder="1" applyAlignment="1">
      <alignment horizontal="distributed"/>
    </xf>
    <xf numFmtId="0" fontId="5" fillId="0" borderId="28" xfId="2" applyFont="1" applyBorder="1" applyAlignment="1">
      <alignment horizontal="distributed"/>
    </xf>
    <xf numFmtId="0" fontId="5" fillId="0" borderId="38" xfId="2" applyFont="1" applyBorder="1" applyAlignment="1">
      <alignment horizontal="distributed"/>
    </xf>
    <xf numFmtId="0" fontId="5" fillId="0" borderId="29" xfId="2" applyFont="1" applyBorder="1" applyAlignment="1">
      <alignment horizontal="distributed" vertical="center"/>
    </xf>
    <xf numFmtId="0" fontId="5" fillId="0" borderId="9" xfId="2" applyFont="1" applyBorder="1" applyAlignment="1">
      <alignment horizontal="distributed" vertical="center" indent="1"/>
    </xf>
    <xf numFmtId="0" fontId="5" fillId="0" borderId="55" xfId="2" applyFont="1" applyBorder="1" applyAlignment="1">
      <alignment horizontal="distributed" vertical="center" indent="1"/>
    </xf>
    <xf numFmtId="0" fontId="22" fillId="0" borderId="9" xfId="2" applyFont="1" applyBorder="1" applyAlignment="1">
      <alignment horizontal="distributed" vertical="center"/>
    </xf>
    <xf numFmtId="0" fontId="22" fillId="0" borderId="55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top"/>
    </xf>
    <xf numFmtId="0" fontId="5" fillId="0" borderId="9" xfId="2" applyFont="1" applyBorder="1" applyAlignment="1">
      <alignment horizontal="distributed" vertical="top"/>
    </xf>
    <xf numFmtId="0" fontId="5" fillId="0" borderId="55" xfId="2" applyFont="1" applyBorder="1" applyAlignment="1">
      <alignment horizontal="distributed" vertical="top"/>
    </xf>
    <xf numFmtId="0" fontId="5" fillId="0" borderId="9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/>
    </xf>
    <xf numFmtId="0" fontId="5" fillId="0" borderId="55" xfId="2" applyFont="1" applyBorder="1" applyAlignment="1">
      <alignment horizontal="center"/>
    </xf>
    <xf numFmtId="0" fontId="5" fillId="0" borderId="43" xfId="2" applyFont="1" applyBorder="1" applyAlignment="1">
      <alignment horizontal="center" vertical="center"/>
    </xf>
    <xf numFmtId="0" fontId="5" fillId="0" borderId="34" xfId="2" applyFont="1" applyBorder="1" applyAlignment="1">
      <alignment horizontal="distributed"/>
    </xf>
    <xf numFmtId="0" fontId="5" fillId="0" borderId="43" xfId="2" applyFont="1" applyBorder="1" applyAlignment="1">
      <alignment horizontal="distributed"/>
    </xf>
    <xf numFmtId="0" fontId="5" fillId="0" borderId="74" xfId="2" applyFont="1" applyBorder="1">
      <alignment vertical="center"/>
    </xf>
    <xf numFmtId="0" fontId="5" fillId="0" borderId="15" xfId="2" applyFont="1" applyBorder="1" applyAlignment="1">
      <alignment horizontal="center" vertical="top"/>
    </xf>
    <xf numFmtId="0" fontId="5" fillId="0" borderId="13" xfId="2" applyFont="1" applyBorder="1" applyAlignment="1">
      <alignment horizontal="center" vertical="top"/>
    </xf>
    <xf numFmtId="0" fontId="5" fillId="0" borderId="35" xfId="2" applyFont="1" applyBorder="1" applyAlignment="1">
      <alignment horizontal="center" vertical="top"/>
    </xf>
    <xf numFmtId="0" fontId="5" fillId="0" borderId="15" xfId="2" applyFont="1" applyBorder="1" applyAlignment="1">
      <alignment horizontal="distributed" vertical="top"/>
    </xf>
    <xf numFmtId="0" fontId="5" fillId="0" borderId="35" xfId="2" applyFont="1" applyBorder="1" applyAlignment="1">
      <alignment horizontal="distributed" vertical="top"/>
    </xf>
    <xf numFmtId="0" fontId="5" fillId="0" borderId="33" xfId="2" applyFont="1" applyBorder="1">
      <alignment vertical="center"/>
    </xf>
    <xf numFmtId="0" fontId="11" fillId="0" borderId="29" xfId="2" applyFont="1" applyBorder="1" applyAlignment="1">
      <alignment horizontal="distributed"/>
    </xf>
    <xf numFmtId="0" fontId="11" fillId="0" borderId="0" xfId="2" applyFont="1" applyAlignment="1">
      <alignment horizontal="distributed" vertical="top"/>
    </xf>
    <xf numFmtId="0" fontId="11" fillId="0" borderId="0" xfId="2" applyFont="1" applyAlignment="1">
      <alignment horizontal="distributed"/>
    </xf>
    <xf numFmtId="0" fontId="11" fillId="0" borderId="15" xfId="2" applyFont="1" applyBorder="1" applyAlignment="1">
      <alignment horizontal="distributed" vertical="top"/>
    </xf>
    <xf numFmtId="0" fontId="5" fillId="0" borderId="54" xfId="2" applyFont="1" applyBorder="1" applyAlignment="1">
      <alignment horizontal="right"/>
    </xf>
    <xf numFmtId="0" fontId="5" fillId="0" borderId="56" xfId="2" applyFont="1" applyBorder="1" applyAlignment="1">
      <alignment horizontal="right"/>
    </xf>
    <xf numFmtId="0" fontId="5" fillId="0" borderId="55" xfId="2" applyFont="1" applyBorder="1" applyAlignment="1">
      <alignment horizontal="distributed" vertical="center" indent="3" shrinkToFit="1"/>
    </xf>
    <xf numFmtId="0" fontId="5" fillId="0" borderId="8" xfId="2" applyFont="1" applyBorder="1" applyAlignment="1">
      <alignment horizontal="distributed" vertical="center" indent="3" shrinkToFit="1"/>
    </xf>
    <xf numFmtId="14" fontId="5" fillId="0" borderId="8" xfId="2" applyNumberFormat="1" applyFont="1" applyBorder="1" applyAlignment="1">
      <alignment horizontal="distributed" vertical="center" indent="3"/>
    </xf>
    <xf numFmtId="14" fontId="5" fillId="0" borderId="55" xfId="2" applyNumberFormat="1" applyFont="1" applyBorder="1" applyAlignment="1">
      <alignment horizontal="distributed" vertical="center" indent="3"/>
    </xf>
    <xf numFmtId="14" fontId="5" fillId="0" borderId="9" xfId="2" applyNumberFormat="1" applyFont="1" applyBorder="1" applyAlignment="1">
      <alignment horizontal="distributed" vertical="center" indent="3"/>
    </xf>
    <xf numFmtId="14" fontId="5" fillId="0" borderId="10" xfId="2" applyNumberFormat="1" applyFont="1" applyBorder="1" applyAlignment="1">
      <alignment horizontal="distributed" vertical="center" indent="3"/>
    </xf>
    <xf numFmtId="14" fontId="5" fillId="0" borderId="17" xfId="2" applyNumberFormat="1" applyFont="1" applyBorder="1" applyAlignment="1">
      <alignment horizontal="distributed" vertical="center" indent="3"/>
    </xf>
    <xf numFmtId="0" fontId="5" fillId="0" borderId="13" xfId="2" applyFont="1" applyBorder="1" applyAlignment="1">
      <alignment vertical="center" textRotation="255" wrapText="1"/>
    </xf>
    <xf numFmtId="0" fontId="5" fillId="0" borderId="43" xfId="2" applyFont="1" applyBorder="1" applyAlignment="1">
      <alignment vertical="distributed" textRotation="255" wrapText="1"/>
    </xf>
    <xf numFmtId="0" fontId="5" fillId="0" borderId="35" xfId="2" applyFont="1" applyBorder="1">
      <alignment vertical="center"/>
    </xf>
    <xf numFmtId="0" fontId="22" fillId="0" borderId="14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35" xfId="2" applyFont="1" applyBorder="1" applyAlignment="1">
      <alignment vertical="center" textRotation="255" wrapText="1"/>
    </xf>
    <xf numFmtId="0" fontId="5" fillId="0" borderId="12" xfId="2" applyFont="1" applyBorder="1">
      <alignment vertical="center"/>
    </xf>
    <xf numFmtId="0" fontId="5" fillId="0" borderId="44" xfId="2" applyFont="1" applyBorder="1" applyAlignment="1">
      <alignment horizontal="center" vertical="center"/>
    </xf>
    <xf numFmtId="176" fontId="5" fillId="0" borderId="8" xfId="2" applyNumberFormat="1" applyFont="1" applyBorder="1">
      <alignment vertical="center"/>
    </xf>
    <xf numFmtId="178" fontId="5" fillId="0" borderId="8" xfId="2" applyNumberFormat="1" applyFont="1" applyBorder="1">
      <alignment vertical="center"/>
    </xf>
    <xf numFmtId="185" fontId="5" fillId="0" borderId="6" xfId="2" applyNumberFormat="1" applyFont="1" applyBorder="1">
      <alignment vertical="center"/>
    </xf>
    <xf numFmtId="176" fontId="5" fillId="0" borderId="10" xfId="2" applyNumberFormat="1" applyFont="1" applyBorder="1">
      <alignment vertical="center"/>
    </xf>
    <xf numFmtId="178" fontId="5" fillId="0" borderId="10" xfId="2" applyNumberFormat="1" applyFont="1" applyBorder="1">
      <alignment vertical="center"/>
    </xf>
    <xf numFmtId="185" fontId="5" fillId="0" borderId="17" xfId="2" applyNumberFormat="1" applyFont="1" applyBorder="1">
      <alignment vertical="center"/>
    </xf>
    <xf numFmtId="176" fontId="5" fillId="0" borderId="9" xfId="2" applyNumberFormat="1" applyFont="1" applyBorder="1">
      <alignment vertical="center"/>
    </xf>
    <xf numFmtId="178" fontId="5" fillId="0" borderId="9" xfId="2" applyNumberFormat="1" applyFont="1" applyBorder="1">
      <alignment vertical="center"/>
    </xf>
    <xf numFmtId="185" fontId="5" fillId="0" borderId="33" xfId="2" applyNumberFormat="1" applyFont="1" applyBorder="1">
      <alignment vertical="center"/>
    </xf>
    <xf numFmtId="176" fontId="5" fillId="0" borderId="29" xfId="2" applyNumberFormat="1" applyFont="1" applyBorder="1">
      <alignment vertical="center"/>
    </xf>
    <xf numFmtId="176" fontId="5" fillId="0" borderId="36" xfId="2" applyNumberFormat="1" applyFont="1" applyBorder="1">
      <alignment vertical="center"/>
    </xf>
    <xf numFmtId="176" fontId="5" fillId="0" borderId="0" xfId="2" applyNumberFormat="1" applyFont="1">
      <alignment vertical="center"/>
    </xf>
    <xf numFmtId="176" fontId="5" fillId="0" borderId="33" xfId="2" applyNumberFormat="1" applyFont="1" applyBorder="1">
      <alignment vertical="center"/>
    </xf>
    <xf numFmtId="0" fontId="5" fillId="0" borderId="44" xfId="2" applyFont="1" applyBorder="1">
      <alignment vertical="center"/>
    </xf>
    <xf numFmtId="176" fontId="5" fillId="0" borderId="55" xfId="2" applyNumberFormat="1" applyFont="1" applyBorder="1">
      <alignment vertical="center"/>
    </xf>
    <xf numFmtId="41" fontId="5" fillId="0" borderId="0" xfId="2" applyNumberFormat="1" applyFont="1">
      <alignment vertical="center"/>
    </xf>
    <xf numFmtId="41" fontId="5" fillId="0" borderId="9" xfId="2" applyNumberFormat="1" applyFont="1" applyBorder="1">
      <alignment vertical="center"/>
    </xf>
    <xf numFmtId="41" fontId="5" fillId="0" borderId="55" xfId="2" applyNumberFormat="1" applyFont="1" applyBorder="1">
      <alignment vertical="center"/>
    </xf>
    <xf numFmtId="184" fontId="5" fillId="0" borderId="0" xfId="2" applyNumberFormat="1" applyFont="1">
      <alignment vertical="center"/>
    </xf>
    <xf numFmtId="184" fontId="5" fillId="0" borderId="9" xfId="2" applyNumberFormat="1" applyFont="1" applyBorder="1">
      <alignment vertical="center"/>
    </xf>
    <xf numFmtId="184" fontId="5" fillId="0" borderId="55" xfId="2" applyNumberFormat="1" applyFont="1" applyBorder="1">
      <alignment vertical="center"/>
    </xf>
    <xf numFmtId="0" fontId="5" fillId="0" borderId="111" xfId="2" applyFont="1" applyBorder="1" applyAlignment="1">
      <alignment horizontal="center" vertical="center"/>
    </xf>
    <xf numFmtId="176" fontId="5" fillId="0" borderId="112" xfId="2" applyNumberFormat="1" applyFont="1" applyBorder="1">
      <alignment vertical="center"/>
    </xf>
    <xf numFmtId="176" fontId="5" fillId="0" borderId="113" xfId="2" applyNumberFormat="1" applyFont="1" applyBorder="1">
      <alignment vertical="center"/>
    </xf>
    <xf numFmtId="176" fontId="5" fillId="0" borderId="114" xfId="2" applyNumberFormat="1" applyFont="1" applyBorder="1">
      <alignment vertical="center"/>
    </xf>
    <xf numFmtId="41" fontId="5" fillId="0" borderId="113" xfId="2" applyNumberFormat="1" applyFont="1" applyBorder="1">
      <alignment vertical="center"/>
    </xf>
    <xf numFmtId="41" fontId="5" fillId="0" borderId="114" xfId="2" applyNumberFormat="1" applyFont="1" applyBorder="1">
      <alignment vertical="center"/>
    </xf>
    <xf numFmtId="41" fontId="5" fillId="0" borderId="112" xfId="2" applyNumberFormat="1" applyFont="1" applyBorder="1">
      <alignment vertical="center"/>
    </xf>
    <xf numFmtId="184" fontId="5" fillId="0" borderId="113" xfId="2" applyNumberFormat="1" applyFont="1" applyBorder="1">
      <alignment vertical="center"/>
    </xf>
    <xf numFmtId="184" fontId="5" fillId="0" borderId="114" xfId="2" applyNumberFormat="1" applyFont="1" applyBorder="1">
      <alignment vertical="center"/>
    </xf>
    <xf numFmtId="184" fontId="5" fillId="0" borderId="112" xfId="2" applyNumberFormat="1" applyFont="1" applyBorder="1">
      <alignment vertical="center"/>
    </xf>
    <xf numFmtId="0" fontId="5" fillId="0" borderId="116" xfId="2" applyFont="1" applyBorder="1">
      <alignment vertical="center"/>
    </xf>
    <xf numFmtId="0" fontId="5" fillId="0" borderId="107" xfId="2" applyFont="1" applyBorder="1" applyAlignment="1">
      <alignment horizontal="center" vertical="center"/>
    </xf>
    <xf numFmtId="176" fontId="5" fillId="0" borderId="108" xfId="2" applyNumberFormat="1" applyFont="1" applyBorder="1">
      <alignment vertical="center"/>
    </xf>
    <xf numFmtId="176" fontId="5" fillId="0" borderId="109" xfId="2" applyNumberFormat="1" applyFont="1" applyBorder="1">
      <alignment vertical="center"/>
    </xf>
    <xf numFmtId="176" fontId="5" fillId="0" borderId="110" xfId="2" applyNumberFormat="1" applyFont="1" applyBorder="1">
      <alignment vertical="center"/>
    </xf>
    <xf numFmtId="41" fontId="5" fillId="0" borderId="109" xfId="2" applyNumberFormat="1" applyFont="1" applyBorder="1">
      <alignment vertical="center"/>
    </xf>
    <xf numFmtId="41" fontId="5" fillId="0" borderId="110" xfId="2" applyNumberFormat="1" applyFont="1" applyBorder="1">
      <alignment vertical="center"/>
    </xf>
    <xf numFmtId="41" fontId="5" fillId="0" borderId="108" xfId="2" applyNumberFormat="1" applyFont="1" applyBorder="1">
      <alignment vertical="center"/>
    </xf>
    <xf numFmtId="184" fontId="5" fillId="0" borderId="109" xfId="2" applyNumberFormat="1" applyFont="1" applyBorder="1">
      <alignment vertical="center"/>
    </xf>
    <xf numFmtId="184" fontId="5" fillId="0" borderId="110" xfId="2" applyNumberFormat="1" applyFont="1" applyBorder="1">
      <alignment vertical="center"/>
    </xf>
    <xf numFmtId="184" fontId="5" fillId="0" borderId="108" xfId="2" applyNumberFormat="1" applyFont="1" applyBorder="1">
      <alignment vertical="center"/>
    </xf>
    <xf numFmtId="0" fontId="5" fillId="0" borderId="115" xfId="2" applyFont="1" applyBorder="1">
      <alignment vertical="center"/>
    </xf>
    <xf numFmtId="0" fontId="5" fillId="0" borderId="31" xfId="2" applyFont="1" applyBorder="1">
      <alignment vertical="center"/>
    </xf>
    <xf numFmtId="0" fontId="5" fillId="0" borderId="0" xfId="2" applyFont="1" applyAlignment="1">
      <alignment horizontal="right" vertical="center"/>
    </xf>
    <xf numFmtId="176" fontId="5" fillId="0" borderId="66" xfId="2" applyNumberFormat="1" applyFont="1" applyBorder="1">
      <alignment vertical="center"/>
    </xf>
    <xf numFmtId="178" fontId="5" fillId="0" borderId="66" xfId="2" applyNumberFormat="1" applyFont="1" applyBorder="1">
      <alignment vertical="center"/>
    </xf>
    <xf numFmtId="185" fontId="5" fillId="0" borderId="67" xfId="2" applyNumberFormat="1" applyFont="1" applyBorder="1">
      <alignment vertical="center"/>
    </xf>
    <xf numFmtId="176" fontId="5" fillId="0" borderId="64" xfId="2" applyNumberFormat="1" applyFont="1" applyBorder="1">
      <alignment vertical="center"/>
    </xf>
    <xf numFmtId="178" fontId="5" fillId="0" borderId="64" xfId="2" applyNumberFormat="1" applyFont="1" applyBorder="1">
      <alignment vertical="center"/>
    </xf>
    <xf numFmtId="185" fontId="5" fillId="0" borderId="65" xfId="2" applyNumberFormat="1" applyFont="1" applyBorder="1">
      <alignment vertical="center"/>
    </xf>
    <xf numFmtId="186" fontId="5" fillId="0" borderId="114" xfId="2" applyNumberFormat="1" applyFont="1" applyBorder="1">
      <alignment vertical="center"/>
    </xf>
    <xf numFmtId="185" fontId="5" fillId="0" borderId="114" xfId="2" applyNumberFormat="1" applyFont="1" applyBorder="1">
      <alignment vertical="center"/>
    </xf>
    <xf numFmtId="185" fontId="5" fillId="0" borderId="116" xfId="2" applyNumberFormat="1" applyFont="1" applyBorder="1">
      <alignment vertical="center"/>
    </xf>
    <xf numFmtId="0" fontId="5" fillId="0" borderId="35" xfId="2" applyFont="1" applyBorder="1" applyAlignment="1">
      <alignment vertical="center" textRotation="255"/>
    </xf>
    <xf numFmtId="0" fontId="5" fillId="0" borderId="7" xfId="2" applyFont="1" applyBorder="1" applyAlignment="1">
      <alignment horizontal="center" vertical="center"/>
    </xf>
    <xf numFmtId="0" fontId="5" fillId="0" borderId="13" xfId="2" applyFont="1" applyBorder="1" applyAlignment="1">
      <alignment vertical="center" textRotation="255"/>
    </xf>
    <xf numFmtId="0" fontId="5" fillId="0" borderId="118" xfId="2" applyFont="1" applyBorder="1" applyAlignment="1">
      <alignment horizontal="center" vertical="center"/>
    </xf>
    <xf numFmtId="0" fontId="5" fillId="0" borderId="119" xfId="2" applyFont="1" applyBorder="1" applyAlignment="1">
      <alignment vertical="center" textRotation="255"/>
    </xf>
    <xf numFmtId="0" fontId="5" fillId="0" borderId="0" xfId="2" applyFont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5" fillId="0" borderId="34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3" fontId="11" fillId="0" borderId="93" xfId="2" applyNumberFormat="1" applyFont="1" applyBorder="1" applyAlignment="1">
      <alignment vertical="center" shrinkToFit="1"/>
    </xf>
    <xf numFmtId="3" fontId="11" fillId="0" borderId="120" xfId="2" applyNumberFormat="1" applyFont="1" applyBorder="1" applyAlignment="1">
      <alignment vertical="center" shrinkToFit="1"/>
    </xf>
    <xf numFmtId="3" fontId="11" fillId="0" borderId="20" xfId="2" applyNumberFormat="1" applyFont="1" applyBorder="1" applyAlignment="1">
      <alignment vertical="center" shrinkToFit="1"/>
    </xf>
    <xf numFmtId="3" fontId="11" fillId="2" borderId="21" xfId="2" applyNumberFormat="1" applyFont="1" applyFill="1" applyBorder="1" applyAlignment="1">
      <alignment vertical="center" shrinkToFit="1"/>
    </xf>
    <xf numFmtId="3" fontId="11" fillId="2" borderId="19" xfId="2" applyNumberFormat="1" applyFont="1" applyFill="1" applyBorder="1" applyAlignment="1">
      <alignment vertical="center" shrinkToFit="1"/>
    </xf>
    <xf numFmtId="3" fontId="11" fillId="0" borderId="55" xfId="2" applyNumberFormat="1" applyFont="1" applyBorder="1" applyAlignment="1">
      <alignment vertical="center" shrinkToFit="1"/>
    </xf>
    <xf numFmtId="3" fontId="11" fillId="0" borderId="121" xfId="2" applyNumberFormat="1" applyFont="1" applyBorder="1" applyAlignment="1">
      <alignment vertical="center" shrinkToFit="1"/>
    </xf>
    <xf numFmtId="3" fontId="11" fillId="0" borderId="9" xfId="2" applyNumberFormat="1" applyFont="1" applyBorder="1" applyAlignment="1">
      <alignment vertical="center" shrinkToFit="1"/>
    </xf>
    <xf numFmtId="3" fontId="11" fillId="2" borderId="10" xfId="2" applyNumberFormat="1" applyFont="1" applyFill="1" applyBorder="1" applyAlignment="1">
      <alignment vertical="center" shrinkToFit="1"/>
    </xf>
    <xf numFmtId="3" fontId="11" fillId="2" borderId="17" xfId="2" applyNumberFormat="1" applyFont="1" applyFill="1" applyBorder="1" applyAlignment="1">
      <alignment vertical="center" shrinkToFit="1"/>
    </xf>
    <xf numFmtId="3" fontId="11" fillId="0" borderId="35" xfId="2" applyNumberFormat="1" applyFont="1" applyBorder="1" applyAlignment="1">
      <alignment vertical="center" shrinkToFit="1"/>
    </xf>
    <xf numFmtId="3" fontId="11" fillId="0" borderId="119" xfId="2" applyNumberFormat="1" applyFont="1" applyBorder="1" applyAlignment="1">
      <alignment vertical="center" shrinkToFit="1"/>
    </xf>
    <xf numFmtId="3" fontId="11" fillId="0" borderId="13" xfId="2" applyNumberFormat="1" applyFont="1" applyBorder="1" applyAlignment="1">
      <alignment vertical="center" shrinkToFit="1"/>
    </xf>
    <xf numFmtId="3" fontId="11" fillId="2" borderId="14" xfId="2" applyNumberFormat="1" applyFont="1" applyFill="1" applyBorder="1" applyAlignment="1">
      <alignment vertical="center" shrinkToFit="1"/>
    </xf>
    <xf numFmtId="3" fontId="11" fillId="2" borderId="12" xfId="2" applyNumberFormat="1" applyFont="1" applyFill="1" applyBorder="1" applyAlignment="1">
      <alignment vertical="center" shrinkToFit="1"/>
    </xf>
    <xf numFmtId="3" fontId="11" fillId="0" borderId="53" xfId="2" applyNumberFormat="1" applyFont="1" applyBorder="1" applyAlignment="1">
      <alignment vertical="center" shrinkToFit="1"/>
    </xf>
    <xf numFmtId="3" fontId="11" fillId="0" borderId="122" xfId="2" applyNumberFormat="1" applyFont="1" applyBorder="1" applyAlignment="1">
      <alignment vertical="center" shrinkToFit="1"/>
    </xf>
    <xf numFmtId="3" fontId="11" fillId="0" borderId="2" xfId="2" applyNumberFormat="1" applyFont="1" applyBorder="1" applyAlignment="1">
      <alignment vertical="center" shrinkToFit="1"/>
    </xf>
    <xf numFmtId="3" fontId="11" fillId="2" borderId="3" xfId="2" applyNumberFormat="1" applyFont="1" applyFill="1" applyBorder="1" applyAlignment="1">
      <alignment vertical="center" shrinkToFit="1"/>
    </xf>
    <xf numFmtId="3" fontId="11" fillId="2" borderId="1" xfId="2" applyNumberFormat="1" applyFont="1" applyFill="1" applyBorder="1" applyAlignment="1">
      <alignment vertical="center" shrinkToFit="1"/>
    </xf>
    <xf numFmtId="0" fontId="5" fillId="0" borderId="19" xfId="2" applyFont="1" applyBorder="1" applyAlignment="1">
      <alignment horizontal="center" vertical="center"/>
    </xf>
    <xf numFmtId="181" fontId="5" fillId="0" borderId="21" xfId="3" applyNumberFormat="1" applyFont="1" applyFill="1" applyBorder="1">
      <alignment vertical="center"/>
    </xf>
    <xf numFmtId="0" fontId="11" fillId="0" borderId="54" xfId="2" applyFont="1" applyBorder="1" applyAlignment="1">
      <alignment horizontal="right" vertical="top"/>
    </xf>
    <xf numFmtId="0" fontId="11" fillId="0" borderId="56" xfId="2" applyFont="1" applyBorder="1">
      <alignment vertical="center"/>
    </xf>
    <xf numFmtId="0" fontId="11" fillId="0" borderId="41" xfId="2" applyFont="1" applyBorder="1" applyAlignment="1">
      <alignment horizontal="left" vertical="center"/>
    </xf>
    <xf numFmtId="0" fontId="5" fillId="0" borderId="93" xfId="2" applyFont="1" applyBorder="1" applyAlignment="1">
      <alignment horizontal="center" vertical="center"/>
    </xf>
    <xf numFmtId="0" fontId="5" fillId="0" borderId="124" xfId="2" applyFont="1" applyBorder="1" applyAlignment="1">
      <alignment horizontal="center" vertical="center"/>
    </xf>
    <xf numFmtId="181" fontId="5" fillId="0" borderId="43" xfId="3" applyNumberFormat="1" applyFont="1" applyFill="1" applyBorder="1" applyAlignment="1">
      <alignment vertical="center" shrinkToFit="1"/>
    </xf>
    <xf numFmtId="181" fontId="5" fillId="0" borderId="126" xfId="3" applyNumberFormat="1" applyFont="1" applyFill="1" applyBorder="1" applyAlignment="1">
      <alignment vertical="center" shrinkToFit="1"/>
    </xf>
    <xf numFmtId="181" fontId="5" fillId="0" borderId="55" xfId="3" applyNumberFormat="1" applyFont="1" applyFill="1" applyBorder="1" applyAlignment="1">
      <alignment vertical="center" shrinkToFit="1"/>
    </xf>
    <xf numFmtId="181" fontId="5" fillId="0" borderId="128" xfId="3" applyNumberFormat="1" applyFont="1" applyFill="1" applyBorder="1" applyAlignment="1">
      <alignment vertical="center" shrinkToFit="1"/>
    </xf>
    <xf numFmtId="181" fontId="5" fillId="0" borderId="35" xfId="3" applyNumberFormat="1" applyFont="1" applyFill="1" applyBorder="1" applyAlignment="1">
      <alignment vertical="center" shrinkToFit="1"/>
    </xf>
    <xf numFmtId="181" fontId="5" fillId="0" borderId="130" xfId="3" applyNumberFormat="1" applyFont="1" applyFill="1" applyBorder="1" applyAlignment="1">
      <alignment vertical="center" shrinkToFit="1"/>
    </xf>
    <xf numFmtId="181" fontId="11" fillId="0" borderId="125" xfId="3" applyNumberFormat="1" applyFont="1" applyFill="1" applyBorder="1" applyAlignment="1">
      <alignment vertical="center" shrinkToFit="1"/>
    </xf>
    <xf numFmtId="181" fontId="11" fillId="0" borderId="127" xfId="3" applyNumberFormat="1" applyFont="1" applyFill="1" applyBorder="1" applyAlignment="1">
      <alignment vertical="center" shrinkToFit="1"/>
    </xf>
    <xf numFmtId="181" fontId="11" fillId="0" borderId="129" xfId="3" applyNumberFormat="1" applyFont="1" applyFill="1" applyBorder="1" applyAlignment="1">
      <alignment vertical="center" shrinkToFit="1"/>
    </xf>
    <xf numFmtId="181" fontId="11" fillId="0" borderId="7" xfId="3" applyNumberFormat="1" applyFont="1" applyFill="1" applyBorder="1" applyAlignment="1">
      <alignment vertical="center" shrinkToFit="1"/>
    </xf>
    <xf numFmtId="181" fontId="11" fillId="0" borderId="9" xfId="3" applyNumberFormat="1" applyFont="1" applyFill="1" applyBorder="1" applyAlignment="1">
      <alignment vertical="center" shrinkToFit="1"/>
    </xf>
    <xf numFmtId="181" fontId="11" fillId="0" borderId="13" xfId="3" applyNumberFormat="1" applyFont="1" applyFill="1" applyBorder="1" applyAlignment="1">
      <alignment vertical="center" shrinkToFit="1"/>
    </xf>
    <xf numFmtId="38" fontId="11" fillId="0" borderId="74" xfId="3" applyFont="1" applyFill="1" applyBorder="1" applyAlignment="1">
      <alignment vertical="center" shrinkToFit="1"/>
    </xf>
    <xf numFmtId="38" fontId="11" fillId="0" borderId="33" xfId="3" applyFont="1" applyFill="1" applyBorder="1" applyAlignment="1">
      <alignment vertical="center" shrinkToFit="1"/>
    </xf>
    <xf numFmtId="38" fontId="11" fillId="0" borderId="32" xfId="3" applyFont="1" applyFill="1" applyBorder="1" applyAlignment="1">
      <alignment vertical="center" shrinkToFit="1"/>
    </xf>
    <xf numFmtId="0" fontId="11" fillId="0" borderId="123" xfId="2" applyFont="1" applyBorder="1" applyAlignment="1">
      <alignment horizontal="center" vertical="center" textRotation="255"/>
    </xf>
    <xf numFmtId="0" fontId="11" fillId="0" borderId="0" xfId="2" applyFont="1" applyAlignment="1">
      <alignment horizontal="center" vertical="center" textRotation="255"/>
    </xf>
    <xf numFmtId="38" fontId="11" fillId="0" borderId="0" xfId="3" applyFont="1" applyFill="1" applyBorder="1" applyAlignment="1">
      <alignment vertical="center" shrinkToFit="1"/>
    </xf>
    <xf numFmtId="0" fontId="21" fillId="0" borderId="0" xfId="2" applyFont="1" applyAlignment="1">
      <alignment vertical="center" shrinkToFit="1"/>
    </xf>
    <xf numFmtId="181" fontId="5" fillId="0" borderId="39" xfId="3" applyNumberFormat="1" applyFont="1" applyFill="1" applyBorder="1">
      <alignment vertical="center"/>
    </xf>
    <xf numFmtId="0" fontId="11" fillId="0" borderId="133" xfId="2" applyFont="1" applyBorder="1" applyAlignment="1">
      <alignment horizontal="center" vertical="center" textRotation="255"/>
    </xf>
    <xf numFmtId="38" fontId="3" fillId="0" borderId="44" xfId="3" applyFont="1" applyFill="1" applyBorder="1" applyAlignment="1">
      <alignment horizontal="center" vertical="center"/>
    </xf>
    <xf numFmtId="38" fontId="3" fillId="0" borderId="111" xfId="3" applyFont="1" applyFill="1" applyBorder="1" applyAlignment="1">
      <alignment horizontal="center" vertical="center"/>
    </xf>
    <xf numFmtId="38" fontId="11" fillId="0" borderId="54" xfId="3" applyFont="1" applyFill="1" applyBorder="1" applyAlignment="1">
      <alignment horizontal="right" vertical="top"/>
    </xf>
    <xf numFmtId="38" fontId="11" fillId="0" borderId="41" xfId="3" applyFont="1" applyFill="1" applyBorder="1" applyAlignment="1">
      <alignment horizontal="left"/>
    </xf>
    <xf numFmtId="38" fontId="5" fillId="0" borderId="44" xfId="3" applyFont="1" applyFill="1" applyBorder="1" applyAlignment="1">
      <alignment horizontal="center" vertical="center"/>
    </xf>
    <xf numFmtId="38" fontId="5" fillId="0" borderId="56" xfId="3" applyFont="1" applyFill="1" applyBorder="1" applyAlignment="1">
      <alignment horizontal="center" vertical="center"/>
    </xf>
    <xf numFmtId="38" fontId="5" fillId="0" borderId="111" xfId="3" applyFont="1" applyFill="1" applyBorder="1" applyAlignment="1">
      <alignment horizontal="center" vertical="center"/>
    </xf>
    <xf numFmtId="38" fontId="5" fillId="0" borderId="93" xfId="3" applyFont="1" applyFill="1" applyBorder="1" applyAlignment="1">
      <alignment horizontal="center" vertical="center"/>
    </xf>
    <xf numFmtId="178" fontId="5" fillId="0" borderId="43" xfId="3" applyNumberFormat="1" applyFont="1" applyFill="1" applyBorder="1">
      <alignment vertical="center"/>
    </xf>
    <xf numFmtId="178" fontId="5" fillId="0" borderId="55" xfId="3" applyNumberFormat="1" applyFont="1" applyFill="1" applyBorder="1">
      <alignment vertical="center"/>
    </xf>
    <xf numFmtId="178" fontId="5" fillId="0" borderId="112" xfId="3" applyNumberFormat="1" applyFont="1" applyFill="1" applyBorder="1">
      <alignment vertical="center"/>
    </xf>
    <xf numFmtId="38" fontId="5" fillId="0" borderId="124" xfId="3" applyFont="1" applyFill="1" applyBorder="1" applyAlignment="1">
      <alignment horizontal="center" vertical="center"/>
    </xf>
    <xf numFmtId="178" fontId="5" fillId="0" borderId="126" xfId="3" applyNumberFormat="1" applyFont="1" applyFill="1" applyBorder="1">
      <alignment vertical="center"/>
    </xf>
    <xf numFmtId="178" fontId="5" fillId="0" borderId="128" xfId="3" applyNumberFormat="1" applyFont="1" applyFill="1" applyBorder="1">
      <alignment vertical="center"/>
    </xf>
    <xf numFmtId="178" fontId="5" fillId="0" borderId="135" xfId="3" applyNumberFormat="1" applyFont="1" applyFill="1" applyBorder="1">
      <alignment vertical="center"/>
    </xf>
    <xf numFmtId="188" fontId="3" fillId="0" borderId="8" xfId="3" applyNumberFormat="1" applyFont="1" applyFill="1" applyBorder="1">
      <alignment vertical="center"/>
    </xf>
    <xf numFmtId="187" fontId="3" fillId="0" borderId="8" xfId="3" applyNumberFormat="1" applyFont="1" applyFill="1" applyBorder="1">
      <alignment vertical="center"/>
    </xf>
    <xf numFmtId="187" fontId="3" fillId="0" borderId="6" xfId="3" applyNumberFormat="1" applyFont="1" applyFill="1" applyBorder="1">
      <alignment vertical="center"/>
    </xf>
    <xf numFmtId="188" fontId="3" fillId="0" borderId="64" xfId="3" applyNumberFormat="1" applyFont="1" applyFill="1" applyBorder="1">
      <alignment vertical="center"/>
    </xf>
    <xf numFmtId="187" fontId="3" fillId="0" borderId="64" xfId="3" applyNumberFormat="1" applyFont="1" applyFill="1" applyBorder="1">
      <alignment vertical="center"/>
    </xf>
    <xf numFmtId="187" fontId="3" fillId="0" borderId="65" xfId="3" applyNumberFormat="1" applyFont="1" applyFill="1" applyBorder="1">
      <alignment vertical="center"/>
    </xf>
    <xf numFmtId="38" fontId="3" fillId="0" borderId="107" xfId="3" applyFont="1" applyFill="1" applyBorder="1" applyAlignment="1">
      <alignment horizontal="center" vertical="center"/>
    </xf>
    <xf numFmtId="188" fontId="3" fillId="0" borderId="66" xfId="3" applyNumberFormat="1" applyFont="1" applyFill="1" applyBorder="1">
      <alignment vertical="center"/>
    </xf>
    <xf numFmtId="187" fontId="3" fillId="0" borderId="66" xfId="3" applyNumberFormat="1" applyFont="1" applyFill="1" applyBorder="1">
      <alignment vertical="center"/>
    </xf>
    <xf numFmtId="187" fontId="3" fillId="0" borderId="67" xfId="3" applyNumberFormat="1" applyFont="1" applyFill="1" applyBorder="1">
      <alignment vertical="center"/>
    </xf>
    <xf numFmtId="38" fontId="11" fillId="0" borderId="0" xfId="3" applyFont="1" applyFill="1">
      <alignment vertical="center"/>
    </xf>
    <xf numFmtId="38" fontId="3" fillId="0" borderId="136" xfId="3" applyFont="1" applyFill="1" applyBorder="1">
      <alignment vertical="center"/>
    </xf>
    <xf numFmtId="38" fontId="3" fillId="0" borderId="137" xfId="3" applyFont="1" applyFill="1" applyBorder="1">
      <alignment vertical="center"/>
    </xf>
    <xf numFmtId="38" fontId="3" fillId="0" borderId="138" xfId="3" applyFont="1" applyFill="1" applyBorder="1">
      <alignment vertical="center"/>
    </xf>
    <xf numFmtId="38" fontId="3" fillId="0" borderId="139" xfId="3" applyFont="1" applyFill="1" applyBorder="1">
      <alignment vertical="center"/>
    </xf>
    <xf numFmtId="38" fontId="3" fillId="0" borderId="140" xfId="3" applyFont="1" applyFill="1" applyBorder="1">
      <alignment vertical="center"/>
    </xf>
    <xf numFmtId="38" fontId="3" fillId="0" borderId="141" xfId="3" applyFont="1" applyFill="1" applyBorder="1">
      <alignment vertical="center"/>
    </xf>
    <xf numFmtId="38" fontId="3" fillId="0" borderId="142" xfId="3" applyFont="1" applyFill="1" applyBorder="1">
      <alignment vertical="center"/>
    </xf>
    <xf numFmtId="38" fontId="11" fillId="0" borderId="0" xfId="3" applyFont="1" applyFill="1" applyBorder="1">
      <alignment vertical="center"/>
    </xf>
    <xf numFmtId="41" fontId="10" fillId="0" borderId="10" xfId="2" applyNumberFormat="1" applyFont="1" applyBorder="1">
      <alignment vertical="center"/>
    </xf>
    <xf numFmtId="41" fontId="10" fillId="0" borderId="10" xfId="2" applyNumberFormat="1" applyFont="1" applyBorder="1" applyAlignment="1">
      <alignment horizontal="right" vertical="center"/>
    </xf>
    <xf numFmtId="41" fontId="10" fillId="0" borderId="10" xfId="2" applyNumberFormat="1" applyFont="1" applyBorder="1" applyAlignment="1">
      <alignment vertical="center" shrinkToFit="1"/>
    </xf>
    <xf numFmtId="41" fontId="10" fillId="0" borderId="55" xfId="2" applyNumberFormat="1" applyFont="1" applyBorder="1" applyAlignment="1">
      <alignment horizontal="right" vertical="center" shrinkToFit="1"/>
    </xf>
    <xf numFmtId="41" fontId="10" fillId="0" borderId="55" xfId="2" applyNumberFormat="1" applyFont="1" applyBorder="1" applyAlignment="1">
      <alignment vertical="center" shrinkToFit="1"/>
    </xf>
    <xf numFmtId="41" fontId="10" fillId="0" borderId="10" xfId="2" applyNumberFormat="1" applyFont="1" applyBorder="1" applyAlignment="1">
      <alignment horizontal="right" vertical="center" shrinkToFit="1"/>
    </xf>
    <xf numFmtId="41" fontId="10" fillId="0" borderId="3" xfId="2" applyNumberFormat="1" applyFont="1" applyBorder="1" applyAlignment="1">
      <alignment vertical="center" shrinkToFit="1"/>
    </xf>
    <xf numFmtId="41" fontId="10" fillId="0" borderId="53" xfId="2" applyNumberFormat="1" applyFont="1" applyBorder="1" applyAlignment="1">
      <alignment vertical="center" shrinkToFit="1"/>
    </xf>
    <xf numFmtId="41" fontId="10" fillId="0" borderId="3" xfId="2" applyNumberFormat="1" applyFont="1" applyBorder="1" applyAlignment="1">
      <alignment horizontal="right" vertical="center" shrinkToFit="1"/>
    </xf>
    <xf numFmtId="0" fontId="10" fillId="0" borderId="34" xfId="2" applyFont="1" applyBorder="1" applyAlignment="1">
      <alignment horizontal="distributed" vertical="center" shrinkToFit="1"/>
    </xf>
    <xf numFmtId="0" fontId="10" fillId="0" borderId="0" xfId="2" applyFont="1" applyAlignment="1">
      <alignment horizontal="center" vertical="center" shrinkToFit="1"/>
    </xf>
    <xf numFmtId="41" fontId="12" fillId="0" borderId="16" xfId="2" applyNumberFormat="1" applyFont="1" applyBorder="1" applyAlignment="1">
      <alignment vertical="center" shrinkToFit="1"/>
    </xf>
    <xf numFmtId="0" fontId="12" fillId="0" borderId="0" xfId="2" applyFont="1" applyAlignment="1">
      <alignment horizontal="center" vertical="center" shrinkToFit="1"/>
    </xf>
    <xf numFmtId="41" fontId="10" fillId="0" borderId="9" xfId="2" applyNumberFormat="1" applyFont="1" applyBorder="1" applyAlignment="1">
      <alignment vertical="center" shrinkToFit="1"/>
    </xf>
    <xf numFmtId="0" fontId="10" fillId="0" borderId="0" xfId="2" applyFont="1" applyAlignment="1">
      <alignment horizontal="distributed" vertical="center" shrinkToFit="1"/>
    </xf>
    <xf numFmtId="41" fontId="10" fillId="0" borderId="9" xfId="2" applyNumberFormat="1" applyFont="1" applyBorder="1" applyAlignment="1">
      <alignment horizontal="right" vertical="center" shrinkToFit="1"/>
    </xf>
    <xf numFmtId="0" fontId="10" fillId="0" borderId="34" xfId="2" applyFont="1" applyBorder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10" fillId="0" borderId="4" xfId="2" applyFont="1" applyBorder="1" applyAlignment="1">
      <alignment horizontal="distributed" vertical="center" shrinkToFit="1"/>
    </xf>
    <xf numFmtId="0" fontId="10" fillId="0" borderId="4" xfId="2" applyFont="1" applyBorder="1" applyAlignment="1">
      <alignment horizontal="center" vertical="center" shrinkToFit="1"/>
    </xf>
    <xf numFmtId="41" fontId="12" fillId="0" borderId="5" xfId="2" applyNumberFormat="1" applyFont="1" applyBorder="1" applyAlignment="1">
      <alignment vertical="center" shrinkToFit="1"/>
    </xf>
    <xf numFmtId="0" fontId="12" fillId="0" borderId="4" xfId="2" applyFont="1" applyBorder="1" applyAlignment="1">
      <alignment horizontal="center" vertical="center" shrinkToFit="1"/>
    </xf>
    <xf numFmtId="41" fontId="10" fillId="0" borderId="2" xfId="2" applyNumberFormat="1" applyFont="1" applyBorder="1" applyAlignment="1">
      <alignment vertical="center" shrinkToFit="1"/>
    </xf>
    <xf numFmtId="0" fontId="10" fillId="0" borderId="143" xfId="2" applyFont="1" applyBorder="1">
      <alignment vertical="center"/>
    </xf>
    <xf numFmtId="0" fontId="10" fillId="0" borderId="144" xfId="2" applyFont="1" applyBorder="1" applyAlignment="1">
      <alignment horizontal="distributed" vertical="center" shrinkToFit="1"/>
    </xf>
    <xf numFmtId="0" fontId="10" fillId="0" borderId="144" xfId="2" applyFont="1" applyBorder="1" applyAlignment="1">
      <alignment horizontal="center" vertical="center" shrinkToFit="1"/>
    </xf>
    <xf numFmtId="41" fontId="10" fillId="0" borderId="68" xfId="2" applyNumberFormat="1" applyFont="1" applyBorder="1" applyAlignment="1">
      <alignment vertical="center" shrinkToFit="1"/>
    </xf>
    <xf numFmtId="41" fontId="10" fillId="0" borderId="145" xfId="2" applyNumberFormat="1" applyFont="1" applyBorder="1" applyAlignment="1">
      <alignment horizontal="right" vertical="center" shrinkToFit="1"/>
    </xf>
    <xf numFmtId="41" fontId="10" fillId="0" borderId="68" xfId="2" applyNumberFormat="1" applyFont="1" applyBorder="1" applyAlignment="1">
      <alignment horizontal="right" vertical="center" shrinkToFit="1"/>
    </xf>
    <xf numFmtId="41" fontId="10" fillId="0" borderId="62" xfId="2" applyNumberFormat="1" applyFont="1" applyBorder="1" applyAlignment="1">
      <alignment vertical="center" shrinkToFit="1"/>
    </xf>
    <xf numFmtId="41" fontId="10" fillId="0" borderId="149" xfId="2" applyNumberFormat="1" applyFont="1" applyBorder="1" applyAlignment="1">
      <alignment horizontal="right" vertical="center" shrinkToFit="1"/>
    </xf>
    <xf numFmtId="0" fontId="10" fillId="0" borderId="150" xfId="2" applyFont="1" applyBorder="1">
      <alignment vertical="center"/>
    </xf>
    <xf numFmtId="0" fontId="10" fillId="0" borderId="113" xfId="2" applyFont="1" applyBorder="1" applyAlignment="1">
      <alignment horizontal="distributed" vertical="center" shrinkToFit="1"/>
    </xf>
    <xf numFmtId="0" fontId="10" fillId="0" borderId="113" xfId="2" applyFont="1" applyBorder="1" applyAlignment="1">
      <alignment horizontal="center" vertical="center" shrinkToFit="1"/>
    </xf>
    <xf numFmtId="41" fontId="10" fillId="0" borderId="64" xfId="2" applyNumberFormat="1" applyFont="1" applyBorder="1" applyAlignment="1">
      <alignment vertical="center" shrinkToFit="1"/>
    </xf>
    <xf numFmtId="41" fontId="10" fillId="0" borderId="112" xfId="2" applyNumberFormat="1" applyFont="1" applyBorder="1" applyAlignment="1">
      <alignment horizontal="right" vertical="center" shrinkToFit="1"/>
    </xf>
    <xf numFmtId="41" fontId="10" fillId="0" borderId="64" xfId="2" applyNumberFormat="1" applyFont="1" applyBorder="1" applyAlignment="1">
      <alignment horizontal="right" vertical="center" shrinkToFit="1"/>
    </xf>
    <xf numFmtId="41" fontId="10" fillId="0" borderId="149" xfId="2" applyNumberFormat="1" applyFont="1" applyBorder="1" applyAlignment="1">
      <alignment vertical="center" shrinkToFit="1"/>
    </xf>
    <xf numFmtId="41" fontId="10" fillId="0" borderId="62" xfId="2" applyNumberFormat="1" applyFont="1" applyBorder="1" applyAlignment="1">
      <alignment horizontal="right" vertical="center" shrinkToFit="1"/>
    </xf>
    <xf numFmtId="41" fontId="12" fillId="0" borderId="150" xfId="2" applyNumberFormat="1" applyFont="1" applyBorder="1" applyAlignment="1">
      <alignment vertical="center" shrinkToFit="1"/>
    </xf>
    <xf numFmtId="0" fontId="12" fillId="0" borderId="113" xfId="2" applyFont="1" applyBorder="1" applyAlignment="1">
      <alignment horizontal="center" vertical="center" shrinkToFit="1"/>
    </xf>
    <xf numFmtId="41" fontId="10" fillId="0" borderId="114" xfId="2" applyNumberFormat="1" applyFont="1" applyBorder="1" applyAlignment="1">
      <alignment horizontal="right" vertical="center" shrinkToFit="1"/>
    </xf>
    <xf numFmtId="41" fontId="10" fillId="0" borderId="152" xfId="2" applyNumberFormat="1" applyFont="1" applyBorder="1" applyAlignment="1">
      <alignment vertical="center" shrinkToFit="1"/>
    </xf>
    <xf numFmtId="0" fontId="5" fillId="0" borderId="56" xfId="2" applyFont="1" applyBorder="1" applyAlignment="1">
      <alignment horizontal="center" vertical="center" textRotation="255" shrinkToFit="1"/>
    </xf>
    <xf numFmtId="0" fontId="5" fillId="0" borderId="10" xfId="2" applyFont="1" applyBorder="1" applyAlignment="1">
      <alignment horizontal="center" vertical="center" textRotation="255" shrinkToFit="1"/>
    </xf>
    <xf numFmtId="0" fontId="10" fillId="0" borderId="7" xfId="2" applyFont="1" applyBorder="1" applyAlignment="1">
      <alignment horizontal="center" vertical="center"/>
    </xf>
    <xf numFmtId="41" fontId="10" fillId="0" borderId="8" xfId="2" applyNumberFormat="1" applyFont="1" applyBorder="1">
      <alignment vertical="center"/>
    </xf>
    <xf numFmtId="41" fontId="10" fillId="0" borderId="8" xfId="2" applyNumberFormat="1" applyFont="1" applyBorder="1" applyAlignment="1">
      <alignment horizontal="right" vertical="center"/>
    </xf>
    <xf numFmtId="41" fontId="10" fillId="0" borderId="6" xfId="2" applyNumberFormat="1" applyFont="1" applyBorder="1">
      <alignment vertical="center"/>
    </xf>
    <xf numFmtId="0" fontId="10" fillId="0" borderId="9" xfId="2" applyFont="1" applyBorder="1" applyAlignment="1">
      <alignment horizontal="center" vertical="center"/>
    </xf>
    <xf numFmtId="41" fontId="10" fillId="0" borderId="17" xfId="2" applyNumberFormat="1" applyFont="1" applyBorder="1">
      <alignment vertical="center"/>
    </xf>
    <xf numFmtId="0" fontId="10" fillId="0" borderId="66" xfId="2" applyFont="1" applyBorder="1" applyAlignment="1">
      <alignment horizontal="center" vertical="center"/>
    </xf>
    <xf numFmtId="41" fontId="10" fillId="0" borderId="66" xfId="2" applyNumberFormat="1" applyFont="1" applyBorder="1">
      <alignment vertical="center"/>
    </xf>
    <xf numFmtId="0" fontId="10" fillId="0" borderId="10" xfId="2" applyFont="1" applyBorder="1" applyAlignment="1">
      <alignment horizontal="center" vertical="center"/>
    </xf>
    <xf numFmtId="41" fontId="10" fillId="0" borderId="64" xfId="2" applyNumberFormat="1" applyFont="1" applyBorder="1">
      <alignment vertical="center"/>
    </xf>
    <xf numFmtId="41" fontId="10" fillId="0" borderId="64" xfId="2" applyNumberFormat="1" applyFont="1" applyBorder="1" applyAlignment="1">
      <alignment horizontal="right" vertical="center"/>
    </xf>
    <xf numFmtId="41" fontId="10" fillId="0" borderId="65" xfId="2" applyNumberFormat="1" applyFont="1" applyBorder="1">
      <alignment vertical="center"/>
    </xf>
    <xf numFmtId="0" fontId="10" fillId="0" borderId="35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top" textRotation="255" wrapText="1" shrinkToFit="1"/>
    </xf>
    <xf numFmtId="0" fontId="10" fillId="0" borderId="17" xfId="2" applyFont="1" applyBorder="1" applyAlignment="1">
      <alignment horizontal="center" vertical="top" textRotation="255" wrapText="1" shrinkToFit="1"/>
    </xf>
    <xf numFmtId="0" fontId="11" fillId="0" borderId="29" xfId="2" applyFont="1" applyBorder="1" applyAlignment="1">
      <alignment horizontal="right"/>
    </xf>
    <xf numFmtId="38" fontId="11" fillId="0" borderId="123" xfId="3" applyFont="1" applyFill="1" applyBorder="1" applyAlignment="1">
      <alignment horizontal="center" vertical="center"/>
    </xf>
    <xf numFmtId="178" fontId="11" fillId="0" borderId="125" xfId="3" applyNumberFormat="1" applyFont="1" applyFill="1" applyBorder="1">
      <alignment vertical="center"/>
    </xf>
    <xf numFmtId="178" fontId="11" fillId="0" borderId="127" xfId="3" applyNumberFormat="1" applyFont="1" applyFill="1" applyBorder="1">
      <alignment vertical="center"/>
    </xf>
    <xf numFmtId="178" fontId="11" fillId="0" borderId="134" xfId="3" applyNumberFormat="1" applyFont="1" applyFill="1" applyBorder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14" xfId="3" applyNumberFormat="1" applyFont="1" applyFill="1" applyBorder="1">
      <alignment vertical="center"/>
    </xf>
    <xf numFmtId="38" fontId="11" fillId="0" borderId="133" xfId="3" applyFont="1" applyFill="1" applyBorder="1" applyAlignment="1">
      <alignment horizontal="center" vertical="center"/>
    </xf>
    <xf numFmtId="178" fontId="11" fillId="0" borderId="74" xfId="3" applyNumberFormat="1" applyFont="1" applyFill="1" applyBorder="1">
      <alignment vertical="center"/>
    </xf>
    <xf numFmtId="178" fontId="11" fillId="0" borderId="33" xfId="3" applyNumberFormat="1" applyFont="1" applyFill="1" applyBorder="1">
      <alignment vertical="center"/>
    </xf>
    <xf numFmtId="178" fontId="11" fillId="0" borderId="116" xfId="3" applyNumberFormat="1" applyFont="1" applyFill="1" applyBorder="1">
      <alignment vertical="center"/>
    </xf>
    <xf numFmtId="0" fontId="5" fillId="0" borderId="37" xfId="2" applyFont="1" applyBorder="1" applyAlignment="1">
      <alignment horizontal="center"/>
    </xf>
    <xf numFmtId="0" fontId="5" fillId="0" borderId="18" xfId="2" applyFont="1" applyBorder="1" applyAlignment="1"/>
    <xf numFmtId="0" fontId="5" fillId="0" borderId="15" xfId="2" applyFont="1" applyBorder="1" applyAlignment="1"/>
    <xf numFmtId="181" fontId="5" fillId="0" borderId="10" xfId="2" applyNumberFormat="1" applyFont="1" applyBorder="1" applyAlignment="1">
      <alignment horizontal="center" vertical="center"/>
    </xf>
    <xf numFmtId="181" fontId="5" fillId="0" borderId="17" xfId="2" applyNumberFormat="1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181" fontId="5" fillId="0" borderId="64" xfId="2" applyNumberFormat="1" applyFont="1" applyBorder="1" applyAlignment="1">
      <alignment horizontal="center" vertical="center"/>
    </xf>
    <xf numFmtId="181" fontId="5" fillId="0" borderId="65" xfId="2" applyNumberFormat="1" applyFont="1" applyBorder="1" applyAlignment="1">
      <alignment horizontal="center" vertical="center"/>
    </xf>
    <xf numFmtId="177" fontId="11" fillId="0" borderId="62" xfId="2" applyNumberFormat="1" applyFont="1" applyBorder="1">
      <alignment vertical="center"/>
    </xf>
    <xf numFmtId="181" fontId="11" fillId="0" borderId="62" xfId="3" applyNumberFormat="1" applyFont="1" applyFill="1" applyBorder="1">
      <alignment vertical="center"/>
    </xf>
    <xf numFmtId="181" fontId="11" fillId="0" borderId="63" xfId="3" applyNumberFormat="1" applyFont="1" applyFill="1" applyBorder="1">
      <alignment vertical="center"/>
    </xf>
    <xf numFmtId="177" fontId="11" fillId="0" borderId="14" xfId="2" applyNumberFormat="1" applyFont="1" applyBorder="1">
      <alignment vertical="center"/>
    </xf>
    <xf numFmtId="38" fontId="5" fillId="0" borderId="8" xfId="3" applyFont="1" applyFill="1" applyBorder="1" applyAlignment="1">
      <alignment horizontal="center" vertical="center"/>
    </xf>
    <xf numFmtId="38" fontId="5" fillId="0" borderId="6" xfId="3" applyFont="1" applyFill="1" applyBorder="1" applyAlignment="1">
      <alignment horizontal="center" vertical="center"/>
    </xf>
    <xf numFmtId="38" fontId="5" fillId="0" borderId="68" xfId="3" applyFont="1" applyFill="1" applyBorder="1" applyAlignment="1">
      <alignment horizontal="center" vertical="center"/>
    </xf>
    <xf numFmtId="38" fontId="5" fillId="0" borderId="69" xfId="3" applyFont="1" applyFill="1" applyBorder="1" applyAlignment="1">
      <alignment horizontal="center" vertical="center"/>
    </xf>
    <xf numFmtId="181" fontId="11" fillId="0" borderId="14" xfId="3" applyNumberFormat="1" applyFont="1" applyFill="1" applyBorder="1">
      <alignment vertical="center"/>
    </xf>
    <xf numFmtId="181" fontId="11" fillId="0" borderId="12" xfId="3" applyNumberFormat="1" applyFont="1" applyFill="1" applyBorder="1">
      <alignment vertical="center"/>
    </xf>
    <xf numFmtId="181" fontId="11" fillId="0" borderId="66" xfId="3" applyNumberFormat="1" applyFont="1" applyFill="1" applyBorder="1">
      <alignment vertical="center"/>
    </xf>
    <xf numFmtId="38" fontId="5" fillId="0" borderId="10" xfId="3" applyFont="1" applyFill="1" applyBorder="1" applyAlignment="1">
      <alignment horizontal="center" vertical="center"/>
    </xf>
    <xf numFmtId="38" fontId="5" fillId="0" borderId="17" xfId="3" applyFont="1" applyFill="1" applyBorder="1" applyAlignment="1">
      <alignment horizontal="center" vertical="center"/>
    </xf>
    <xf numFmtId="38" fontId="5" fillId="0" borderId="64" xfId="3" applyFont="1" applyFill="1" applyBorder="1" applyAlignment="1">
      <alignment horizontal="center" vertical="center"/>
    </xf>
    <xf numFmtId="38" fontId="5" fillId="0" borderId="65" xfId="3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0" fontId="11" fillId="0" borderId="62" xfId="2" applyFont="1" applyBorder="1" applyAlignment="1">
      <alignment horizontal="right" vertical="center"/>
    </xf>
    <xf numFmtId="0" fontId="5" fillId="0" borderId="14" xfId="2" applyFont="1" applyBorder="1" applyAlignment="1">
      <alignment horizontal="center" vertical="top"/>
    </xf>
    <xf numFmtId="0" fontId="11" fillId="0" borderId="37" xfId="2" applyFont="1" applyBorder="1">
      <alignment vertical="center"/>
    </xf>
    <xf numFmtId="0" fontId="11" fillId="0" borderId="36" xfId="2" applyFont="1" applyBorder="1" applyAlignment="1">
      <alignment horizontal="right" vertical="center"/>
    </xf>
    <xf numFmtId="0" fontId="11" fillId="0" borderId="14" xfId="2" applyFont="1" applyBorder="1" applyAlignment="1">
      <alignment vertical="center" textRotation="255" wrapText="1" readingOrder="1"/>
    </xf>
    <xf numFmtId="49" fontId="11" fillId="0" borderId="12" xfId="2" applyNumberFormat="1" applyFont="1" applyBorder="1" applyAlignment="1">
      <alignment vertical="center" textRotation="255" wrapText="1" readingOrder="1"/>
    </xf>
    <xf numFmtId="0" fontId="10" fillId="0" borderId="8" xfId="2" applyFont="1" applyBorder="1" applyAlignment="1">
      <alignment horizontal="right" vertical="center" shrinkToFit="1"/>
    </xf>
    <xf numFmtId="0" fontId="10" fillId="0" borderId="10" xfId="2" applyFont="1" applyBorder="1" applyAlignment="1">
      <alignment horizontal="right" vertical="center" shrinkToFit="1"/>
    </xf>
    <xf numFmtId="176" fontId="10" fillId="0" borderId="0" xfId="3" applyNumberFormat="1" applyFont="1" applyFill="1" applyAlignment="1">
      <alignment horizontal="right" vertical="center" shrinkToFit="1"/>
    </xf>
    <xf numFmtId="176" fontId="10" fillId="0" borderId="55" xfId="3" applyNumberFormat="1" applyFont="1" applyFill="1" applyBorder="1" applyAlignment="1">
      <alignment horizontal="right" vertical="center" shrinkToFit="1"/>
    </xf>
    <xf numFmtId="176" fontId="10" fillId="0" borderId="112" xfId="3" applyNumberFormat="1" applyFont="1" applyFill="1" applyBorder="1" applyAlignment="1">
      <alignment horizontal="right" vertical="center" shrinkToFit="1"/>
    </xf>
    <xf numFmtId="189" fontId="26" fillId="0" borderId="8" xfId="2" applyNumberFormat="1" applyFont="1" applyBorder="1" applyAlignment="1">
      <alignment horizontal="right" vertical="center" shrinkToFit="1"/>
    </xf>
    <xf numFmtId="189" fontId="26" fillId="0" borderId="6" xfId="2" applyNumberFormat="1" applyFont="1" applyBorder="1" applyAlignment="1">
      <alignment vertical="center" shrinkToFit="1"/>
    </xf>
    <xf numFmtId="189" fontId="26" fillId="0" borderId="10" xfId="2" applyNumberFormat="1" applyFont="1" applyBorder="1" applyAlignment="1">
      <alignment horizontal="right" vertical="center" shrinkToFit="1"/>
    </xf>
    <xf numFmtId="189" fontId="26" fillId="0" borderId="17" xfId="2" applyNumberFormat="1" applyFont="1" applyBorder="1" applyAlignment="1">
      <alignment vertical="center" shrinkToFit="1"/>
    </xf>
    <xf numFmtId="189" fontId="26" fillId="0" borderId="64" xfId="3" applyNumberFormat="1" applyFont="1" applyFill="1" applyBorder="1" applyAlignment="1">
      <alignment vertical="center" shrinkToFit="1"/>
    </xf>
    <xf numFmtId="189" fontId="26" fillId="0" borderId="65" xfId="3" applyNumberFormat="1" applyFont="1" applyFill="1" applyBorder="1" applyAlignment="1">
      <alignment vertical="center" shrinkToFit="1"/>
    </xf>
    <xf numFmtId="189" fontId="26" fillId="0" borderId="10" xfId="3" applyNumberFormat="1" applyFont="1" applyFill="1" applyBorder="1" applyAlignment="1">
      <alignment vertical="center" shrinkToFit="1"/>
    </xf>
    <xf numFmtId="189" fontId="26" fillId="0" borderId="10" xfId="3" applyNumberFormat="1" applyFont="1" applyFill="1" applyBorder="1" applyAlignment="1">
      <alignment horizontal="right" vertical="center" shrinkToFit="1"/>
    </xf>
    <xf numFmtId="189" fontId="26" fillId="0" borderId="17" xfId="3" applyNumberFormat="1" applyFont="1" applyFill="1" applyBorder="1" applyAlignment="1">
      <alignment vertical="center" shrinkToFit="1"/>
    </xf>
    <xf numFmtId="189" fontId="3" fillId="0" borderId="0" xfId="2" applyNumberFormat="1" applyFont="1">
      <alignment vertical="center"/>
    </xf>
    <xf numFmtId="189" fontId="11" fillId="0" borderId="0" xfId="2" applyNumberFormat="1" applyFont="1">
      <alignment vertical="center"/>
    </xf>
    <xf numFmtId="0" fontId="11" fillId="0" borderId="28" xfId="2" applyFont="1" applyBorder="1">
      <alignment vertical="center"/>
    </xf>
    <xf numFmtId="0" fontId="11" fillId="0" borderId="27" xfId="2" applyFont="1" applyBorder="1">
      <alignment vertical="center"/>
    </xf>
    <xf numFmtId="0" fontId="11" fillId="0" borderId="49" xfId="2" applyFont="1" applyBorder="1">
      <alignment vertical="center"/>
    </xf>
    <xf numFmtId="0" fontId="11" fillId="0" borderId="0" xfId="2" quotePrefix="1" applyFont="1">
      <alignment vertical="center"/>
    </xf>
    <xf numFmtId="0" fontId="10" fillId="0" borderId="8" xfId="2" applyFont="1" applyBorder="1" applyAlignment="1">
      <alignment horizontal="center" vertical="center"/>
    </xf>
    <xf numFmtId="190" fontId="10" fillId="0" borderId="8" xfId="2" applyNumberFormat="1" applyFont="1" applyBorder="1">
      <alignment vertical="center"/>
    </xf>
    <xf numFmtId="190" fontId="10" fillId="0" borderId="6" xfId="2" applyNumberFormat="1" applyFont="1" applyBorder="1">
      <alignment vertical="center"/>
    </xf>
    <xf numFmtId="190" fontId="10" fillId="0" borderId="10" xfId="2" applyNumberFormat="1" applyFont="1" applyBorder="1">
      <alignment vertical="center"/>
    </xf>
    <xf numFmtId="190" fontId="10" fillId="0" borderId="17" xfId="2" applyNumberFormat="1" applyFont="1" applyBorder="1">
      <alignment vertical="center"/>
    </xf>
    <xf numFmtId="190" fontId="10" fillId="0" borderId="66" xfId="2" applyNumberFormat="1" applyFont="1" applyBorder="1">
      <alignment vertical="center"/>
    </xf>
    <xf numFmtId="190" fontId="10" fillId="0" borderId="67" xfId="2" applyNumberFormat="1" applyFont="1" applyBorder="1">
      <alignment vertical="center"/>
    </xf>
    <xf numFmtId="190" fontId="10" fillId="0" borderId="64" xfId="2" applyNumberFormat="1" applyFont="1" applyBorder="1">
      <alignment vertical="center"/>
    </xf>
    <xf numFmtId="190" fontId="10" fillId="0" borderId="65" xfId="2" applyNumberFormat="1" applyFont="1" applyBorder="1">
      <alignment vertical="center"/>
    </xf>
    <xf numFmtId="0" fontId="10" fillId="0" borderId="43" xfId="2" applyFont="1" applyBorder="1" applyAlignment="1">
      <alignment horizontal="right" vertical="center"/>
    </xf>
    <xf numFmtId="0" fontId="10" fillId="0" borderId="7" xfId="2" applyFont="1" applyBorder="1">
      <alignment vertical="center"/>
    </xf>
    <xf numFmtId="0" fontId="10" fillId="0" borderId="55" xfId="2" applyFont="1" applyBorder="1" applyAlignment="1">
      <alignment horizontal="right" vertical="center"/>
    </xf>
    <xf numFmtId="0" fontId="10" fillId="0" borderId="9" xfId="2" applyFont="1" applyBorder="1">
      <alignment vertical="center"/>
    </xf>
    <xf numFmtId="0" fontId="11" fillId="0" borderId="41" xfId="2" applyFont="1" applyBorder="1" applyAlignment="1">
      <alignment vertical="center" textRotation="255"/>
    </xf>
    <xf numFmtId="0" fontId="11" fillId="0" borderId="14" xfId="2" applyFont="1" applyBorder="1" applyAlignment="1">
      <alignment vertical="center" textRotation="255"/>
    </xf>
    <xf numFmtId="0" fontId="8" fillId="3" borderId="0" xfId="2" applyFont="1" applyFill="1" applyAlignment="1">
      <alignment vertical="top"/>
    </xf>
    <xf numFmtId="176" fontId="5" fillId="0" borderId="8" xfId="3" applyNumberFormat="1" applyFont="1" applyFill="1" applyBorder="1">
      <alignment vertical="center"/>
    </xf>
    <xf numFmtId="176" fontId="5" fillId="0" borderId="14" xfId="3" applyNumberFormat="1" applyFont="1" applyFill="1" applyBorder="1">
      <alignment vertical="center"/>
    </xf>
    <xf numFmtId="176" fontId="5" fillId="0" borderId="10" xfId="3" applyNumberFormat="1" applyFont="1" applyFill="1" applyBorder="1">
      <alignment vertical="center"/>
    </xf>
    <xf numFmtId="176" fontId="5" fillId="0" borderId="21" xfId="3" applyNumberFormat="1" applyFont="1" applyFill="1" applyBorder="1">
      <alignment vertical="center"/>
    </xf>
    <xf numFmtId="0" fontId="5" fillId="0" borderId="8" xfId="2" applyFont="1" applyBorder="1" applyAlignment="1">
      <alignment horizontal="right" vertical="center"/>
    </xf>
    <xf numFmtId="0" fontId="5" fillId="0" borderId="6" xfId="2" applyFont="1" applyBorder="1" applyAlignment="1">
      <alignment horizontal="right" vertical="center"/>
    </xf>
    <xf numFmtId="176" fontId="10" fillId="0" borderId="8" xfId="3" applyNumberFormat="1" applyFont="1" applyFill="1" applyBorder="1">
      <alignment vertical="center"/>
    </xf>
    <xf numFmtId="176" fontId="10" fillId="0" borderId="6" xfId="3" applyNumberFormat="1" applyFont="1" applyFill="1" applyBorder="1">
      <alignment vertical="center"/>
    </xf>
    <xf numFmtId="0" fontId="10" fillId="0" borderId="60" xfId="2" applyFont="1" applyBorder="1" applyAlignment="1">
      <alignment horizontal="center" vertical="center"/>
    </xf>
    <xf numFmtId="176" fontId="10" fillId="0" borderId="60" xfId="3" applyNumberFormat="1" applyFont="1" applyFill="1" applyBorder="1">
      <alignment vertical="center"/>
    </xf>
    <xf numFmtId="176" fontId="10" fillId="0" borderId="61" xfId="3" applyNumberFormat="1" applyFont="1" applyFill="1" applyBorder="1">
      <alignment vertical="center"/>
    </xf>
    <xf numFmtId="0" fontId="10" fillId="0" borderId="14" xfId="2" applyFont="1" applyBorder="1" applyAlignment="1">
      <alignment horizontal="center" vertical="center"/>
    </xf>
    <xf numFmtId="176" fontId="10" fillId="0" borderId="14" xfId="3" applyNumberFormat="1" applyFont="1" applyFill="1" applyBorder="1">
      <alignment vertical="center"/>
    </xf>
    <xf numFmtId="176" fontId="10" fillId="0" borderId="12" xfId="3" applyNumberFormat="1" applyFont="1" applyFill="1" applyBorder="1">
      <alignment vertical="center"/>
    </xf>
    <xf numFmtId="0" fontId="10" fillId="0" borderId="62" xfId="2" applyFont="1" applyBorder="1" applyAlignment="1">
      <alignment horizontal="center" vertical="center"/>
    </xf>
    <xf numFmtId="176" fontId="10" fillId="0" borderId="62" xfId="3" applyNumberFormat="1" applyFont="1" applyFill="1" applyBorder="1">
      <alignment vertical="center"/>
    </xf>
    <xf numFmtId="176" fontId="10" fillId="0" borderId="63" xfId="3" applyNumberFormat="1" applyFont="1" applyFill="1" applyBorder="1">
      <alignment vertical="center"/>
    </xf>
    <xf numFmtId="176" fontId="10" fillId="0" borderId="10" xfId="3" applyNumberFormat="1" applyFont="1" applyFill="1" applyBorder="1">
      <alignment vertical="center"/>
    </xf>
    <xf numFmtId="38" fontId="10" fillId="0" borderId="64" xfId="3" quotePrefix="1" applyFont="1" applyFill="1" applyBorder="1" applyAlignment="1">
      <alignment horizontal="right" vertical="center" wrapText="1"/>
    </xf>
    <xf numFmtId="176" fontId="10" fillId="0" borderId="10" xfId="3" quotePrefix="1" applyNumberFormat="1" applyFont="1" applyFill="1" applyBorder="1" applyAlignment="1">
      <alignment horizontal="right" vertical="center"/>
    </xf>
    <xf numFmtId="176" fontId="10" fillId="0" borderId="66" xfId="3" applyNumberFormat="1" applyFont="1" applyFill="1" applyBorder="1" applyAlignment="1">
      <alignment horizontal="right" vertical="center"/>
    </xf>
    <xf numFmtId="38" fontId="10" fillId="0" borderId="14" xfId="3" quotePrefix="1" applyFont="1" applyFill="1" applyBorder="1" applyAlignment="1">
      <alignment horizontal="right" vertical="center" wrapText="1"/>
    </xf>
    <xf numFmtId="0" fontId="10" fillId="0" borderId="68" xfId="2" applyFont="1" applyBorder="1" applyAlignment="1">
      <alignment horizontal="center" vertical="center"/>
    </xf>
    <xf numFmtId="176" fontId="10" fillId="0" borderId="68" xfId="3" applyNumberFormat="1" applyFont="1" applyFill="1" applyBorder="1">
      <alignment vertical="center"/>
    </xf>
    <xf numFmtId="176" fontId="10" fillId="0" borderId="69" xfId="3" applyNumberFormat="1" applyFont="1" applyFill="1" applyBorder="1">
      <alignment vertical="center"/>
    </xf>
    <xf numFmtId="176" fontId="10" fillId="0" borderId="64" xfId="3" applyNumberFormat="1" applyFont="1" applyFill="1" applyBorder="1" applyAlignment="1">
      <alignment horizontal="right" vertical="center"/>
    </xf>
    <xf numFmtId="38" fontId="10" fillId="0" borderId="66" xfId="3" quotePrefix="1" applyFont="1" applyFill="1" applyBorder="1" applyAlignment="1">
      <alignment horizontal="right" vertical="center" wrapText="1"/>
    </xf>
    <xf numFmtId="38" fontId="10" fillId="0" borderId="10" xfId="3" quotePrefix="1" applyFont="1" applyFill="1" applyBorder="1" applyAlignment="1">
      <alignment horizontal="right" vertical="center" wrapText="1"/>
    </xf>
    <xf numFmtId="176" fontId="10" fillId="0" borderId="14" xfId="3" applyNumberFormat="1" applyFont="1" applyFill="1" applyBorder="1" applyAlignment="1">
      <alignment horizontal="right" vertical="center"/>
    </xf>
    <xf numFmtId="0" fontId="10" fillId="0" borderId="21" xfId="2" applyFont="1" applyBorder="1" applyAlignment="1">
      <alignment horizontal="center" vertical="center"/>
    </xf>
    <xf numFmtId="176" fontId="10" fillId="0" borderId="21" xfId="3" applyNumberFormat="1" applyFont="1" applyFill="1" applyBorder="1">
      <alignment vertical="center"/>
    </xf>
    <xf numFmtId="176" fontId="10" fillId="0" borderId="19" xfId="3" applyNumberFormat="1" applyFont="1" applyFill="1" applyBorder="1">
      <alignment vertical="center"/>
    </xf>
    <xf numFmtId="176" fontId="10" fillId="0" borderId="66" xfId="3" applyNumberFormat="1" applyFont="1" applyFill="1" applyBorder="1">
      <alignment vertical="center"/>
    </xf>
    <xf numFmtId="176" fontId="10" fillId="0" borderId="67" xfId="3" applyNumberFormat="1" applyFont="1" applyFill="1" applyBorder="1">
      <alignment vertical="center"/>
    </xf>
    <xf numFmtId="176" fontId="10" fillId="0" borderId="60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>
      <alignment vertical="center"/>
    </xf>
    <xf numFmtId="0" fontId="10" fillId="0" borderId="29" xfId="2" applyFont="1" applyBorder="1" applyAlignment="1">
      <alignment horizontal="right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176" fontId="5" fillId="0" borderId="20" xfId="3" applyNumberFormat="1" applyFont="1" applyFill="1" applyBorder="1">
      <alignment vertical="center"/>
    </xf>
    <xf numFmtId="176" fontId="5" fillId="0" borderId="7" xfId="3" applyNumberFormat="1" applyFont="1" applyFill="1" applyBorder="1">
      <alignment vertical="center"/>
    </xf>
    <xf numFmtId="176" fontId="5" fillId="0" borderId="9" xfId="3" applyNumberFormat="1" applyFont="1" applyFill="1" applyBorder="1">
      <alignment vertical="center"/>
    </xf>
    <xf numFmtId="176" fontId="5" fillId="0" borderId="13" xfId="3" applyNumberFormat="1" applyFont="1" applyFill="1" applyBorder="1">
      <alignment vertical="center"/>
    </xf>
    <xf numFmtId="176" fontId="5" fillId="0" borderId="3" xfId="3" applyNumberFormat="1" applyFont="1" applyFill="1" applyBorder="1">
      <alignment vertical="center"/>
    </xf>
    <xf numFmtId="176" fontId="5" fillId="0" borderId="2" xfId="3" applyNumberFormat="1" applyFont="1" applyFill="1" applyBorder="1">
      <alignment vertical="center"/>
    </xf>
    <xf numFmtId="0" fontId="3" fillId="0" borderId="15" xfId="2" applyFont="1" applyBorder="1" applyAlignment="1">
      <alignment horizontal="center" vertical="center" shrinkToFit="1"/>
    </xf>
    <xf numFmtId="49" fontId="5" fillId="0" borderId="21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 wrapText="1"/>
    </xf>
    <xf numFmtId="176" fontId="5" fillId="0" borderId="8" xfId="2" applyNumberFormat="1" applyFont="1" applyBorder="1" applyAlignment="1">
      <alignment horizontal="right" wrapText="1"/>
    </xf>
    <xf numFmtId="183" fontId="5" fillId="0" borderId="8" xfId="2" applyNumberFormat="1" applyFont="1" applyBorder="1" applyAlignment="1">
      <alignment horizontal="right"/>
    </xf>
    <xf numFmtId="181" fontId="5" fillId="0" borderId="10" xfId="1" applyNumberFormat="1" applyFont="1" applyFill="1" applyBorder="1" applyAlignment="1">
      <alignment horizontal="right"/>
    </xf>
    <xf numFmtId="193" fontId="11" fillId="0" borderId="14" xfId="4" applyNumberFormat="1" applyFont="1" applyFill="1" applyBorder="1" applyAlignment="1">
      <alignment horizontal="right" wrapText="1"/>
    </xf>
    <xf numFmtId="41" fontId="5" fillId="0" borderId="8" xfId="2" applyNumberFormat="1" applyFont="1" applyBorder="1" applyAlignment="1">
      <alignment horizontal="right" vertical="center" shrinkToFit="1"/>
    </xf>
    <xf numFmtId="41" fontId="5" fillId="0" borderId="14" xfId="2" applyNumberFormat="1" applyFont="1" applyBorder="1" applyAlignment="1">
      <alignment horizontal="right" vertical="center" shrinkToFit="1"/>
    </xf>
    <xf numFmtId="193" fontId="10" fillId="0" borderId="14" xfId="4" applyNumberFormat="1" applyFont="1" applyFill="1" applyBorder="1" applyAlignment="1">
      <alignment horizontal="right" wrapText="1"/>
    </xf>
    <xf numFmtId="0" fontId="20" fillId="0" borderId="0" xfId="2" applyFont="1">
      <alignment vertical="center"/>
    </xf>
    <xf numFmtId="0" fontId="3" fillId="0" borderId="0" xfId="0" applyFont="1" applyAlignment="1">
      <alignment horizontal="center" vertical="center"/>
    </xf>
    <xf numFmtId="0" fontId="29" fillId="0" borderId="0" xfId="2" applyFont="1">
      <alignment vertical="center"/>
    </xf>
    <xf numFmtId="0" fontId="14" fillId="0" borderId="0" xfId="2" applyFont="1">
      <alignment vertical="center"/>
    </xf>
    <xf numFmtId="0" fontId="29" fillId="0" borderId="0" xfId="2" applyFont="1" applyAlignment="1"/>
    <xf numFmtId="38" fontId="14" fillId="0" borderId="26" xfId="3" applyFont="1" applyFill="1" applyBorder="1" applyAlignment="1">
      <alignment horizontal="centerContinuous" vertical="center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textRotation="255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distributed"/>
    </xf>
    <xf numFmtId="0" fontId="5" fillId="0" borderId="0" xfId="0" applyFont="1" applyAlignment="1">
      <alignment horizontal="center" vertical="distributed" shrinkToFit="1"/>
    </xf>
    <xf numFmtId="0" fontId="3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3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Alignment="1">
      <alignment vertical="center" shrinkToFit="1"/>
    </xf>
    <xf numFmtId="0" fontId="33" fillId="0" borderId="0" xfId="0" applyFont="1" applyAlignment="1">
      <alignment horizontal="left" vertical="center" shrinkToFit="1"/>
    </xf>
    <xf numFmtId="0" fontId="33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textRotation="255"/>
    </xf>
    <xf numFmtId="0" fontId="2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  <xf numFmtId="0" fontId="27" fillId="0" borderId="0" xfId="0" applyFont="1">
      <alignment vertical="center"/>
    </xf>
    <xf numFmtId="0" fontId="12" fillId="0" borderId="0" xfId="0" applyFont="1" applyAlignment="1">
      <alignment horizontal="center" vertical="center" wrapText="1" shrinkToFit="1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5" fillId="0" borderId="57" xfId="2" applyFont="1" applyBorder="1" applyAlignment="1">
      <alignment horizontal="center" vertical="center"/>
    </xf>
    <xf numFmtId="176" fontId="5" fillId="0" borderId="53" xfId="2" applyNumberFormat="1" applyFont="1" applyBorder="1">
      <alignment vertical="center"/>
    </xf>
    <xf numFmtId="0" fontId="5" fillId="0" borderId="117" xfId="2" applyFont="1" applyBorder="1" applyAlignment="1">
      <alignment horizontal="center" vertical="center"/>
    </xf>
    <xf numFmtId="185" fontId="5" fillId="0" borderId="9" xfId="2" applyNumberFormat="1" applyFont="1" applyBorder="1">
      <alignment vertical="center"/>
    </xf>
    <xf numFmtId="186" fontId="5" fillId="0" borderId="9" xfId="2" applyNumberFormat="1" applyFont="1" applyBorder="1">
      <alignment vertical="center"/>
    </xf>
    <xf numFmtId="38" fontId="5" fillId="0" borderId="0" xfId="3" applyFont="1" applyFill="1" applyAlignment="1">
      <alignment horizontal="right" vertical="center"/>
    </xf>
    <xf numFmtId="181" fontId="5" fillId="0" borderId="88" xfId="3" applyNumberFormat="1" applyFont="1" applyFill="1" applyBorder="1" applyAlignment="1">
      <alignment horizontal="right" vertical="center"/>
    </xf>
    <xf numFmtId="181" fontId="5" fillId="0" borderId="79" xfId="3" applyNumberFormat="1" applyFont="1" applyFill="1" applyBorder="1" applyAlignment="1">
      <alignment horizontal="right" vertical="center"/>
    </xf>
    <xf numFmtId="41" fontId="10" fillId="0" borderId="146" xfId="2" applyNumberFormat="1" applyFont="1" applyBorder="1" applyAlignment="1">
      <alignment horizontal="right" vertical="center" shrinkToFit="1"/>
    </xf>
    <xf numFmtId="41" fontId="10" fillId="0" borderId="151" xfId="2" applyNumberFormat="1" applyFont="1" applyBorder="1" applyAlignment="1">
      <alignment horizontal="right" vertical="center" shrinkToFit="1"/>
    </xf>
    <xf numFmtId="41" fontId="37" fillId="0" borderId="10" xfId="2" applyNumberFormat="1" applyFont="1" applyBorder="1">
      <alignment vertical="center"/>
    </xf>
    <xf numFmtId="41" fontId="37" fillId="0" borderId="10" xfId="2" applyNumberFormat="1" applyFont="1" applyBorder="1" applyAlignment="1">
      <alignment horizontal="right" vertical="center"/>
    </xf>
    <xf numFmtId="41" fontId="37" fillId="0" borderId="17" xfId="2" applyNumberFormat="1" applyFont="1" applyBorder="1">
      <alignment vertical="center"/>
    </xf>
    <xf numFmtId="41" fontId="37" fillId="0" borderId="64" xfId="2" applyNumberFormat="1" applyFont="1" applyBorder="1">
      <alignment vertical="center"/>
    </xf>
    <xf numFmtId="41" fontId="37" fillId="0" borderId="64" xfId="2" applyNumberFormat="1" applyFont="1" applyBorder="1" applyAlignment="1">
      <alignment horizontal="right" vertical="center"/>
    </xf>
    <xf numFmtId="41" fontId="37" fillId="0" borderId="35" xfId="1" applyNumberFormat="1" applyFont="1" applyFill="1" applyBorder="1" applyAlignment="1">
      <alignment horizontal="right" vertical="center"/>
    </xf>
    <xf numFmtId="41" fontId="37" fillId="0" borderId="14" xfId="1" applyNumberFormat="1" applyFont="1" applyFill="1" applyBorder="1" applyAlignment="1">
      <alignment horizontal="right" vertical="center"/>
    </xf>
    <xf numFmtId="41" fontId="37" fillId="0" borderId="15" xfId="1" applyNumberFormat="1" applyFont="1" applyFill="1" applyBorder="1" applyAlignment="1">
      <alignment horizontal="right" vertical="center"/>
    </xf>
    <xf numFmtId="41" fontId="37" fillId="0" borderId="8" xfId="2" applyNumberFormat="1" applyFont="1" applyBorder="1" applyAlignment="1">
      <alignment horizontal="right" vertical="center"/>
    </xf>
    <xf numFmtId="41" fontId="37" fillId="0" borderId="9" xfId="2" applyNumberFormat="1" applyFont="1" applyBorder="1">
      <alignment vertical="center"/>
    </xf>
    <xf numFmtId="41" fontId="37" fillId="0" borderId="65" xfId="2" applyNumberFormat="1" applyFont="1" applyBorder="1">
      <alignment vertical="center"/>
    </xf>
    <xf numFmtId="0" fontId="39" fillId="0" borderId="0" xfId="2" applyFont="1">
      <alignment vertical="center"/>
    </xf>
    <xf numFmtId="0" fontId="39" fillId="0" borderId="0" xfId="2" applyFont="1" applyAlignment="1">
      <alignment horizontal="right" vertical="center"/>
    </xf>
    <xf numFmtId="38" fontId="38" fillId="0" borderId="64" xfId="3" applyFont="1" applyFill="1" applyBorder="1" applyAlignment="1">
      <alignment horizontal="center" vertical="center"/>
    </xf>
    <xf numFmtId="38" fontId="38" fillId="0" borderId="65" xfId="3" applyFont="1" applyFill="1" applyBorder="1" applyAlignment="1">
      <alignment horizontal="center" vertical="center"/>
    </xf>
    <xf numFmtId="176" fontId="37" fillId="0" borderId="14" xfId="3" applyNumberFormat="1" applyFont="1" applyFill="1" applyBorder="1" applyAlignment="1">
      <alignment horizontal="right" vertical="center" shrinkToFit="1"/>
    </xf>
    <xf numFmtId="189" fontId="40" fillId="0" borderId="10" xfId="3" applyNumberFormat="1" applyFont="1" applyFill="1" applyBorder="1" applyAlignment="1">
      <alignment vertical="center" shrinkToFit="1"/>
    </xf>
    <xf numFmtId="189" fontId="40" fillId="0" borderId="10" xfId="3" applyNumberFormat="1" applyFont="1" applyFill="1" applyBorder="1" applyAlignment="1">
      <alignment horizontal="right" vertical="center" shrinkToFit="1"/>
    </xf>
    <xf numFmtId="189" fontId="40" fillId="0" borderId="17" xfId="3" applyNumberFormat="1" applyFont="1" applyFill="1" applyBorder="1" applyAlignment="1">
      <alignment vertical="center" shrinkToFit="1"/>
    </xf>
    <xf numFmtId="0" fontId="5" fillId="0" borderId="19" xfId="2" applyFont="1" applyBorder="1" applyAlignment="1">
      <alignment horizontal="center" vertical="center" wrapText="1"/>
    </xf>
    <xf numFmtId="176" fontId="5" fillId="0" borderId="93" xfId="3" applyNumberFormat="1" applyFont="1" applyFill="1" applyBorder="1" applyAlignment="1">
      <alignment vertical="center"/>
    </xf>
    <xf numFmtId="176" fontId="3" fillId="0" borderId="0" xfId="2" applyNumberFormat="1" applyFont="1">
      <alignment vertical="center"/>
    </xf>
    <xf numFmtId="0" fontId="5" fillId="3" borderId="0" xfId="2" applyFont="1" applyFill="1" applyAlignment="1">
      <alignment horizontal="right" vertical="center"/>
    </xf>
    <xf numFmtId="176" fontId="10" fillId="0" borderId="9" xfId="3" applyNumberFormat="1" applyFont="1" applyFill="1" applyBorder="1" applyAlignment="1">
      <alignment horizontal="right" vertical="center"/>
    </xf>
    <xf numFmtId="193" fontId="10" fillId="0" borderId="10" xfId="4" applyNumberFormat="1" applyFont="1" applyFill="1" applyBorder="1" applyAlignment="1">
      <alignment horizontal="right" wrapText="1"/>
    </xf>
    <xf numFmtId="0" fontId="8" fillId="3" borderId="4" xfId="2" applyFont="1" applyFill="1" applyBorder="1" applyAlignment="1">
      <alignment vertical="top"/>
    </xf>
    <xf numFmtId="0" fontId="3" fillId="3" borderId="0" xfId="2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41" fontId="3" fillId="3" borderId="38" xfId="2" applyNumberFormat="1" applyFont="1" applyFill="1" applyBorder="1">
      <alignment vertical="center"/>
    </xf>
    <xf numFmtId="41" fontId="3" fillId="3" borderId="28" xfId="2" applyNumberFormat="1" applyFont="1" applyFill="1" applyBorder="1">
      <alignment vertical="center"/>
    </xf>
    <xf numFmtId="41" fontId="3" fillId="3" borderId="29" xfId="2" applyNumberFormat="1" applyFont="1" applyFill="1" applyBorder="1">
      <alignment vertical="center"/>
    </xf>
    <xf numFmtId="41" fontId="3" fillId="3" borderId="36" xfId="2" applyNumberFormat="1" applyFont="1" applyFill="1" applyBorder="1">
      <alignment vertical="center"/>
    </xf>
    <xf numFmtId="41" fontId="3" fillId="3" borderId="55" xfId="2" applyNumberFormat="1" applyFont="1" applyFill="1" applyBorder="1">
      <alignment vertical="center"/>
    </xf>
    <xf numFmtId="41" fontId="3" fillId="3" borderId="9" xfId="2" applyNumberFormat="1" applyFont="1" applyFill="1" applyBorder="1">
      <alignment vertical="center"/>
    </xf>
    <xf numFmtId="41" fontId="3" fillId="3" borderId="0" xfId="2" applyNumberFormat="1" applyFont="1" applyFill="1">
      <alignment vertical="center"/>
    </xf>
    <xf numFmtId="41" fontId="3" fillId="3" borderId="33" xfId="2" applyNumberFormat="1" applyFont="1" applyFill="1" applyBorder="1">
      <alignment vertical="center"/>
    </xf>
    <xf numFmtId="41" fontId="3" fillId="3" borderId="112" xfId="2" applyNumberFormat="1" applyFont="1" applyFill="1" applyBorder="1">
      <alignment vertical="center"/>
    </xf>
    <xf numFmtId="41" fontId="3" fillId="3" borderId="114" xfId="2" applyNumberFormat="1" applyFont="1" applyFill="1" applyBorder="1">
      <alignment vertical="center"/>
    </xf>
    <xf numFmtId="41" fontId="3" fillId="3" borderId="113" xfId="2" applyNumberFormat="1" applyFont="1" applyFill="1" applyBorder="1">
      <alignment vertical="center"/>
    </xf>
    <xf numFmtId="41" fontId="3" fillId="3" borderId="116" xfId="2" applyNumberFormat="1" applyFont="1" applyFill="1" applyBorder="1">
      <alignment vertical="center"/>
    </xf>
    <xf numFmtId="41" fontId="3" fillId="3" borderId="108" xfId="2" applyNumberFormat="1" applyFont="1" applyFill="1" applyBorder="1">
      <alignment vertical="center"/>
    </xf>
    <xf numFmtId="41" fontId="3" fillId="3" borderId="110" xfId="2" applyNumberFormat="1" applyFont="1" applyFill="1" applyBorder="1">
      <alignment vertical="center"/>
    </xf>
    <xf numFmtId="41" fontId="3" fillId="3" borderId="109" xfId="2" applyNumberFormat="1" applyFont="1" applyFill="1" applyBorder="1">
      <alignment vertical="center"/>
    </xf>
    <xf numFmtId="41" fontId="3" fillId="3" borderId="115" xfId="2" applyNumberFormat="1" applyFont="1" applyFill="1" applyBorder="1">
      <alignment vertical="center"/>
    </xf>
    <xf numFmtId="41" fontId="3" fillId="3" borderId="9" xfId="2" applyNumberFormat="1" applyFont="1" applyFill="1" applyBorder="1" applyAlignment="1">
      <alignment horizontal="right" vertical="center"/>
    </xf>
    <xf numFmtId="41" fontId="3" fillId="3" borderId="0" xfId="2" applyNumberFormat="1" applyFont="1" applyFill="1" applyAlignment="1">
      <alignment horizontal="right" vertical="center"/>
    </xf>
    <xf numFmtId="41" fontId="3" fillId="3" borderId="35" xfId="2" applyNumberFormat="1" applyFont="1" applyFill="1" applyBorder="1">
      <alignment vertical="center"/>
    </xf>
    <xf numFmtId="41" fontId="3" fillId="3" borderId="13" xfId="2" applyNumberFormat="1" applyFont="1" applyFill="1" applyBorder="1">
      <alignment vertical="center"/>
    </xf>
    <xf numFmtId="41" fontId="3" fillId="3" borderId="15" xfId="2" applyNumberFormat="1" applyFont="1" applyFill="1" applyBorder="1">
      <alignment vertical="center"/>
    </xf>
    <xf numFmtId="41" fontId="3" fillId="3" borderId="32" xfId="2" applyNumberFormat="1" applyFont="1" applyFill="1" applyBorder="1">
      <alignment vertical="center"/>
    </xf>
    <xf numFmtId="0" fontId="3" fillId="3" borderId="5" xfId="2" applyFont="1" applyFill="1" applyBorder="1" applyAlignment="1">
      <alignment horizontal="center" vertical="center" textRotation="255"/>
    </xf>
    <xf numFmtId="0" fontId="14" fillId="3" borderId="2" xfId="0" applyFont="1" applyFill="1" applyBorder="1" applyAlignment="1">
      <alignment horizontal="center" vertical="center"/>
    </xf>
    <xf numFmtId="41" fontId="3" fillId="3" borderId="53" xfId="2" applyNumberFormat="1" applyFont="1" applyFill="1" applyBorder="1">
      <alignment vertical="center"/>
    </xf>
    <xf numFmtId="41" fontId="3" fillId="3" borderId="2" xfId="2" applyNumberFormat="1" applyFont="1" applyFill="1" applyBorder="1">
      <alignment vertical="center"/>
    </xf>
    <xf numFmtId="41" fontId="3" fillId="3" borderId="4" xfId="2" applyNumberFormat="1" applyFont="1" applyFill="1" applyBorder="1">
      <alignment vertical="center"/>
    </xf>
    <xf numFmtId="41" fontId="3" fillId="3" borderId="31" xfId="2" applyNumberFormat="1" applyFont="1" applyFill="1" applyBorder="1">
      <alignment vertical="center"/>
    </xf>
    <xf numFmtId="0" fontId="5" fillId="3" borderId="29" xfId="2" applyFont="1" applyFill="1" applyBorder="1">
      <alignment vertical="center"/>
    </xf>
    <xf numFmtId="41" fontId="22" fillId="3" borderId="29" xfId="2" applyNumberFormat="1" applyFont="1" applyFill="1" applyBorder="1">
      <alignment vertical="center"/>
    </xf>
    <xf numFmtId="41" fontId="5" fillId="3" borderId="29" xfId="2" applyNumberFormat="1" applyFont="1" applyFill="1" applyBorder="1">
      <alignment vertical="center"/>
    </xf>
    <xf numFmtId="0" fontId="27" fillId="3" borderId="0" xfId="0" applyFont="1" applyFill="1">
      <alignment vertical="center"/>
    </xf>
    <xf numFmtId="41" fontId="5" fillId="3" borderId="29" xfId="2" applyNumberFormat="1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0" fillId="0" borderId="10" xfId="2" applyFont="1" applyBorder="1" applyAlignment="1">
      <alignment horizontal="center" vertical="center"/>
    </xf>
    <xf numFmtId="0" fontId="10" fillId="0" borderId="64" xfId="2" applyFont="1" applyBorder="1" applyAlignment="1">
      <alignment horizontal="center" vertical="center"/>
    </xf>
    <xf numFmtId="176" fontId="5" fillId="0" borderId="0" xfId="2" applyNumberFormat="1" applyFont="1" applyBorder="1">
      <alignment vertical="center"/>
    </xf>
    <xf numFmtId="41" fontId="5" fillId="0" borderId="0" xfId="2" applyNumberFormat="1" applyFont="1" applyBorder="1">
      <alignment vertical="center"/>
    </xf>
    <xf numFmtId="184" fontId="5" fillId="0" borderId="0" xfId="2" applyNumberFormat="1" applyFont="1" applyBorder="1">
      <alignment vertical="center"/>
    </xf>
    <xf numFmtId="176" fontId="5" fillId="0" borderId="113" xfId="5" applyNumberFormat="1" applyFont="1" applyBorder="1">
      <alignment vertical="center"/>
    </xf>
    <xf numFmtId="176" fontId="5" fillId="0" borderId="114" xfId="5" applyNumberFormat="1" applyFont="1" applyBorder="1">
      <alignment vertical="center"/>
    </xf>
    <xf numFmtId="176" fontId="5" fillId="0" borderId="112" xfId="5" applyNumberFormat="1" applyFont="1" applyBorder="1">
      <alignment vertical="center"/>
    </xf>
    <xf numFmtId="41" fontId="5" fillId="0" borderId="113" xfId="5" applyNumberFormat="1" applyFont="1" applyBorder="1">
      <alignment vertical="center"/>
    </xf>
    <xf numFmtId="176" fontId="41" fillId="0" borderId="9" xfId="5" applyNumberFormat="1" applyFont="1" applyBorder="1">
      <alignment vertical="center"/>
    </xf>
    <xf numFmtId="176" fontId="41" fillId="0" borderId="112" xfId="5" applyNumberFormat="1" applyFont="1" applyBorder="1">
      <alignment vertical="center"/>
    </xf>
    <xf numFmtId="41" fontId="41" fillId="0" borderId="113" xfId="5" applyNumberFormat="1" applyFont="1" applyBorder="1">
      <alignment vertical="center"/>
    </xf>
    <xf numFmtId="41" fontId="41" fillId="0" borderId="114" xfId="5" applyNumberFormat="1" applyFont="1" applyBorder="1">
      <alignment vertical="center"/>
    </xf>
    <xf numFmtId="41" fontId="41" fillId="0" borderId="112" xfId="5" applyNumberFormat="1" applyFont="1" applyBorder="1">
      <alignment vertical="center"/>
    </xf>
    <xf numFmtId="184" fontId="5" fillId="0" borderId="113" xfId="5" applyNumberFormat="1" applyFont="1" applyBorder="1">
      <alignment vertical="center"/>
    </xf>
    <xf numFmtId="184" fontId="5" fillId="0" borderId="114" xfId="5" applyNumberFormat="1" applyFont="1" applyBorder="1">
      <alignment vertical="center"/>
    </xf>
    <xf numFmtId="184" fontId="5" fillId="0" borderId="112" xfId="5" applyNumberFormat="1" applyFont="1" applyBorder="1">
      <alignment vertical="center"/>
    </xf>
    <xf numFmtId="41" fontId="5" fillId="0" borderId="112" xfId="5" applyNumberFormat="1" applyFont="1" applyBorder="1">
      <alignment vertical="center"/>
    </xf>
    <xf numFmtId="176" fontId="5" fillId="0" borderId="4" xfId="5" applyNumberFormat="1" applyFont="1" applyBorder="1">
      <alignment vertical="center"/>
    </xf>
    <xf numFmtId="176" fontId="5" fillId="0" borderId="2" xfId="5" applyNumberFormat="1" applyFont="1" applyBorder="1">
      <alignment vertical="center"/>
    </xf>
    <xf numFmtId="176" fontId="5" fillId="0" borderId="53" xfId="5" applyNumberFormat="1" applyFont="1" applyBorder="1">
      <alignment vertical="center"/>
    </xf>
    <xf numFmtId="41" fontId="5" fillId="0" borderId="4" xfId="5" applyNumberFormat="1" applyFont="1" applyBorder="1">
      <alignment vertical="center"/>
    </xf>
    <xf numFmtId="176" fontId="41" fillId="0" borderId="53" xfId="5" applyNumberFormat="1" applyFont="1" applyBorder="1">
      <alignment vertical="center"/>
    </xf>
    <xf numFmtId="41" fontId="41" fillId="0" borderId="4" xfId="5" applyNumberFormat="1" applyFont="1" applyBorder="1" applyAlignment="1">
      <alignment horizontal="right" vertical="center"/>
    </xf>
    <xf numFmtId="41" fontId="41" fillId="0" borderId="2" xfId="5" applyNumberFormat="1" applyFont="1" applyBorder="1">
      <alignment vertical="center"/>
    </xf>
    <xf numFmtId="41" fontId="41" fillId="0" borderId="53" xfId="5" applyNumberFormat="1" applyFont="1" applyBorder="1">
      <alignment vertical="center"/>
    </xf>
    <xf numFmtId="184" fontId="5" fillId="0" borderId="4" xfId="5" applyNumberFormat="1" applyFont="1" applyBorder="1">
      <alignment vertical="center"/>
    </xf>
    <xf numFmtId="184" fontId="5" fillId="0" borderId="2" xfId="5" applyNumberFormat="1" applyFont="1" applyBorder="1">
      <alignment vertical="center"/>
    </xf>
    <xf numFmtId="184" fontId="5" fillId="0" borderId="53" xfId="5" applyNumberFormat="1" applyFont="1" applyBorder="1">
      <alignment vertical="center"/>
    </xf>
    <xf numFmtId="41" fontId="5" fillId="0" borderId="4" xfId="5" applyNumberFormat="1" applyFont="1" applyBorder="1" applyAlignment="1">
      <alignment horizontal="right" vertical="center"/>
    </xf>
    <xf numFmtId="41" fontId="5" fillId="0" borderId="53" xfId="5" applyNumberFormat="1" applyFont="1" applyBorder="1" applyAlignment="1">
      <alignment horizontal="right" vertical="center"/>
    </xf>
    <xf numFmtId="176" fontId="5" fillId="0" borderId="153" xfId="5" applyNumberFormat="1" applyFont="1" applyBorder="1">
      <alignment vertical="center"/>
    </xf>
    <xf numFmtId="185" fontId="5" fillId="0" borderId="156" xfId="5" applyNumberFormat="1" applyFont="1" applyBorder="1">
      <alignment vertical="center"/>
    </xf>
    <xf numFmtId="186" fontId="5" fillId="0" borderId="156" xfId="5" applyNumberFormat="1" applyFont="1" applyBorder="1">
      <alignment vertical="center"/>
    </xf>
    <xf numFmtId="186" fontId="5" fillId="0" borderId="153" xfId="5" applyNumberFormat="1" applyFont="1" applyBorder="1">
      <alignment vertical="center"/>
    </xf>
    <xf numFmtId="185" fontId="5" fillId="0" borderId="157" xfId="5" applyNumberFormat="1" applyFont="1" applyBorder="1">
      <alignment vertical="center"/>
    </xf>
    <xf numFmtId="186" fontId="5" fillId="0" borderId="64" xfId="2" applyNumberFormat="1" applyFont="1" applyBorder="1">
      <alignment vertical="center"/>
    </xf>
    <xf numFmtId="176" fontId="5" fillId="0" borderId="52" xfId="5" applyNumberFormat="1" applyFont="1" applyBorder="1" applyAlignment="1">
      <alignment horizontal="center" vertical="center"/>
    </xf>
    <xf numFmtId="178" fontId="5" fillId="0" borderId="26" xfId="5" applyNumberFormat="1" applyFont="1" applyBorder="1">
      <alignment vertical="center"/>
    </xf>
    <xf numFmtId="176" fontId="5" fillId="0" borderId="26" xfId="5" applyNumberFormat="1" applyFont="1" applyBorder="1">
      <alignment vertical="center"/>
    </xf>
    <xf numFmtId="185" fontId="5" fillId="0" borderId="24" xfId="5" applyNumberFormat="1" applyFont="1" applyBorder="1">
      <alignment vertical="center"/>
    </xf>
    <xf numFmtId="176" fontId="5" fillId="0" borderId="40" xfId="5" applyNumberFormat="1" applyFont="1" applyBorder="1" applyAlignment="1">
      <alignment horizontal="center" vertical="center"/>
    </xf>
    <xf numFmtId="178" fontId="5" fillId="0" borderId="39" xfId="5" applyNumberFormat="1" applyFont="1" applyBorder="1">
      <alignment vertical="center"/>
    </xf>
    <xf numFmtId="176" fontId="5" fillId="0" borderId="39" xfId="5" applyNumberFormat="1" applyFont="1" applyBorder="1">
      <alignment vertical="center"/>
    </xf>
    <xf numFmtId="185" fontId="5" fillId="0" borderId="73" xfId="5" applyNumberFormat="1" applyFont="1" applyBorder="1">
      <alignment vertical="center"/>
    </xf>
    <xf numFmtId="0" fontId="5" fillId="0" borderId="43" xfId="5" applyFont="1" applyBorder="1" applyAlignment="1">
      <alignment horizontal="center" vertical="center"/>
    </xf>
    <xf numFmtId="0" fontId="5" fillId="0" borderId="118" xfId="5" applyFont="1" applyBorder="1" applyAlignment="1">
      <alignment horizontal="center" vertical="center"/>
    </xf>
    <xf numFmtId="0" fontId="5" fillId="0" borderId="74" xfId="5" applyFont="1" applyBorder="1" applyAlignment="1">
      <alignment horizontal="center" vertical="center"/>
    </xf>
    <xf numFmtId="0" fontId="5" fillId="0" borderId="35" xfId="5" applyFont="1" applyBorder="1" applyAlignment="1">
      <alignment vertical="center" textRotation="255"/>
    </xf>
    <xf numFmtId="0" fontId="5" fillId="0" borderId="119" xfId="5" applyFont="1" applyBorder="1" applyAlignment="1">
      <alignment vertical="center" textRotation="255"/>
    </xf>
    <xf numFmtId="0" fontId="5" fillId="0" borderId="32" xfId="5" applyFont="1" applyBorder="1" applyAlignment="1">
      <alignment vertical="center" textRotation="255"/>
    </xf>
    <xf numFmtId="3" fontId="11" fillId="0" borderId="93" xfId="5" applyNumberFormat="1" applyFont="1" applyBorder="1" applyAlignment="1">
      <alignment vertical="center" shrinkToFit="1"/>
    </xf>
    <xf numFmtId="3" fontId="11" fillId="0" borderId="120" xfId="5" applyNumberFormat="1" applyFont="1" applyBorder="1" applyAlignment="1">
      <alignment vertical="center" shrinkToFit="1"/>
    </xf>
    <xf numFmtId="3" fontId="11" fillId="0" borderId="76" xfId="5" applyNumberFormat="1" applyFont="1" applyBorder="1" applyAlignment="1">
      <alignment vertical="center" shrinkToFit="1"/>
    </xf>
    <xf numFmtId="3" fontId="11" fillId="0" borderId="55" xfId="5" applyNumberFormat="1" applyFont="1" applyBorder="1" applyAlignment="1">
      <alignment vertical="center" shrinkToFit="1"/>
    </xf>
    <xf numFmtId="3" fontId="11" fillId="0" borderId="121" xfId="5" applyNumberFormat="1" applyFont="1" applyBorder="1" applyAlignment="1">
      <alignment vertical="center" shrinkToFit="1"/>
    </xf>
    <xf numFmtId="3" fontId="11" fillId="0" borderId="33" xfId="5" applyNumberFormat="1" applyFont="1" applyBorder="1" applyAlignment="1">
      <alignment vertical="center" shrinkToFit="1"/>
    </xf>
    <xf numFmtId="3" fontId="11" fillId="0" borderId="35" xfId="5" applyNumberFormat="1" applyFont="1" applyBorder="1" applyAlignment="1">
      <alignment vertical="center" shrinkToFit="1"/>
    </xf>
    <xf numFmtId="3" fontId="11" fillId="0" borderId="119" xfId="5" applyNumberFormat="1" applyFont="1" applyBorder="1" applyAlignment="1">
      <alignment vertical="center" shrinkToFit="1"/>
    </xf>
    <xf numFmtId="3" fontId="11" fillId="0" borderId="32" xfId="5" applyNumberFormat="1" applyFont="1" applyBorder="1" applyAlignment="1">
      <alignment vertical="center" shrinkToFit="1"/>
    </xf>
    <xf numFmtId="3" fontId="11" fillId="0" borderId="53" xfId="5" applyNumberFormat="1" applyFont="1" applyBorder="1" applyAlignment="1">
      <alignment vertical="center" shrinkToFit="1"/>
    </xf>
    <xf numFmtId="3" fontId="11" fillId="0" borderId="122" xfId="5" applyNumberFormat="1" applyFont="1" applyBorder="1" applyAlignment="1">
      <alignment vertical="center" shrinkToFit="1"/>
    </xf>
    <xf numFmtId="3" fontId="11" fillId="0" borderId="31" xfId="5" applyNumberFormat="1" applyFont="1" applyBorder="1" applyAlignment="1">
      <alignment vertical="center" shrinkToFit="1"/>
    </xf>
    <xf numFmtId="0" fontId="14" fillId="0" borderId="75" xfId="5" applyFont="1" applyBorder="1" applyAlignment="1">
      <alignment horizontal="center" vertical="center"/>
    </xf>
    <xf numFmtId="177" fontId="38" fillId="0" borderId="6" xfId="5" applyNumberFormat="1" applyFont="1" applyBorder="1">
      <alignment vertical="center"/>
    </xf>
    <xf numFmtId="0" fontId="38" fillId="0" borderId="6" xfId="5" applyFont="1" applyBorder="1">
      <alignment vertical="center"/>
    </xf>
    <xf numFmtId="0" fontId="38" fillId="0" borderId="19" xfId="5" applyFont="1" applyBorder="1">
      <alignment vertical="center"/>
    </xf>
    <xf numFmtId="177" fontId="38" fillId="0" borderId="1" xfId="5" applyNumberFormat="1" applyFont="1" applyBorder="1">
      <alignment vertical="center"/>
    </xf>
    <xf numFmtId="0" fontId="3" fillId="0" borderId="28" xfId="5" applyFont="1" applyBorder="1" applyAlignment="1">
      <alignment horizontal="center" vertical="center"/>
    </xf>
    <xf numFmtId="0" fontId="5" fillId="0" borderId="7" xfId="5" applyFont="1" applyBorder="1">
      <alignment vertical="center"/>
    </xf>
    <xf numFmtId="0" fontId="5" fillId="0" borderId="20" xfId="5" applyFont="1" applyBorder="1">
      <alignment vertical="center"/>
    </xf>
    <xf numFmtId="0" fontId="5" fillId="0" borderId="9" xfId="5" applyFont="1" applyBorder="1">
      <alignment vertical="center"/>
    </xf>
    <xf numFmtId="177" fontId="5" fillId="0" borderId="2" xfId="5" applyNumberFormat="1" applyFont="1" applyBorder="1">
      <alignment vertical="center"/>
    </xf>
    <xf numFmtId="0" fontId="3" fillId="0" borderId="37" xfId="2" applyFont="1" applyBorder="1" applyAlignment="1">
      <alignment horizontal="center" vertical="center"/>
    </xf>
    <xf numFmtId="0" fontId="5" fillId="0" borderId="8" xfId="2" applyFont="1" applyBorder="1">
      <alignment vertical="center"/>
    </xf>
    <xf numFmtId="0" fontId="5" fillId="0" borderId="21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41" xfId="5" applyFont="1" applyBorder="1" applyAlignment="1">
      <alignment horizontal="center" vertical="center"/>
    </xf>
    <xf numFmtId="0" fontId="5" fillId="0" borderId="35" xfId="5" applyFont="1" applyBorder="1" applyAlignment="1">
      <alignment vertical="center" shrinkToFit="1"/>
    </xf>
    <xf numFmtId="0" fontId="11" fillId="0" borderId="129" xfId="5" applyFont="1" applyBorder="1" applyAlignment="1">
      <alignment vertical="center" shrinkToFit="1"/>
    </xf>
    <xf numFmtId="181" fontId="5" fillId="0" borderId="130" xfId="6" applyNumberFormat="1" applyFont="1" applyFill="1" applyBorder="1" applyAlignment="1">
      <alignment vertical="center" shrinkToFit="1"/>
    </xf>
    <xf numFmtId="0" fontId="11" fillId="0" borderId="13" xfId="5" applyFont="1" applyBorder="1" applyAlignment="1">
      <alignment vertical="center" shrinkToFit="1"/>
    </xf>
    <xf numFmtId="181" fontId="5" fillId="0" borderId="15" xfId="6" applyNumberFormat="1" applyFont="1" applyFill="1" applyBorder="1" applyAlignment="1">
      <alignment vertical="center" shrinkToFit="1"/>
    </xf>
    <xf numFmtId="0" fontId="11" fillId="0" borderId="160" xfId="5" applyFont="1" applyBorder="1" applyAlignment="1">
      <alignment vertical="center" shrinkToFit="1"/>
    </xf>
    <xf numFmtId="0" fontId="5" fillId="0" borderId="130" xfId="5" applyFont="1" applyBorder="1" applyAlignment="1">
      <alignment vertical="center" shrinkToFit="1"/>
    </xf>
    <xf numFmtId="177" fontId="5" fillId="0" borderId="15" xfId="5" applyNumberFormat="1" applyFont="1" applyBorder="1" applyAlignment="1">
      <alignment vertical="center" shrinkToFit="1"/>
    </xf>
    <xf numFmtId="177" fontId="11" fillId="0" borderId="129" xfId="5" applyNumberFormat="1" applyFont="1" applyBorder="1" applyAlignment="1">
      <alignment vertical="center" shrinkToFit="1"/>
    </xf>
    <xf numFmtId="177" fontId="5" fillId="0" borderId="161" xfId="5" applyNumberFormat="1" applyFont="1" applyBorder="1" applyAlignment="1">
      <alignment vertical="center" shrinkToFit="1"/>
    </xf>
    <xf numFmtId="177" fontId="11" fillId="0" borderId="13" xfId="5" applyNumberFormat="1" applyFont="1" applyBorder="1" applyAlignment="1">
      <alignment vertical="center" shrinkToFit="1"/>
    </xf>
    <xf numFmtId="177" fontId="5" fillId="0" borderId="35" xfId="5" applyNumberFormat="1" applyFont="1" applyBorder="1" applyAlignment="1">
      <alignment vertical="center" shrinkToFit="1"/>
    </xf>
    <xf numFmtId="0" fontId="11" fillId="0" borderId="32" xfId="5" applyFont="1" applyBorder="1" applyAlignment="1">
      <alignment vertical="center" shrinkToFit="1"/>
    </xf>
    <xf numFmtId="0" fontId="38" fillId="0" borderId="57" xfId="5" applyFont="1" applyBorder="1" applyAlignment="1">
      <alignment horizontal="center" vertical="center"/>
    </xf>
    <xf numFmtId="0" fontId="38" fillId="0" borderId="53" xfId="5" applyFont="1" applyBorder="1" applyAlignment="1">
      <alignment vertical="center" shrinkToFit="1"/>
    </xf>
    <xf numFmtId="0" fontId="39" fillId="0" borderId="162" xfId="5" applyFont="1" applyBorder="1" applyAlignment="1">
      <alignment vertical="center" shrinkToFit="1"/>
    </xf>
    <xf numFmtId="181" fontId="38" fillId="0" borderId="163" xfId="6" applyNumberFormat="1" applyFont="1" applyFill="1" applyBorder="1" applyAlignment="1">
      <alignment vertical="center" shrinkToFit="1"/>
    </xf>
    <xf numFmtId="0" fontId="39" fillId="0" borderId="164" xfId="5" applyFont="1" applyBorder="1" applyAlignment="1">
      <alignment vertical="center" shrinkToFit="1"/>
    </xf>
    <xf numFmtId="181" fontId="38" fillId="0" borderId="4" xfId="6" applyNumberFormat="1" applyFont="1" applyFill="1" applyBorder="1" applyAlignment="1">
      <alignment vertical="center" shrinkToFit="1"/>
    </xf>
    <xf numFmtId="0" fontId="38" fillId="0" borderId="163" xfId="5" applyFont="1" applyBorder="1" applyAlignment="1">
      <alignment vertical="center" shrinkToFit="1"/>
    </xf>
    <xf numFmtId="177" fontId="38" fillId="0" borderId="165" xfId="5" applyNumberFormat="1" applyFont="1" applyBorder="1" applyAlignment="1">
      <alignment vertical="center" shrinkToFit="1"/>
    </xf>
    <xf numFmtId="177" fontId="39" fillId="0" borderId="4" xfId="5" applyNumberFormat="1" applyFont="1" applyBorder="1" applyAlignment="1">
      <alignment vertical="center" shrinkToFit="1"/>
    </xf>
    <xf numFmtId="177" fontId="38" fillId="0" borderId="163" xfId="5" applyNumberFormat="1" applyFont="1" applyBorder="1" applyAlignment="1">
      <alignment vertical="center" shrinkToFit="1"/>
    </xf>
    <xf numFmtId="177" fontId="39" fillId="0" borderId="162" xfId="5" applyNumberFormat="1" applyFont="1" applyBorder="1" applyAlignment="1">
      <alignment vertical="center" shrinkToFit="1"/>
    </xf>
    <xf numFmtId="0" fontId="5" fillId="0" borderId="55" xfId="2" applyFont="1" applyBorder="1" applyAlignment="1">
      <alignment vertical="center" shrinkToFit="1"/>
    </xf>
    <xf numFmtId="0" fontId="11" fillId="0" borderId="127" xfId="2" applyFont="1" applyBorder="1" applyAlignment="1">
      <alignment vertical="center" shrinkToFit="1"/>
    </xf>
    <xf numFmtId="181" fontId="5" fillId="0" borderId="128" xfId="1" applyNumberFormat="1" applyFont="1" applyFill="1" applyBorder="1" applyAlignment="1">
      <alignment vertical="center" shrinkToFit="1"/>
    </xf>
    <xf numFmtId="0" fontId="11" fillId="0" borderId="9" xfId="2" applyFont="1" applyBorder="1" applyAlignment="1">
      <alignment vertical="center" shrinkToFit="1"/>
    </xf>
    <xf numFmtId="181" fontId="5" fillId="0" borderId="0" xfId="1" applyNumberFormat="1" applyFont="1" applyFill="1" applyBorder="1" applyAlignment="1">
      <alignment vertical="center" shrinkToFit="1"/>
    </xf>
    <xf numFmtId="0" fontId="11" fillId="0" borderId="158" xfId="2" applyFont="1" applyBorder="1" applyAlignment="1">
      <alignment vertical="center" shrinkToFit="1"/>
    </xf>
    <xf numFmtId="0" fontId="5" fillId="0" borderId="128" xfId="2" applyFont="1" applyBorder="1" applyAlignment="1">
      <alignment vertical="center" shrinkToFit="1"/>
    </xf>
    <xf numFmtId="177" fontId="5" fillId="0" borderId="0" xfId="2" applyNumberFormat="1" applyFont="1" applyBorder="1" applyAlignment="1">
      <alignment vertical="center" shrinkToFit="1"/>
    </xf>
    <xf numFmtId="177" fontId="11" fillId="0" borderId="127" xfId="2" applyNumberFormat="1" applyFont="1" applyBorder="1" applyAlignment="1">
      <alignment vertical="center" shrinkToFit="1"/>
    </xf>
    <xf numFmtId="177" fontId="5" fillId="0" borderId="159" xfId="2" applyNumberFormat="1" applyFont="1" applyBorder="1" applyAlignment="1">
      <alignment vertical="center" shrinkToFit="1"/>
    </xf>
    <xf numFmtId="177" fontId="11" fillId="0" borderId="9" xfId="2" applyNumberFormat="1" applyFont="1" applyBorder="1" applyAlignment="1">
      <alignment vertical="center" shrinkToFit="1"/>
    </xf>
    <xf numFmtId="177" fontId="5" fillId="0" borderId="55" xfId="2" applyNumberFormat="1" applyFont="1" applyBorder="1" applyAlignment="1">
      <alignment vertical="center" shrinkToFit="1"/>
    </xf>
    <xf numFmtId="0" fontId="11" fillId="0" borderId="33" xfId="2" applyFont="1" applyBorder="1" applyAlignment="1">
      <alignment vertical="center" shrinkToFit="1"/>
    </xf>
    <xf numFmtId="38" fontId="5" fillId="0" borderId="16" xfId="3" applyFont="1" applyFill="1" applyBorder="1" applyAlignment="1">
      <alignment horizontal="center" vertical="center"/>
    </xf>
    <xf numFmtId="178" fontId="11" fillId="0" borderId="0" xfId="3" applyNumberFormat="1" applyFont="1" applyFill="1" applyBorder="1">
      <alignment vertical="center"/>
    </xf>
    <xf numFmtId="178" fontId="11" fillId="0" borderId="158" xfId="3" applyNumberFormat="1" applyFont="1" applyFill="1" applyBorder="1">
      <alignment vertical="center"/>
    </xf>
    <xf numFmtId="38" fontId="5" fillId="0" borderId="57" xfId="3" applyFont="1" applyFill="1" applyBorder="1" applyAlignment="1">
      <alignment horizontal="center" vertical="center"/>
    </xf>
    <xf numFmtId="178" fontId="38" fillId="0" borderId="53" xfId="7" applyNumberFormat="1" applyFont="1" applyFill="1" applyBorder="1">
      <alignment vertical="center"/>
    </xf>
    <xf numFmtId="178" fontId="39" fillId="0" borderId="131" xfId="7" applyNumberFormat="1" applyFont="1" applyFill="1" applyBorder="1">
      <alignment vertical="center"/>
    </xf>
    <xf numFmtId="178" fontId="38" fillId="0" borderId="132" xfId="7" applyNumberFormat="1" applyFont="1" applyFill="1" applyBorder="1">
      <alignment vertical="center"/>
    </xf>
    <xf numFmtId="178" fontId="38" fillId="0" borderId="4" xfId="7" applyNumberFormat="1" applyFont="1" applyFill="1" applyBorder="1">
      <alignment vertical="center"/>
    </xf>
    <xf numFmtId="178" fontId="39" fillId="0" borderId="31" xfId="7" applyNumberFormat="1" applyFont="1" applyFill="1" applyBorder="1">
      <alignment vertical="center"/>
    </xf>
    <xf numFmtId="178" fontId="5" fillId="0" borderId="55" xfId="7" applyNumberFormat="1" applyFont="1" applyFill="1" applyBorder="1">
      <alignment vertical="center"/>
    </xf>
    <xf numFmtId="178" fontId="11" fillId="0" borderId="127" xfId="7" applyNumberFormat="1" applyFont="1" applyFill="1" applyBorder="1">
      <alignment vertical="center"/>
    </xf>
    <xf numFmtId="178" fontId="5" fillId="0" borderId="128" xfId="7" applyNumberFormat="1" applyFont="1" applyFill="1" applyBorder="1">
      <alignment vertical="center"/>
    </xf>
    <xf numFmtId="178" fontId="11" fillId="0" borderId="0" xfId="7" applyNumberFormat="1" applyFont="1" applyFill="1" applyBorder="1">
      <alignment vertical="center"/>
    </xf>
    <xf numFmtId="178" fontId="11" fillId="0" borderId="158" xfId="7" applyNumberFormat="1" applyFont="1" applyFill="1" applyBorder="1">
      <alignment vertical="center"/>
    </xf>
    <xf numFmtId="178" fontId="11" fillId="0" borderId="33" xfId="7" applyNumberFormat="1" applyFont="1" applyFill="1" applyBorder="1">
      <alignment vertical="center"/>
    </xf>
    <xf numFmtId="188" fontId="3" fillId="0" borderId="55" xfId="3" applyNumberFormat="1" applyFont="1" applyFill="1" applyBorder="1" applyAlignment="1">
      <alignment vertical="center"/>
    </xf>
    <xf numFmtId="38" fontId="3" fillId="0" borderId="0" xfId="7" applyFont="1" applyFill="1" applyBorder="1" applyAlignment="1">
      <alignment horizontal="center" vertical="center"/>
    </xf>
    <xf numFmtId="188" fontId="3" fillId="0" borderId="3" xfId="7" applyNumberFormat="1" applyFont="1" applyFill="1" applyBorder="1" applyAlignment="1">
      <alignment vertical="center"/>
    </xf>
    <xf numFmtId="188" fontId="3" fillId="0" borderId="53" xfId="7" applyNumberFormat="1" applyFont="1" applyFill="1" applyBorder="1" applyAlignment="1">
      <alignment vertical="center"/>
    </xf>
    <xf numFmtId="187" fontId="3" fillId="0" borderId="3" xfId="7" applyNumberFormat="1" applyFont="1" applyFill="1" applyBorder="1" applyAlignment="1">
      <alignment vertical="center"/>
    </xf>
    <xf numFmtId="187" fontId="3" fillId="0" borderId="1" xfId="7" applyNumberFormat="1" applyFont="1" applyFill="1" applyBorder="1" applyAlignment="1">
      <alignment vertical="center"/>
    </xf>
    <xf numFmtId="41" fontId="37" fillId="0" borderId="74" xfId="5" applyNumberFormat="1" applyFont="1" applyBorder="1" applyAlignment="1">
      <alignment horizontal="right" vertical="center" shrinkToFit="1"/>
    </xf>
    <xf numFmtId="41" fontId="37" fillId="0" borderId="0" xfId="5" applyNumberFormat="1" applyFont="1" applyAlignment="1">
      <alignment horizontal="right" vertical="center" shrinkToFit="1"/>
    </xf>
    <xf numFmtId="41" fontId="37" fillId="0" borderId="116" xfId="5" applyNumberFormat="1" applyFont="1" applyBorder="1" applyAlignment="1">
      <alignment horizontal="right" vertical="center" shrinkToFit="1"/>
    </xf>
    <xf numFmtId="41" fontId="37" fillId="0" borderId="151" xfId="5" applyNumberFormat="1" applyFont="1" applyBorder="1" applyAlignment="1">
      <alignment horizontal="right" vertical="center" shrinkToFit="1"/>
    </xf>
    <xf numFmtId="41" fontId="37" fillId="0" borderId="4" xfId="5" applyNumberFormat="1" applyFont="1" applyBorder="1" applyAlignment="1">
      <alignment horizontal="right" vertical="center" shrinkToFit="1"/>
    </xf>
    <xf numFmtId="41" fontId="10" fillId="0" borderId="8" xfId="2" applyNumberFormat="1" applyFont="1" applyBorder="1" applyAlignment="1">
      <alignment horizontal="right" vertical="center" shrinkToFit="1"/>
    </xf>
    <xf numFmtId="41" fontId="37" fillId="0" borderId="33" xfId="5" applyNumberFormat="1" applyFont="1" applyBorder="1" applyAlignment="1">
      <alignment horizontal="right" vertical="center" shrinkToFit="1"/>
    </xf>
    <xf numFmtId="41" fontId="37" fillId="0" borderId="31" xfId="5" applyNumberFormat="1" applyFont="1" applyBorder="1" applyAlignment="1">
      <alignment horizontal="right" vertical="center" shrinkToFit="1"/>
    </xf>
    <xf numFmtId="41" fontId="37" fillId="0" borderId="55" xfId="2" applyNumberFormat="1" applyFont="1" applyBorder="1">
      <alignment vertical="center"/>
    </xf>
    <xf numFmtId="0" fontId="10" fillId="0" borderId="55" xfId="2" applyFont="1" applyBorder="1" applyAlignment="1">
      <alignment horizontal="center" vertical="top" textRotation="255" wrapText="1" shrinkToFit="1"/>
    </xf>
    <xf numFmtId="0" fontId="5" fillId="0" borderId="35" xfId="2" applyFont="1" applyBorder="1" applyAlignment="1">
      <alignment vertical="center" textRotation="255" shrinkToFit="1"/>
    </xf>
    <xf numFmtId="41" fontId="10" fillId="0" borderId="43" xfId="2" applyNumberFormat="1" applyFont="1" applyBorder="1">
      <alignment vertical="center"/>
    </xf>
    <xf numFmtId="41" fontId="10" fillId="0" borderId="55" xfId="2" applyNumberFormat="1" applyFont="1" applyBorder="1">
      <alignment vertical="center"/>
    </xf>
    <xf numFmtId="41" fontId="10" fillId="0" borderId="112" xfId="2" applyNumberFormat="1" applyFont="1" applyBorder="1">
      <alignment vertical="center"/>
    </xf>
    <xf numFmtId="41" fontId="37" fillId="0" borderId="112" xfId="2" applyNumberFormat="1" applyFont="1" applyBorder="1">
      <alignment vertical="center"/>
    </xf>
    <xf numFmtId="41" fontId="37" fillId="0" borderId="32" xfId="1" applyNumberFormat="1" applyFont="1" applyFill="1" applyBorder="1" applyAlignment="1">
      <alignment horizontal="right" vertical="center"/>
    </xf>
    <xf numFmtId="0" fontId="10" fillId="0" borderId="3" xfId="5" applyFont="1" applyBorder="1" applyAlignment="1">
      <alignment horizontal="center" vertical="center"/>
    </xf>
    <xf numFmtId="41" fontId="10" fillId="0" borderId="3" xfId="5" applyNumberFormat="1" applyFont="1" applyBorder="1">
      <alignment vertical="center"/>
    </xf>
    <xf numFmtId="41" fontId="10" fillId="0" borderId="0" xfId="5" applyNumberFormat="1" applyFont="1">
      <alignment vertical="center"/>
    </xf>
    <xf numFmtId="41" fontId="10" fillId="0" borderId="53" xfId="5" applyNumberFormat="1" applyFont="1" applyBorder="1">
      <alignment vertical="center"/>
    </xf>
    <xf numFmtId="41" fontId="10" fillId="0" borderId="53" xfId="5" applyNumberFormat="1" applyFont="1" applyBorder="1" applyAlignment="1">
      <alignment horizontal="right" vertical="center"/>
    </xf>
    <xf numFmtId="41" fontId="10" fillId="0" borderId="1" xfId="5" applyNumberFormat="1" applyFont="1" applyBorder="1">
      <alignment vertical="center"/>
    </xf>
    <xf numFmtId="41" fontId="37" fillId="0" borderId="33" xfId="2" applyNumberFormat="1" applyFont="1" applyBorder="1">
      <alignment vertical="center"/>
    </xf>
    <xf numFmtId="0" fontId="10" fillId="0" borderId="112" xfId="2" applyFont="1" applyBorder="1" applyAlignment="1">
      <alignment horizontal="center" vertical="center"/>
    </xf>
    <xf numFmtId="41" fontId="37" fillId="0" borderId="112" xfId="1" applyNumberFormat="1" applyFont="1" applyFill="1" applyBorder="1" applyAlignment="1">
      <alignment horizontal="right" vertical="center"/>
    </xf>
    <xf numFmtId="41" fontId="37" fillId="0" borderId="64" xfId="1" applyNumberFormat="1" applyFont="1" applyFill="1" applyBorder="1" applyAlignment="1">
      <alignment horizontal="right" vertical="center"/>
    </xf>
    <xf numFmtId="41" fontId="37" fillId="0" borderId="113" xfId="1" applyNumberFormat="1" applyFont="1" applyFill="1" applyBorder="1" applyAlignment="1">
      <alignment horizontal="right" vertical="center"/>
    </xf>
    <xf numFmtId="41" fontId="37" fillId="0" borderId="116" xfId="1" applyNumberFormat="1" applyFont="1" applyFill="1" applyBorder="1" applyAlignment="1">
      <alignment horizontal="right" vertical="center"/>
    </xf>
    <xf numFmtId="41" fontId="37" fillId="0" borderId="55" xfId="2" applyNumberFormat="1" applyFont="1" applyBorder="1" applyAlignment="1">
      <alignment horizontal="right" vertical="center"/>
    </xf>
    <xf numFmtId="0" fontId="10" fillId="0" borderId="112" xfId="5" applyFont="1" applyBorder="1" applyAlignment="1">
      <alignment horizontal="center" vertical="center"/>
    </xf>
    <xf numFmtId="41" fontId="37" fillId="0" borderId="64" xfId="5" applyNumberFormat="1" applyFont="1" applyBorder="1">
      <alignment vertical="center"/>
    </xf>
    <xf numFmtId="41" fontId="37" fillId="0" borderId="113" xfId="5" applyNumberFormat="1" applyFont="1" applyBorder="1">
      <alignment vertical="center"/>
    </xf>
    <xf numFmtId="41" fontId="37" fillId="0" borderId="112" xfId="5" applyNumberFormat="1" applyFont="1" applyBorder="1">
      <alignment vertical="center"/>
    </xf>
    <xf numFmtId="41" fontId="37" fillId="0" borderId="112" xfId="5" applyNumberFormat="1" applyFont="1" applyBorder="1" applyAlignment="1">
      <alignment horizontal="right" vertical="center"/>
    </xf>
    <xf numFmtId="41" fontId="37" fillId="0" borderId="65" xfId="5" applyNumberFormat="1" applyFont="1" applyBorder="1">
      <alignment vertical="center"/>
    </xf>
    <xf numFmtId="0" fontId="5" fillId="0" borderId="10" xfId="5" applyFont="1" applyBorder="1" applyAlignment="1">
      <alignment horizontal="center" vertical="center"/>
    </xf>
    <xf numFmtId="181" fontId="5" fillId="0" borderId="10" xfId="5" applyNumberFormat="1" applyFont="1" applyBorder="1" applyAlignment="1">
      <alignment horizontal="center" vertical="center"/>
    </xf>
    <xf numFmtId="181" fontId="5" fillId="0" borderId="17" xfId="5" applyNumberFormat="1" applyFont="1" applyBorder="1" applyAlignment="1">
      <alignment horizontal="center" vertical="center"/>
    </xf>
    <xf numFmtId="0" fontId="5" fillId="0" borderId="64" xfId="5" applyFont="1" applyBorder="1" applyAlignment="1">
      <alignment horizontal="center" vertical="center"/>
    </xf>
    <xf numFmtId="181" fontId="5" fillId="0" borderId="64" xfId="5" applyNumberFormat="1" applyFont="1" applyBorder="1" applyAlignment="1">
      <alignment horizontal="center" vertical="center"/>
    </xf>
    <xf numFmtId="181" fontId="5" fillId="0" borderId="65" xfId="5" applyNumberFormat="1" applyFont="1" applyBorder="1" applyAlignment="1">
      <alignment horizontal="center" vertical="center"/>
    </xf>
    <xf numFmtId="0" fontId="38" fillId="0" borderId="112" xfId="5" applyFont="1" applyBorder="1" applyAlignment="1">
      <alignment horizontal="center" vertical="center"/>
    </xf>
    <xf numFmtId="0" fontId="38" fillId="0" borderId="64" xfId="5" applyFont="1" applyBorder="1" applyAlignment="1">
      <alignment horizontal="center" vertical="center"/>
    </xf>
    <xf numFmtId="177" fontId="38" fillId="0" borderId="64" xfId="5" applyNumberFormat="1" applyFont="1" applyBorder="1" applyAlignment="1">
      <alignment horizontal="center" vertical="center"/>
    </xf>
    <xf numFmtId="0" fontId="38" fillId="0" borderId="116" xfId="5" applyFont="1" applyBorder="1" applyAlignment="1">
      <alignment horizontal="center" vertical="center"/>
    </xf>
    <xf numFmtId="0" fontId="38" fillId="0" borderId="4" xfId="5" applyFont="1" applyBorder="1" applyAlignment="1">
      <alignment horizontal="center" vertical="center"/>
    </xf>
    <xf numFmtId="0" fontId="38" fillId="0" borderId="3" xfId="5" applyFont="1" applyBorder="1" applyAlignment="1">
      <alignment horizontal="center" vertical="center"/>
    </xf>
    <xf numFmtId="0" fontId="38" fillId="0" borderId="31" xfId="5" applyFont="1" applyBorder="1" applyAlignment="1">
      <alignment horizontal="center" vertical="center"/>
    </xf>
    <xf numFmtId="0" fontId="39" fillId="0" borderId="153" xfId="5" applyFont="1" applyBorder="1" applyAlignment="1">
      <alignment horizontal="right" vertical="center"/>
    </xf>
    <xf numFmtId="177" fontId="39" fillId="0" borderId="3" xfId="5" applyNumberFormat="1" applyFont="1" applyBorder="1">
      <alignment vertical="center"/>
    </xf>
    <xf numFmtId="181" fontId="39" fillId="0" borderId="3" xfId="7" applyNumberFormat="1" applyFont="1" applyFill="1" applyBorder="1">
      <alignment vertical="center"/>
    </xf>
    <xf numFmtId="181" fontId="39" fillId="0" borderId="1" xfId="7" applyNumberFormat="1" applyFont="1" applyFill="1" applyBorder="1">
      <alignment vertical="center"/>
    </xf>
    <xf numFmtId="0" fontId="37" fillId="0" borderId="71" xfId="5" applyFont="1" applyBorder="1" applyAlignment="1">
      <alignment horizontal="right" vertical="center" shrinkToFit="1"/>
    </xf>
    <xf numFmtId="189" fontId="40" fillId="0" borderId="71" xfId="5" applyNumberFormat="1" applyFont="1" applyBorder="1" applyAlignment="1">
      <alignment horizontal="right" vertical="center"/>
    </xf>
    <xf numFmtId="189" fontId="40" fillId="0" borderId="72" xfId="5" applyNumberFormat="1" applyFont="1" applyBorder="1">
      <alignment vertical="center"/>
    </xf>
    <xf numFmtId="0" fontId="37" fillId="0" borderId="39" xfId="5" applyFont="1" applyBorder="1" applyAlignment="1">
      <alignment horizontal="right" vertical="center" shrinkToFit="1"/>
    </xf>
    <xf numFmtId="189" fontId="40" fillId="0" borderId="39" xfId="5" applyNumberFormat="1" applyFont="1" applyBorder="1" applyAlignment="1">
      <alignment horizontal="right" vertical="center"/>
    </xf>
    <xf numFmtId="189" fontId="40" fillId="0" borderId="73" xfId="5" applyNumberFormat="1" applyFont="1" applyBorder="1">
      <alignment vertical="center"/>
    </xf>
    <xf numFmtId="176" fontId="10" fillId="0" borderId="10" xfId="3" applyNumberFormat="1" applyFont="1" applyFill="1" applyBorder="1" applyAlignment="1">
      <alignment horizontal="right" vertical="center" shrinkToFit="1"/>
    </xf>
    <xf numFmtId="189" fontId="26" fillId="0" borderId="10" xfId="3" applyNumberFormat="1" applyFont="1" applyFill="1" applyBorder="1">
      <alignment vertical="center"/>
    </xf>
    <xf numFmtId="189" fontId="26" fillId="0" borderId="10" xfId="3" applyNumberFormat="1" applyFont="1" applyFill="1" applyBorder="1" applyAlignment="1">
      <alignment horizontal="right" vertical="center"/>
    </xf>
    <xf numFmtId="189" fontId="26" fillId="0" borderId="17" xfId="3" applyNumberFormat="1" applyFont="1" applyFill="1" applyBorder="1">
      <alignment vertical="center"/>
    </xf>
    <xf numFmtId="176" fontId="37" fillId="0" borderId="167" xfId="7" applyNumberFormat="1" applyFont="1" applyFill="1" applyBorder="1" applyAlignment="1">
      <alignment horizontal="right" vertical="center" shrinkToFit="1"/>
    </xf>
    <xf numFmtId="189" fontId="40" fillId="0" borderId="167" xfId="7" applyNumberFormat="1" applyFont="1" applyFill="1" applyBorder="1">
      <alignment vertical="center"/>
    </xf>
    <xf numFmtId="189" fontId="40" fillId="0" borderId="167" xfId="7" applyNumberFormat="1" applyFont="1" applyFill="1" applyBorder="1" applyAlignment="1">
      <alignment horizontal="right" vertical="center"/>
    </xf>
    <xf numFmtId="189" fontId="40" fillId="0" borderId="166" xfId="7" applyNumberFormat="1" applyFont="1" applyFill="1" applyBorder="1">
      <alignment vertical="center"/>
    </xf>
    <xf numFmtId="0" fontId="10" fillId="0" borderId="105" xfId="5" applyFont="1" applyBorder="1" applyAlignment="1">
      <alignment horizontal="center" vertical="center"/>
    </xf>
    <xf numFmtId="0" fontId="10" fillId="0" borderId="71" xfId="5" applyFont="1" applyBorder="1" applyAlignment="1">
      <alignment horizontal="center" vertical="center"/>
    </xf>
    <xf numFmtId="0" fontId="10" fillId="0" borderId="39" xfId="5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6" fillId="0" borderId="14" xfId="5" applyFont="1" applyBorder="1" applyAlignment="1">
      <alignment horizontal="center" vertical="center"/>
    </xf>
    <xf numFmtId="0" fontId="10" fillId="0" borderId="60" xfId="5" applyFont="1" applyBorder="1" applyAlignment="1">
      <alignment horizontal="center" vertical="center"/>
    </xf>
    <xf numFmtId="0" fontId="10" fillId="0" borderId="10" xfId="5" applyFont="1" applyBorder="1" applyAlignment="1">
      <alignment horizontal="center" vertical="center"/>
    </xf>
    <xf numFmtId="190" fontId="10" fillId="0" borderId="10" xfId="5" applyNumberFormat="1" applyFont="1" applyBorder="1" applyAlignment="1">
      <alignment horizontal="right" vertical="center"/>
    </xf>
    <xf numFmtId="41" fontId="10" fillId="0" borderId="10" xfId="5" applyNumberFormat="1" applyFont="1" applyBorder="1" applyAlignment="1">
      <alignment horizontal="right" vertical="center"/>
    </xf>
    <xf numFmtId="190" fontId="10" fillId="0" borderId="17" xfId="5" applyNumberFormat="1" applyFont="1" applyBorder="1">
      <alignment vertical="center"/>
    </xf>
    <xf numFmtId="190" fontId="10" fillId="0" borderId="71" xfId="5" applyNumberFormat="1" applyFont="1" applyBorder="1" applyAlignment="1">
      <alignment horizontal="right" vertical="center"/>
    </xf>
    <xf numFmtId="41" fontId="10" fillId="0" borderId="71" xfId="5" applyNumberFormat="1" applyFont="1" applyBorder="1" applyAlignment="1">
      <alignment horizontal="right" vertical="center"/>
    </xf>
    <xf numFmtId="190" fontId="10" fillId="0" borderId="72" xfId="5" applyNumberFormat="1" applyFont="1" applyBorder="1">
      <alignment vertical="center"/>
    </xf>
    <xf numFmtId="190" fontId="10" fillId="0" borderId="39" xfId="5" applyNumberFormat="1" applyFont="1" applyBorder="1" applyAlignment="1">
      <alignment horizontal="right" vertical="center"/>
    </xf>
    <xf numFmtId="179" fontId="10" fillId="0" borderId="39" xfId="5" applyNumberFormat="1" applyFont="1" applyBorder="1" applyAlignment="1">
      <alignment horizontal="right" vertical="center"/>
    </xf>
    <xf numFmtId="190" fontId="10" fillId="0" borderId="73" xfId="5" applyNumberFormat="1" applyFont="1" applyBorder="1">
      <alignment vertical="center"/>
    </xf>
    <xf numFmtId="0" fontId="10" fillId="0" borderId="66" xfId="5" applyFont="1" applyBorder="1" applyAlignment="1">
      <alignment horizontal="center" vertical="center"/>
    </xf>
    <xf numFmtId="190" fontId="10" fillId="0" borderId="66" xfId="5" applyNumberFormat="1" applyFont="1" applyBorder="1" applyAlignment="1">
      <alignment horizontal="right" vertical="center"/>
    </xf>
    <xf numFmtId="41" fontId="10" fillId="0" borderId="66" xfId="5" applyNumberFormat="1" applyFont="1" applyBorder="1" applyAlignment="1">
      <alignment horizontal="right" vertical="center"/>
    </xf>
    <xf numFmtId="190" fontId="10" fillId="0" borderId="67" xfId="5" applyNumberFormat="1" applyFont="1" applyBorder="1">
      <alignment vertical="center"/>
    </xf>
    <xf numFmtId="190" fontId="42" fillId="0" borderId="66" xfId="5" applyNumberFormat="1" applyFont="1" applyBorder="1" applyAlignment="1">
      <alignment horizontal="right" vertical="center"/>
    </xf>
    <xf numFmtId="190" fontId="10" fillId="0" borderId="105" xfId="5" applyNumberFormat="1" applyFont="1" applyBorder="1" applyAlignment="1">
      <alignment horizontal="right" vertical="center"/>
    </xf>
    <xf numFmtId="41" fontId="10" fillId="0" borderId="105" xfId="5" applyNumberFormat="1" applyFont="1" applyBorder="1" applyAlignment="1">
      <alignment horizontal="right" vertical="center"/>
    </xf>
    <xf numFmtId="190" fontId="10" fillId="0" borderId="106" xfId="5" applyNumberFormat="1" applyFont="1" applyBorder="1">
      <alignment vertical="center"/>
    </xf>
    <xf numFmtId="0" fontId="3" fillId="0" borderId="3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176" fontId="10" fillId="0" borderId="55" xfId="3" applyNumberFormat="1" applyFont="1" applyFill="1" applyBorder="1" applyAlignment="1">
      <alignment horizontal="right" vertical="center"/>
    </xf>
    <xf numFmtId="176" fontId="10" fillId="0" borderId="17" xfId="3" applyNumberFormat="1" applyFont="1" applyFill="1" applyBorder="1">
      <alignment vertical="center"/>
    </xf>
    <xf numFmtId="176" fontId="10" fillId="0" borderId="14" xfId="7" applyNumberFormat="1" applyFont="1" applyBorder="1">
      <alignment vertical="center"/>
    </xf>
    <xf numFmtId="176" fontId="10" fillId="0" borderId="14" xfId="7" applyNumberFormat="1" applyFont="1" applyFill="1" applyBorder="1">
      <alignment vertical="center"/>
    </xf>
    <xf numFmtId="176" fontId="10" fillId="0" borderId="65" xfId="7" applyNumberFormat="1" applyFont="1" applyFill="1" applyBorder="1">
      <alignment vertical="center"/>
    </xf>
    <xf numFmtId="176" fontId="10" fillId="0" borderId="39" xfId="7" applyNumberFormat="1" applyFont="1" applyBorder="1">
      <alignment vertical="center"/>
    </xf>
    <xf numFmtId="176" fontId="10" fillId="0" borderId="39" xfId="7" applyNumberFormat="1" applyFont="1" applyFill="1" applyBorder="1">
      <alignment vertical="center"/>
    </xf>
    <xf numFmtId="176" fontId="10" fillId="0" borderId="6" xfId="7" applyNumberFormat="1" applyFont="1" applyFill="1" applyBorder="1">
      <alignment vertical="center"/>
    </xf>
    <xf numFmtId="176" fontId="10" fillId="0" borderId="171" xfId="7" applyNumberFormat="1" applyFont="1" applyFill="1" applyBorder="1" applyAlignment="1">
      <alignment horizontal="right" vertical="center"/>
    </xf>
    <xf numFmtId="176" fontId="10" fillId="0" borderId="60" xfId="7" applyNumberFormat="1" applyFont="1" applyFill="1" applyBorder="1">
      <alignment vertical="center"/>
    </xf>
    <xf numFmtId="176" fontId="10" fillId="0" borderId="60" xfId="7" applyNumberFormat="1" applyFont="1" applyFill="1" applyBorder="1" applyAlignment="1">
      <alignment horizontal="right" vertical="center"/>
    </xf>
    <xf numFmtId="176" fontId="10" fillId="0" borderId="61" xfId="7" applyNumberFormat="1" applyFont="1" applyFill="1" applyBorder="1">
      <alignment vertical="center"/>
    </xf>
    <xf numFmtId="176" fontId="10" fillId="0" borderId="41" xfId="7" applyNumberFormat="1" applyFont="1" applyBorder="1" applyAlignment="1">
      <alignment horizontal="center" vertical="center"/>
    </xf>
    <xf numFmtId="176" fontId="10" fillId="0" borderId="40" xfId="7" applyNumberFormat="1" applyFont="1" applyBorder="1" applyAlignment="1">
      <alignment horizontal="center" vertical="center"/>
    </xf>
    <xf numFmtId="176" fontId="5" fillId="0" borderId="93" xfId="7" applyNumberFormat="1" applyFont="1" applyBorder="1">
      <alignment vertical="center"/>
    </xf>
    <xf numFmtId="176" fontId="5" fillId="0" borderId="21" xfId="7" applyNumberFormat="1" applyFont="1" applyFill="1" applyBorder="1">
      <alignment vertical="center"/>
    </xf>
    <xf numFmtId="176" fontId="5" fillId="0" borderId="22" xfId="7" applyNumberFormat="1" applyFont="1" applyBorder="1">
      <alignment vertical="center"/>
    </xf>
    <xf numFmtId="176" fontId="5" fillId="0" borderId="21" xfId="7" applyNumberFormat="1" applyFont="1" applyBorder="1">
      <alignment vertical="center"/>
    </xf>
    <xf numFmtId="176" fontId="5" fillId="0" borderId="20" xfId="7" applyNumberFormat="1" applyFont="1" applyBorder="1">
      <alignment vertical="center"/>
    </xf>
    <xf numFmtId="176" fontId="5" fillId="0" borderId="8" xfId="7" applyNumberFormat="1" applyFont="1" applyBorder="1">
      <alignment vertical="center"/>
    </xf>
    <xf numFmtId="176" fontId="5" fillId="0" borderId="8" xfId="7" applyNumberFormat="1" applyFont="1" applyFill="1" applyBorder="1">
      <alignment vertical="center"/>
    </xf>
    <xf numFmtId="176" fontId="5" fillId="0" borderId="7" xfId="7" applyNumberFormat="1" applyFont="1" applyBorder="1">
      <alignment vertical="center"/>
    </xf>
    <xf numFmtId="176" fontId="5" fillId="0" borderId="10" xfId="7" applyNumberFormat="1" applyFont="1" applyBorder="1">
      <alignment vertical="center"/>
    </xf>
    <xf numFmtId="176" fontId="5" fillId="0" borderId="10" xfId="7" applyNumberFormat="1" applyFont="1" applyFill="1" applyBorder="1">
      <alignment vertical="center"/>
    </xf>
    <xf numFmtId="176" fontId="5" fillId="0" borderId="9" xfId="7" applyNumberFormat="1" applyFont="1" applyBorder="1">
      <alignment vertical="center"/>
    </xf>
    <xf numFmtId="176" fontId="5" fillId="0" borderId="14" xfId="7" applyNumberFormat="1" applyFont="1" applyBorder="1">
      <alignment vertical="center"/>
    </xf>
    <xf numFmtId="176" fontId="5" fillId="0" borderId="14" xfId="7" applyNumberFormat="1" applyFont="1" applyFill="1" applyBorder="1">
      <alignment vertical="center"/>
    </xf>
    <xf numFmtId="176" fontId="5" fillId="0" borderId="13" xfId="7" applyNumberFormat="1" applyFont="1" applyBorder="1">
      <alignment vertical="center"/>
    </xf>
    <xf numFmtId="176" fontId="5" fillId="0" borderId="3" xfId="7" applyNumberFormat="1" applyFont="1" applyBorder="1">
      <alignment vertical="center"/>
    </xf>
    <xf numFmtId="176" fontId="5" fillId="0" borderId="3" xfId="7" applyNumberFormat="1" applyFont="1" applyFill="1" applyBorder="1">
      <alignment vertical="center"/>
    </xf>
    <xf numFmtId="176" fontId="5" fillId="0" borderId="2" xfId="7" applyNumberFormat="1" applyFont="1" applyBorder="1">
      <alignment vertical="center"/>
    </xf>
    <xf numFmtId="0" fontId="5" fillId="0" borderId="93" xfId="2" applyFont="1" applyBorder="1" applyAlignment="1">
      <alignment horizontal="center" vertical="center" wrapText="1"/>
    </xf>
    <xf numFmtId="176" fontId="5" fillId="0" borderId="93" xfId="3" applyNumberFormat="1" applyFont="1" applyFill="1" applyBorder="1">
      <alignment vertical="center"/>
    </xf>
    <xf numFmtId="176" fontId="5" fillId="0" borderId="43" xfId="3" applyNumberFormat="1" applyFont="1" applyFill="1" applyBorder="1">
      <alignment vertical="center"/>
    </xf>
    <xf numFmtId="176" fontId="5" fillId="0" borderId="55" xfId="3" applyNumberFormat="1" applyFont="1" applyFill="1" applyBorder="1">
      <alignment vertical="center"/>
    </xf>
    <xf numFmtId="176" fontId="5" fillId="0" borderId="35" xfId="3" applyNumberFormat="1" applyFont="1" applyFill="1" applyBorder="1">
      <alignment vertical="center"/>
    </xf>
    <xf numFmtId="176" fontId="5" fillId="0" borderId="53" xfId="3" applyNumberFormat="1" applyFont="1" applyFill="1" applyBorder="1">
      <alignment vertical="center"/>
    </xf>
    <xf numFmtId="181" fontId="5" fillId="0" borderId="8" xfId="1" applyNumberFormat="1" applyFont="1" applyFill="1" applyBorder="1" applyAlignment="1">
      <alignment horizontal="right"/>
    </xf>
    <xf numFmtId="0" fontId="3" fillId="0" borderId="0" xfId="2" applyFont="1" applyBorder="1">
      <alignment vertical="center"/>
    </xf>
    <xf numFmtId="41" fontId="38" fillId="0" borderId="8" xfId="6" applyNumberFormat="1" applyFont="1" applyFill="1" applyBorder="1" applyAlignment="1">
      <alignment horizontal="right"/>
    </xf>
    <xf numFmtId="193" fontId="37" fillId="0" borderId="3" xfId="9" applyNumberFormat="1" applyFont="1" applyFill="1" applyBorder="1" applyAlignment="1">
      <alignment horizontal="right" wrapText="1"/>
    </xf>
    <xf numFmtId="0" fontId="10" fillId="0" borderId="153" xfId="5" applyFont="1" applyBorder="1" applyAlignment="1">
      <alignment horizontal="center" vertical="center"/>
    </xf>
    <xf numFmtId="0" fontId="11" fillId="0" borderId="66" xfId="2" applyFont="1" applyBorder="1" applyAlignment="1">
      <alignment horizontal="right" vertical="center"/>
    </xf>
    <xf numFmtId="177" fontId="39" fillId="0" borderId="10" xfId="2" applyNumberFormat="1" applyFont="1" applyBorder="1">
      <alignment vertical="center"/>
    </xf>
    <xf numFmtId="181" fontId="39" fillId="0" borderId="10" xfId="3" applyNumberFormat="1" applyFont="1" applyFill="1" applyBorder="1">
      <alignment vertical="center"/>
    </xf>
    <xf numFmtId="181" fontId="39" fillId="0" borderId="17" xfId="3" applyNumberFormat="1" applyFont="1" applyFill="1" applyBorder="1">
      <alignment vertical="center"/>
    </xf>
    <xf numFmtId="0" fontId="38" fillId="0" borderId="8" xfId="5" applyFont="1" applyBorder="1" applyAlignment="1">
      <alignment horizontal="center" vertical="center"/>
    </xf>
    <xf numFmtId="38" fontId="38" fillId="0" borderId="68" xfId="7" applyFont="1" applyFill="1" applyBorder="1" applyAlignment="1">
      <alignment horizontal="center" vertical="center"/>
    </xf>
    <xf numFmtId="38" fontId="38" fillId="0" borderId="69" xfId="7" applyFont="1" applyFill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41" fontId="10" fillId="0" borderId="39" xfId="5" applyNumberFormat="1" applyFont="1" applyBorder="1" applyAlignment="1">
      <alignment horizontal="right" vertical="center"/>
    </xf>
    <xf numFmtId="0" fontId="10" fillId="0" borderId="64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176" fontId="5" fillId="0" borderId="0" xfId="5" applyNumberFormat="1" applyFont="1" applyBorder="1">
      <alignment vertical="center"/>
    </xf>
    <xf numFmtId="176" fontId="5" fillId="0" borderId="9" xfId="5" applyNumberFormat="1" applyFont="1" applyBorder="1">
      <alignment vertical="center"/>
    </xf>
    <xf numFmtId="176" fontId="5" fillId="0" borderId="55" xfId="5" applyNumberFormat="1" applyFont="1" applyBorder="1">
      <alignment vertical="center"/>
    </xf>
    <xf numFmtId="41" fontId="5" fillId="0" borderId="0" xfId="5" applyNumberFormat="1" applyFont="1" applyBorder="1">
      <alignment vertical="center"/>
    </xf>
    <xf numFmtId="176" fontId="41" fillId="0" borderId="55" xfId="5" applyNumberFormat="1" applyFont="1" applyBorder="1">
      <alignment vertical="center"/>
    </xf>
    <xf numFmtId="41" fontId="41" fillId="0" borderId="9" xfId="5" applyNumberFormat="1" applyFont="1" applyBorder="1">
      <alignment vertical="center"/>
    </xf>
    <xf numFmtId="41" fontId="41" fillId="0" borderId="55" xfId="5" applyNumberFormat="1" applyFont="1" applyBorder="1">
      <alignment vertical="center"/>
    </xf>
    <xf numFmtId="184" fontId="5" fillId="0" borderId="0" xfId="5" applyNumberFormat="1" applyFont="1" applyBorder="1">
      <alignment vertical="center"/>
    </xf>
    <xf numFmtId="184" fontId="5" fillId="0" borderId="9" xfId="5" applyNumberFormat="1" applyFont="1" applyBorder="1">
      <alignment vertical="center"/>
    </xf>
    <xf numFmtId="184" fontId="5" fillId="0" borderId="55" xfId="5" applyNumberFormat="1" applyFont="1" applyBorder="1">
      <alignment vertical="center"/>
    </xf>
    <xf numFmtId="176" fontId="41" fillId="0" borderId="110" xfId="5" applyNumberFormat="1" applyFont="1" applyBorder="1">
      <alignment vertical="center"/>
    </xf>
    <xf numFmtId="41" fontId="41" fillId="0" borderId="0" xfId="5" applyNumberFormat="1" applyFont="1" applyBorder="1" applyAlignment="1">
      <alignment horizontal="right" vertical="center"/>
    </xf>
    <xf numFmtId="41" fontId="5" fillId="0" borderId="0" xfId="5" applyNumberFormat="1" applyFont="1" applyBorder="1" applyAlignment="1">
      <alignment horizontal="right" vertical="center"/>
    </xf>
    <xf numFmtId="41" fontId="5" fillId="0" borderId="55" xfId="5" applyNumberFormat="1" applyFont="1" applyBorder="1" applyAlignment="1">
      <alignment horizontal="right" vertical="center"/>
    </xf>
    <xf numFmtId="176" fontId="41" fillId="0" borderId="2" xfId="5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5" fillId="0" borderId="29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38" xfId="2" applyFont="1" applyBorder="1" applyAlignment="1">
      <alignment horizontal="distributed" vertical="center" indent="2"/>
    </xf>
    <xf numFmtId="0" fontId="5" fillId="0" borderId="29" xfId="2" applyFont="1" applyBorder="1" applyAlignment="1">
      <alignment horizontal="distributed" vertical="center" indent="2"/>
    </xf>
    <xf numFmtId="0" fontId="5" fillId="0" borderId="36" xfId="2" applyFont="1" applyBorder="1" applyAlignment="1">
      <alignment horizontal="distributed" vertical="center" indent="2"/>
    </xf>
    <xf numFmtId="0" fontId="5" fillId="0" borderId="35" xfId="2" applyFont="1" applyBorder="1" applyAlignment="1">
      <alignment horizontal="distributed" vertical="center" indent="2"/>
    </xf>
    <xf numFmtId="0" fontId="5" fillId="0" borderId="15" xfId="2" applyFont="1" applyBorder="1" applyAlignment="1">
      <alignment horizontal="distributed" vertical="center" indent="2"/>
    </xf>
    <xf numFmtId="0" fontId="5" fillId="0" borderId="32" xfId="2" applyFont="1" applyBorder="1" applyAlignment="1">
      <alignment horizontal="distributed" vertical="center" indent="2"/>
    </xf>
    <xf numFmtId="0" fontId="5" fillId="0" borderId="43" xfId="2" applyFont="1" applyBorder="1" applyAlignment="1">
      <alignment horizontal="right" vertical="center"/>
    </xf>
    <xf numFmtId="0" fontId="5" fillId="0" borderId="34" xfId="2" applyFont="1" applyBorder="1" applyAlignment="1">
      <alignment horizontal="right" vertical="center"/>
    </xf>
    <xf numFmtId="0" fontId="5" fillId="0" borderId="7" xfId="2" applyFont="1" applyBorder="1" applyAlignment="1">
      <alignment horizontal="right" vertical="center"/>
    </xf>
    <xf numFmtId="0" fontId="5" fillId="0" borderId="55" xfId="2" applyFont="1" applyBorder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33" xfId="2" applyFont="1" applyBorder="1" applyAlignment="1">
      <alignment horizontal="right" vertical="center"/>
    </xf>
    <xf numFmtId="0" fontId="5" fillId="0" borderId="10" xfId="2" applyFont="1" applyBorder="1" applyAlignment="1">
      <alignment vertical="distributed" textRotation="255"/>
    </xf>
    <xf numFmtId="0" fontId="5" fillId="0" borderId="10" xfId="2" applyFont="1" applyBorder="1" applyAlignment="1">
      <alignment vertical="distributed"/>
    </xf>
    <xf numFmtId="0" fontId="5" fillId="0" borderId="12" xfId="2" applyFont="1" applyBorder="1" applyAlignment="1">
      <alignment vertical="distributed" textRotation="255"/>
    </xf>
    <xf numFmtId="0" fontId="5" fillId="0" borderId="6" xfId="2" applyFont="1" applyBorder="1" applyAlignment="1">
      <alignment vertical="distributed"/>
    </xf>
    <xf numFmtId="0" fontId="5" fillId="0" borderId="27" xfId="2" applyFont="1" applyBorder="1" applyAlignment="1">
      <alignment horizontal="distributed" vertical="center" indent="3" shrinkToFit="1"/>
    </xf>
    <xf numFmtId="0" fontId="5" fillId="0" borderId="49" xfId="2" applyFont="1" applyBorder="1" applyAlignment="1">
      <alignment horizontal="distributed" vertical="center" indent="3" shrinkToFit="1"/>
    </xf>
    <xf numFmtId="14" fontId="5" fillId="0" borderId="26" xfId="2" applyNumberFormat="1" applyFont="1" applyBorder="1" applyAlignment="1">
      <alignment horizontal="distributed" vertical="center" indent="3"/>
    </xf>
    <xf numFmtId="14" fontId="5" fillId="0" borderId="24" xfId="2" applyNumberFormat="1" applyFont="1" applyBorder="1" applyAlignment="1">
      <alignment horizontal="distributed" vertical="center" indent="3"/>
    </xf>
    <xf numFmtId="0" fontId="5" fillId="0" borderId="56" xfId="2" applyFont="1" applyBorder="1" applyAlignment="1">
      <alignment horizontal="center"/>
    </xf>
    <xf numFmtId="0" fontId="5" fillId="0" borderId="41" xfId="2" applyFont="1" applyBorder="1" applyAlignment="1">
      <alignment horizontal="center"/>
    </xf>
    <xf numFmtId="0" fontId="5" fillId="0" borderId="55" xfId="2" applyFont="1" applyBorder="1" applyAlignment="1">
      <alignment vertical="distributed" textRotation="255"/>
    </xf>
    <xf numFmtId="0" fontId="5" fillId="0" borderId="55" xfId="2" applyFont="1" applyBorder="1" applyAlignment="1">
      <alignment vertical="distributed"/>
    </xf>
    <xf numFmtId="0" fontId="5" fillId="0" borderId="10" xfId="2" applyFont="1" applyBorder="1" applyAlignment="1">
      <alignment vertical="distributed" textRotation="255" wrapText="1"/>
    </xf>
    <xf numFmtId="0" fontId="22" fillId="0" borderId="10" xfId="2" applyFont="1" applyBorder="1" applyAlignment="1">
      <alignment vertical="distributed"/>
    </xf>
    <xf numFmtId="0" fontId="5" fillId="0" borderId="14" xfId="2" applyFont="1" applyBorder="1" applyAlignment="1">
      <alignment vertical="distributed" textRotation="255"/>
    </xf>
    <xf numFmtId="0" fontId="5" fillId="0" borderId="8" xfId="2" applyFont="1" applyBorder="1" applyAlignment="1">
      <alignment vertical="distributed"/>
    </xf>
    <xf numFmtId="0" fontId="5" fillId="0" borderId="55" xfId="2" applyFont="1" applyBorder="1" applyAlignment="1">
      <alignment vertical="distributed" textRotation="255" wrapText="1"/>
    </xf>
    <xf numFmtId="0" fontId="5" fillId="0" borderId="37" xfId="2" applyFont="1" applyBorder="1" applyAlignment="1">
      <alignment horizontal="center" vertical="center"/>
    </xf>
    <xf numFmtId="0" fontId="5" fillId="0" borderId="75" xfId="2" applyFont="1" applyBorder="1" applyAlignment="1">
      <alignment horizontal="center" vertical="center"/>
    </xf>
    <xf numFmtId="0" fontId="5" fillId="0" borderId="37" xfId="5" applyFont="1" applyBorder="1" applyAlignment="1">
      <alignment horizontal="center" vertical="center"/>
    </xf>
    <xf numFmtId="0" fontId="5" fillId="0" borderId="75" xfId="5" applyFont="1" applyBorder="1" applyAlignment="1">
      <alignment horizontal="center" vertical="center"/>
    </xf>
    <xf numFmtId="0" fontId="5" fillId="0" borderId="16" xfId="2" applyFont="1" applyBorder="1" applyAlignment="1">
      <alignment horizontal="right" vertical="top"/>
    </xf>
    <xf numFmtId="0" fontId="5" fillId="0" borderId="0" xfId="2" applyFont="1" applyAlignment="1">
      <alignment horizontal="right" vertical="top"/>
    </xf>
    <xf numFmtId="0" fontId="5" fillId="0" borderId="9" xfId="2" applyFont="1" applyBorder="1" applyAlignment="1">
      <alignment horizontal="right" vertical="top"/>
    </xf>
    <xf numFmtId="0" fontId="5" fillId="0" borderId="35" xfId="2" applyFont="1" applyBorder="1" applyAlignment="1">
      <alignment vertical="distributed" textRotation="255"/>
    </xf>
    <xf numFmtId="0" fontId="5" fillId="0" borderId="43" xfId="2" applyFont="1" applyBorder="1" applyAlignment="1">
      <alignment vertical="distributed" textRotation="255"/>
    </xf>
    <xf numFmtId="0" fontId="5" fillId="0" borderId="6" xfId="2" applyFont="1" applyBorder="1" applyAlignment="1">
      <alignment vertical="distributed" textRotation="255"/>
    </xf>
    <xf numFmtId="0" fontId="5" fillId="0" borderId="35" xfId="5" applyFont="1" applyBorder="1" applyAlignment="1">
      <alignment vertical="distributed" textRotation="255"/>
    </xf>
    <xf numFmtId="0" fontId="5" fillId="0" borderId="43" xfId="5" applyFont="1" applyBorder="1" applyAlignment="1">
      <alignment vertical="distributed" textRotation="255"/>
    </xf>
    <xf numFmtId="0" fontId="11" fillId="0" borderId="119" xfId="5" applyFont="1" applyBorder="1" applyAlignment="1">
      <alignment vertical="distributed" textRotation="255"/>
    </xf>
    <xf numFmtId="0" fontId="11" fillId="0" borderId="118" xfId="5" applyFont="1" applyBorder="1" applyAlignment="1">
      <alignment vertical="distributed" textRotation="255"/>
    </xf>
    <xf numFmtId="0" fontId="5" fillId="0" borderId="32" xfId="5" applyFont="1" applyBorder="1" applyAlignment="1">
      <alignment vertical="distributed" textRotation="255"/>
    </xf>
    <xf numFmtId="0" fontId="5" fillId="0" borderId="74" xfId="5" applyFont="1" applyBorder="1" applyAlignment="1">
      <alignment vertical="distributed" textRotation="255"/>
    </xf>
    <xf numFmtId="0" fontId="5" fillId="0" borderId="16" xfId="2" applyFont="1" applyBorder="1" applyAlignment="1">
      <alignment horizontal="left"/>
    </xf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13" xfId="2" applyFont="1" applyBorder="1" applyAlignment="1">
      <alignment vertical="distributed" textRotation="255"/>
    </xf>
    <xf numFmtId="0" fontId="5" fillId="0" borderId="7" xfId="2" applyFont="1" applyBorder="1" applyAlignment="1">
      <alignment vertical="distributed" textRotation="255"/>
    </xf>
    <xf numFmtId="0" fontId="11" fillId="0" borderId="119" xfId="2" applyFont="1" applyBorder="1" applyAlignment="1">
      <alignment vertical="distributed" textRotation="255"/>
    </xf>
    <xf numFmtId="0" fontId="11" fillId="0" borderId="118" xfId="2" applyFont="1" applyBorder="1" applyAlignment="1">
      <alignment vertical="distributed" textRotation="255"/>
    </xf>
    <xf numFmtId="0" fontId="5" fillId="0" borderId="29" xfId="2" applyFont="1" applyBorder="1" applyAlignment="1">
      <alignment horizontal="right" vertical="top"/>
    </xf>
    <xf numFmtId="0" fontId="5" fillId="0" borderId="28" xfId="2" applyFont="1" applyBorder="1" applyAlignment="1">
      <alignment horizontal="right" vertical="top"/>
    </xf>
    <xf numFmtId="0" fontId="5" fillId="0" borderId="8" xfId="2" applyFont="1" applyBorder="1" applyAlignment="1">
      <alignment vertical="distributed" textRotation="255"/>
    </xf>
    <xf numFmtId="0" fontId="5" fillId="0" borderId="26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38" fontId="5" fillId="0" borderId="26" xfId="3" applyFont="1" applyFill="1" applyBorder="1" applyAlignment="1">
      <alignment horizontal="center" vertical="center"/>
    </xf>
    <xf numFmtId="38" fontId="5" fillId="0" borderId="24" xfId="3" applyFont="1" applyFill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41" fontId="10" fillId="0" borderId="147" xfId="2" applyNumberFormat="1" applyFont="1" applyBorder="1" applyAlignment="1">
      <alignment horizontal="center" vertical="center" shrinkToFit="1"/>
    </xf>
    <xf numFmtId="0" fontId="36" fillId="0" borderId="148" xfId="0" applyFont="1" applyBorder="1" applyAlignment="1">
      <alignment horizontal="center" vertical="center" shrinkToFit="1"/>
    </xf>
    <xf numFmtId="0" fontId="36" fillId="0" borderId="152" xfId="0" applyFont="1" applyBorder="1" applyAlignment="1">
      <alignment horizontal="center" vertical="center" shrinkToFit="1"/>
    </xf>
    <xf numFmtId="0" fontId="10" fillId="0" borderId="30" xfId="2" applyFont="1" applyBorder="1" applyAlignment="1">
      <alignment horizontal="right" vertical="top"/>
    </xf>
    <xf numFmtId="0" fontId="10" fillId="0" borderId="29" xfId="2" applyFont="1" applyBorder="1" applyAlignment="1">
      <alignment horizontal="right" vertical="top"/>
    </xf>
    <xf numFmtId="0" fontId="10" fillId="0" borderId="28" xfId="2" applyFont="1" applyBorder="1" applyAlignment="1">
      <alignment horizontal="right" vertical="top"/>
    </xf>
    <xf numFmtId="0" fontId="11" fillId="0" borderId="36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top" textRotation="255" wrapText="1"/>
    </xf>
    <xf numFmtId="0" fontId="25" fillId="0" borderId="10" xfId="0" applyFont="1" applyBorder="1" applyAlignment="1">
      <alignment vertical="top" textRotation="255" wrapText="1"/>
    </xf>
    <xf numFmtId="0" fontId="25" fillId="0" borderId="14" xfId="0" applyFont="1" applyBorder="1" applyAlignment="1">
      <alignment vertical="top" textRotation="255" wrapText="1"/>
    </xf>
    <xf numFmtId="0" fontId="5" fillId="0" borderId="44" xfId="2" applyFont="1" applyBorder="1" applyAlignment="1">
      <alignment horizontal="center" vertical="center" textRotation="255"/>
    </xf>
    <xf numFmtId="0" fontId="5" fillId="0" borderId="56" xfId="2" applyFont="1" applyBorder="1" applyAlignment="1">
      <alignment horizontal="center" vertical="center" textRotation="255"/>
    </xf>
    <xf numFmtId="0" fontId="5" fillId="0" borderId="41" xfId="2" applyFont="1" applyBorder="1" applyAlignment="1">
      <alignment horizontal="center" vertical="center" textRotation="255"/>
    </xf>
    <xf numFmtId="0" fontId="5" fillId="0" borderId="52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 textRotation="255"/>
    </xf>
    <xf numFmtId="0" fontId="10" fillId="0" borderId="18" xfId="2" applyFont="1" applyBorder="1" applyAlignment="1">
      <alignment horizontal="left"/>
    </xf>
    <xf numFmtId="0" fontId="10" fillId="0" borderId="15" xfId="2" applyFont="1" applyBorder="1" applyAlignment="1">
      <alignment horizontal="left"/>
    </xf>
    <xf numFmtId="0" fontId="10" fillId="0" borderId="13" xfId="2" applyFont="1" applyBorder="1" applyAlignment="1">
      <alignment horizontal="left"/>
    </xf>
    <xf numFmtId="0" fontId="24" fillId="0" borderId="147" xfId="2" applyFont="1" applyBorder="1" applyAlignment="1">
      <alignment horizontal="center" vertical="center" shrinkToFit="1"/>
    </xf>
    <xf numFmtId="0" fontId="25" fillId="0" borderId="148" xfId="0" applyFont="1" applyBorder="1" applyAlignment="1">
      <alignment horizontal="center" vertical="center" shrinkToFit="1"/>
    </xf>
    <xf numFmtId="0" fontId="25" fillId="0" borderId="152" xfId="0" applyFont="1" applyBorder="1" applyAlignment="1">
      <alignment horizontal="center" vertical="center" shrinkToFit="1"/>
    </xf>
    <xf numFmtId="0" fontId="10" fillId="0" borderId="147" xfId="2" applyFont="1" applyBorder="1" applyAlignment="1">
      <alignment horizontal="center" vertical="center" shrinkToFit="1"/>
    </xf>
    <xf numFmtId="0" fontId="0" fillId="0" borderId="148" xfId="0" applyBorder="1" applyAlignment="1">
      <alignment horizontal="center" vertical="center" shrinkToFit="1"/>
    </xf>
    <xf numFmtId="0" fontId="0" fillId="0" borderId="152" xfId="0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0" fontId="38" fillId="0" borderId="42" xfId="5" applyFont="1" applyBorder="1" applyAlignment="1">
      <alignment horizontal="center" vertical="center"/>
    </xf>
    <xf numFmtId="0" fontId="38" fillId="0" borderId="40" xfId="5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textRotation="255"/>
    </xf>
    <xf numFmtId="0" fontId="3" fillId="0" borderId="7" xfId="2" applyFont="1" applyBorder="1" applyAlignment="1">
      <alignment horizontal="center" vertical="center" textRotation="255"/>
    </xf>
    <xf numFmtId="0" fontId="3" fillId="0" borderId="16" xfId="2" applyFont="1" applyBorder="1" applyAlignment="1">
      <alignment horizontal="center" vertical="center" textRotation="255"/>
    </xf>
    <xf numFmtId="0" fontId="3" fillId="0" borderId="9" xfId="2" applyFont="1" applyBorder="1" applyAlignment="1">
      <alignment horizontal="center" vertical="center" textRotation="255"/>
    </xf>
    <xf numFmtId="0" fontId="3" fillId="0" borderId="5" xfId="2" applyFont="1" applyBorder="1" applyAlignment="1">
      <alignment horizontal="center" vertical="center" textRotation="255"/>
    </xf>
    <xf numFmtId="0" fontId="3" fillId="0" borderId="2" xfId="2" applyFont="1" applyBorder="1" applyAlignment="1">
      <alignment horizontal="center" vertical="center" textRotation="255"/>
    </xf>
    <xf numFmtId="0" fontId="5" fillId="0" borderId="30" xfId="2" applyFont="1" applyBorder="1" applyAlignment="1">
      <alignment horizontal="right" vertical="center" wrapText="1"/>
    </xf>
    <xf numFmtId="0" fontId="5" fillId="0" borderId="28" xfId="2" applyFont="1" applyBorder="1" applyAlignment="1">
      <alignment horizontal="right" vertical="center" wrapText="1"/>
    </xf>
    <xf numFmtId="0" fontId="5" fillId="0" borderId="18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49" fontId="11" fillId="0" borderId="14" xfId="2" applyNumberFormat="1" applyFont="1" applyBorder="1" applyAlignment="1">
      <alignment vertical="top" textRotation="255" wrapText="1" readingOrder="1"/>
    </xf>
    <xf numFmtId="49" fontId="11" fillId="0" borderId="8" xfId="2" applyNumberFormat="1" applyFont="1" applyBorder="1" applyAlignment="1">
      <alignment vertical="top" textRotation="255" wrapText="1" readingOrder="1"/>
    </xf>
    <xf numFmtId="0" fontId="3" fillId="0" borderId="0" xfId="0" quotePrefix="1" applyFont="1" applyAlignment="1">
      <alignment horizontal="center" vertical="center" textRotation="180"/>
    </xf>
    <xf numFmtId="0" fontId="11" fillId="0" borderId="44" xfId="2" applyFont="1" applyBorder="1" applyAlignment="1">
      <alignment horizontal="center" vertical="distributed" textRotation="255" wrapText="1" indent="3"/>
    </xf>
    <xf numFmtId="0" fontId="11" fillId="0" borderId="56" xfId="2" applyFont="1" applyBorder="1" applyAlignment="1">
      <alignment horizontal="center" vertical="distributed" textRotation="255" wrapText="1" indent="3"/>
    </xf>
    <xf numFmtId="0" fontId="11" fillId="0" borderId="94" xfId="2" applyFont="1" applyBorder="1" applyAlignment="1">
      <alignment horizontal="center" vertical="distributed" textRotation="255" wrapText="1" indent="3"/>
    </xf>
    <xf numFmtId="0" fontId="11" fillId="0" borderId="41" xfId="2" applyFont="1" applyBorder="1" applyAlignment="1">
      <alignment horizontal="center" vertical="distributed" textRotation="255" wrapText="1" indent="3"/>
    </xf>
    <xf numFmtId="49" fontId="11" fillId="0" borderId="56" xfId="2" applyNumberFormat="1" applyFont="1" applyBorder="1" applyAlignment="1">
      <alignment horizontal="center" textRotation="255"/>
    </xf>
    <xf numFmtId="49" fontId="11" fillId="0" borderId="41" xfId="2" applyNumberFormat="1" applyFont="1" applyBorder="1" applyAlignment="1">
      <alignment horizontal="center" textRotation="255"/>
    </xf>
    <xf numFmtId="49" fontId="11" fillId="0" borderId="10" xfId="2" applyNumberFormat="1" applyFont="1" applyBorder="1" applyAlignment="1">
      <alignment horizontal="center" textRotation="255"/>
    </xf>
    <xf numFmtId="49" fontId="11" fillId="0" borderId="14" xfId="2" applyNumberFormat="1" applyFont="1" applyBorder="1" applyAlignment="1">
      <alignment horizontal="center" textRotation="255"/>
    </xf>
    <xf numFmtId="0" fontId="11" fillId="0" borderId="30" xfId="2" applyFont="1" applyBorder="1" applyAlignment="1">
      <alignment horizontal="right" vertical="top"/>
    </xf>
    <xf numFmtId="0" fontId="11" fillId="0" borderId="28" xfId="2" applyFont="1" applyBorder="1" applyAlignment="1">
      <alignment horizontal="right" vertical="top"/>
    </xf>
    <xf numFmtId="0" fontId="11" fillId="0" borderId="16" xfId="2" applyFont="1" applyBorder="1" applyAlignment="1">
      <alignment horizontal="right" vertical="top"/>
    </xf>
    <xf numFmtId="0" fontId="11" fillId="0" borderId="9" xfId="2" applyFont="1" applyBorder="1" applyAlignment="1">
      <alignment horizontal="right" vertical="top"/>
    </xf>
    <xf numFmtId="49" fontId="11" fillId="0" borderId="10" xfId="2" applyNumberFormat="1" applyFont="1" applyBorder="1" applyAlignment="1">
      <alignment vertical="top" textRotation="255" wrapText="1" readingOrder="1"/>
    </xf>
    <xf numFmtId="0" fontId="11" fillId="0" borderId="10" xfId="2" applyFont="1" applyBorder="1" applyAlignment="1">
      <alignment vertical="top" textRotation="255" wrapText="1" readingOrder="1"/>
    </xf>
    <xf numFmtId="49" fontId="11" fillId="0" borderId="12" xfId="2" applyNumberFormat="1" applyFont="1" applyBorder="1" applyAlignment="1">
      <alignment vertical="top" textRotation="255" wrapText="1" readingOrder="1"/>
    </xf>
    <xf numFmtId="49" fontId="11" fillId="0" borderId="6" xfId="2" applyNumberFormat="1" applyFont="1" applyBorder="1" applyAlignment="1">
      <alignment vertical="top" textRotation="255" wrapText="1" readingOrder="1"/>
    </xf>
    <xf numFmtId="0" fontId="10" fillId="0" borderId="10" xfId="2" applyFont="1" applyBorder="1" applyAlignment="1">
      <alignment vertical="center"/>
    </xf>
    <xf numFmtId="191" fontId="10" fillId="0" borderId="10" xfId="2" applyNumberFormat="1" applyFont="1" applyBorder="1" applyAlignment="1">
      <alignment vertical="center"/>
    </xf>
    <xf numFmtId="192" fontId="10" fillId="0" borderId="10" xfId="2" applyNumberFormat="1" applyFont="1" applyBorder="1" applyAlignment="1">
      <alignment vertical="center"/>
    </xf>
    <xf numFmtId="192" fontId="10" fillId="0" borderId="17" xfId="2" applyNumberFormat="1" applyFont="1" applyBorder="1" applyAlignment="1">
      <alignment vertical="center"/>
    </xf>
    <xf numFmtId="191" fontId="10" fillId="0" borderId="55" xfId="2" applyNumberFormat="1" applyFont="1" applyBorder="1" applyAlignment="1">
      <alignment vertical="center"/>
    </xf>
    <xf numFmtId="191" fontId="10" fillId="0" borderId="9" xfId="2" applyNumberFormat="1" applyFont="1" applyBorder="1" applyAlignment="1">
      <alignment vertical="center"/>
    </xf>
    <xf numFmtId="192" fontId="10" fillId="0" borderId="55" xfId="2" applyNumberFormat="1" applyFont="1" applyBorder="1" applyAlignment="1">
      <alignment vertical="center"/>
    </xf>
    <xf numFmtId="192" fontId="10" fillId="0" borderId="33" xfId="2" applyNumberFormat="1" applyFont="1" applyBorder="1" applyAlignment="1">
      <alignment vertical="center"/>
    </xf>
    <xf numFmtId="0" fontId="11" fillId="0" borderId="26" xfId="2" applyFont="1" applyBorder="1" applyAlignment="1">
      <alignment horizontal="center" vertical="center" textRotation="255" wrapText="1"/>
    </xf>
    <xf numFmtId="0" fontId="11" fillId="0" borderId="21" xfId="2" applyFont="1" applyBorder="1" applyAlignment="1">
      <alignment horizontal="center" vertical="center" textRotation="255" wrapText="1"/>
    </xf>
    <xf numFmtId="0" fontId="11" fillId="0" borderId="26" xfId="2" applyFont="1" applyBorder="1" applyAlignment="1">
      <alignment horizontal="center" vertical="center" textRotation="255" wrapText="1" readingOrder="1"/>
    </xf>
    <xf numFmtId="0" fontId="11" fillId="0" borderId="21" xfId="2" applyFont="1" applyBorder="1" applyAlignment="1">
      <alignment horizontal="center" vertical="center" textRotation="255" wrapText="1" readingOrder="1"/>
    </xf>
    <xf numFmtId="0" fontId="11" fillId="0" borderId="44" xfId="2" applyFont="1" applyBorder="1" applyAlignment="1">
      <alignment horizontal="center" vertical="center" textRotation="255" wrapText="1"/>
    </xf>
    <xf numFmtId="0" fontId="11" fillId="0" borderId="56" xfId="2" applyFont="1" applyBorder="1" applyAlignment="1">
      <alignment horizontal="center" vertical="center" textRotation="255" wrapText="1"/>
    </xf>
    <xf numFmtId="0" fontId="11" fillId="0" borderId="41" xfId="2" applyFont="1" applyBorder="1" applyAlignment="1">
      <alignment horizontal="center" vertical="center" textRotation="255" wrapText="1"/>
    </xf>
    <xf numFmtId="0" fontId="11" fillId="0" borderId="94" xfId="2" applyFont="1" applyBorder="1" applyAlignment="1">
      <alignment horizontal="center" vertical="center" textRotation="255" wrapText="1"/>
    </xf>
    <xf numFmtId="0" fontId="11" fillId="0" borderId="24" xfId="2" applyFont="1" applyBorder="1" applyAlignment="1">
      <alignment horizontal="center" vertical="center" textRotation="255" wrapText="1"/>
    </xf>
    <xf numFmtId="0" fontId="11" fillId="0" borderId="19" xfId="2" applyFont="1" applyBorder="1" applyAlignment="1">
      <alignment horizontal="center" vertical="center" textRotation="255" wrapText="1"/>
    </xf>
    <xf numFmtId="0" fontId="10" fillId="0" borderId="71" xfId="5" applyFont="1" applyBorder="1" applyAlignment="1">
      <alignment horizontal="right" vertical="center"/>
    </xf>
    <xf numFmtId="191" fontId="10" fillId="0" borderId="71" xfId="5" applyNumberFormat="1" applyFont="1" applyBorder="1" applyAlignment="1">
      <alignment horizontal="right" vertical="center"/>
    </xf>
    <xf numFmtId="41" fontId="10" fillId="0" borderId="98" xfId="5" applyNumberFormat="1" applyFont="1" applyBorder="1" applyAlignment="1">
      <alignment horizontal="right" vertical="center"/>
    </xf>
    <xf numFmtId="41" fontId="10" fillId="0" borderId="99" xfId="5" applyNumberFormat="1" applyFont="1" applyBorder="1" applyAlignment="1">
      <alignment horizontal="right" vertical="center"/>
    </xf>
    <xf numFmtId="0" fontId="10" fillId="0" borderId="39" xfId="5" applyFont="1" applyBorder="1" applyAlignment="1">
      <alignment horizontal="right" vertical="center"/>
    </xf>
    <xf numFmtId="191" fontId="10" fillId="0" borderId="39" xfId="5" applyNumberFormat="1" applyFont="1" applyBorder="1" applyAlignment="1">
      <alignment horizontal="right" vertical="center"/>
    </xf>
    <xf numFmtId="191" fontId="10" fillId="0" borderId="96" xfId="5" applyNumberFormat="1" applyFont="1" applyBorder="1" applyAlignment="1">
      <alignment horizontal="right" vertical="center"/>
    </xf>
    <xf numFmtId="191" fontId="10" fillId="0" borderId="95" xfId="5" applyNumberFormat="1" applyFont="1" applyBorder="1" applyAlignment="1">
      <alignment horizontal="right" vertical="center"/>
    </xf>
    <xf numFmtId="41" fontId="10" fillId="0" borderId="39" xfId="5" applyNumberFormat="1" applyFont="1" applyBorder="1" applyAlignment="1">
      <alignment horizontal="right" vertical="center"/>
    </xf>
    <xf numFmtId="0" fontId="11" fillId="0" borderId="0" xfId="2" applyFont="1" applyAlignment="1">
      <alignment horizontal="right"/>
    </xf>
    <xf numFmtId="0" fontId="11" fillId="0" borderId="4" xfId="2" applyFont="1" applyBorder="1" applyAlignment="1">
      <alignment horizontal="right"/>
    </xf>
    <xf numFmtId="177" fontId="10" fillId="0" borderId="98" xfId="5" applyNumberFormat="1" applyFont="1" applyBorder="1" applyAlignment="1">
      <alignment horizontal="right" vertical="center"/>
    </xf>
    <xf numFmtId="177" fontId="10" fillId="0" borderId="97" xfId="5" applyNumberFormat="1" applyFont="1" applyBorder="1" applyAlignment="1">
      <alignment horizontal="right" vertical="center"/>
    </xf>
    <xf numFmtId="0" fontId="10" fillId="0" borderId="168" xfId="5" applyFont="1" applyBorder="1" applyAlignment="1">
      <alignment horizontal="right" vertical="center"/>
    </xf>
    <xf numFmtId="0" fontId="10" fillId="0" borderId="169" xfId="5" applyFont="1" applyBorder="1" applyAlignment="1">
      <alignment horizontal="right" vertical="center"/>
    </xf>
    <xf numFmtId="191" fontId="10" fillId="0" borderId="168" xfId="5" applyNumberFormat="1" applyFont="1" applyBorder="1" applyAlignment="1">
      <alignment horizontal="right" vertical="center"/>
    </xf>
    <xf numFmtId="191" fontId="10" fillId="0" borderId="169" xfId="5" applyNumberFormat="1" applyFont="1" applyBorder="1" applyAlignment="1">
      <alignment horizontal="right" vertical="center"/>
    </xf>
    <xf numFmtId="191" fontId="10" fillId="0" borderId="8" xfId="2" applyNumberFormat="1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35" xfId="2" quotePrefix="1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5" xfId="2" quotePrefix="1" applyFont="1" applyBorder="1" applyAlignment="1">
      <alignment horizontal="center" vertical="center"/>
    </xf>
    <xf numFmtId="192" fontId="10" fillId="0" borderId="8" xfId="2" applyNumberFormat="1" applyFont="1" applyBorder="1" applyAlignment="1">
      <alignment vertical="center"/>
    </xf>
    <xf numFmtId="192" fontId="10" fillId="0" borderId="6" xfId="2" applyNumberFormat="1" applyFont="1" applyBorder="1" applyAlignment="1">
      <alignment vertical="center"/>
    </xf>
    <xf numFmtId="0" fontId="11" fillId="0" borderId="3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56" xfId="2" applyFont="1" applyBorder="1" applyAlignment="1">
      <alignment textRotation="255"/>
    </xf>
    <xf numFmtId="0" fontId="11" fillId="0" borderId="41" xfId="2" applyFont="1" applyBorder="1" applyAlignment="1">
      <alignment textRotation="255"/>
    </xf>
    <xf numFmtId="0" fontId="11" fillId="0" borderId="10" xfId="2" applyFont="1" applyBorder="1" applyAlignment="1">
      <alignment textRotation="255"/>
    </xf>
    <xf numFmtId="0" fontId="11" fillId="0" borderId="14" xfId="2" applyFont="1" applyBorder="1" applyAlignment="1">
      <alignment textRotation="255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0" fillId="0" borderId="35" xfId="5" applyFont="1" applyBorder="1" applyAlignment="1">
      <alignment horizontal="right" vertical="center"/>
    </xf>
    <xf numFmtId="0" fontId="10" fillId="0" borderId="13" xfId="5" applyFont="1" applyBorder="1" applyAlignment="1">
      <alignment horizontal="right" vertical="center"/>
    </xf>
    <xf numFmtId="191" fontId="10" fillId="0" borderId="35" xfId="5" applyNumberFormat="1" applyFont="1" applyBorder="1" applyAlignment="1">
      <alignment horizontal="right" vertical="center"/>
    </xf>
    <xf numFmtId="191" fontId="10" fillId="0" borderId="13" xfId="5" applyNumberFormat="1" applyFont="1" applyBorder="1" applyAlignment="1">
      <alignment horizontal="right" vertical="center"/>
    </xf>
    <xf numFmtId="41" fontId="10" fillId="0" borderId="35" xfId="5" applyNumberFormat="1" applyFont="1" applyBorder="1" applyAlignment="1">
      <alignment horizontal="right" vertical="center"/>
    </xf>
    <xf numFmtId="41" fontId="10" fillId="0" borderId="13" xfId="5" applyNumberFormat="1" applyFont="1" applyBorder="1" applyAlignment="1">
      <alignment horizontal="right" vertical="center"/>
    </xf>
    <xf numFmtId="192" fontId="10" fillId="0" borderId="35" xfId="5" applyNumberFormat="1" applyFont="1" applyBorder="1" applyAlignment="1">
      <alignment horizontal="right" vertical="center"/>
    </xf>
    <xf numFmtId="192" fontId="10" fillId="0" borderId="32" xfId="5" applyNumberFormat="1" applyFont="1" applyBorder="1" applyAlignment="1">
      <alignment horizontal="right" vertical="center"/>
    </xf>
    <xf numFmtId="41" fontId="10" fillId="0" borderId="168" xfId="5" applyNumberFormat="1" applyFont="1" applyBorder="1" applyAlignment="1">
      <alignment horizontal="right" vertical="center"/>
    </xf>
    <xf numFmtId="41" fontId="10" fillId="0" borderId="169" xfId="5" applyNumberFormat="1" applyFont="1" applyBorder="1" applyAlignment="1">
      <alignment horizontal="right" vertical="center"/>
    </xf>
    <xf numFmtId="192" fontId="10" fillId="0" borderId="168" xfId="5" applyNumberFormat="1" applyFont="1" applyBorder="1" applyAlignment="1">
      <alignment horizontal="right" vertical="center"/>
    </xf>
    <xf numFmtId="192" fontId="10" fillId="0" borderId="170" xfId="5" applyNumberFormat="1" applyFont="1" applyBorder="1" applyAlignment="1">
      <alignment horizontal="right" vertical="center"/>
    </xf>
    <xf numFmtId="41" fontId="3" fillId="0" borderId="53" xfId="5" applyNumberFormat="1" applyFont="1" applyBorder="1">
      <alignment vertical="center"/>
    </xf>
    <xf numFmtId="41" fontId="3" fillId="0" borderId="2" xfId="5" applyNumberFormat="1" applyFont="1" applyBorder="1">
      <alignment vertical="center"/>
    </xf>
    <xf numFmtId="41" fontId="3" fillId="0" borderId="31" xfId="5" applyNumberFormat="1" applyFont="1" applyBorder="1">
      <alignment vertical="center"/>
    </xf>
    <xf numFmtId="180" fontId="3" fillId="0" borderId="53" xfId="7" applyNumberFormat="1" applyFont="1" applyFill="1" applyBorder="1" applyAlignment="1">
      <alignment vertical="center"/>
    </xf>
    <xf numFmtId="180" fontId="3" fillId="0" borderId="2" xfId="7" applyNumberFormat="1" applyFont="1" applyFill="1" applyBorder="1" applyAlignment="1">
      <alignment vertical="center"/>
    </xf>
    <xf numFmtId="0" fontId="3" fillId="0" borderId="38" xfId="2" applyFont="1" applyBorder="1" applyAlignment="1">
      <alignment horizontal="distributed" vertical="center" indent="1"/>
    </xf>
    <xf numFmtId="0" fontId="3" fillId="0" borderId="28" xfId="2" applyFont="1" applyBorder="1" applyAlignment="1">
      <alignment horizontal="distributed" vertical="center" indent="1"/>
    </xf>
    <xf numFmtId="0" fontId="3" fillId="0" borderId="53" xfId="2" applyFont="1" applyBorder="1" applyAlignment="1">
      <alignment horizontal="distributed" vertical="center" indent="1"/>
    </xf>
    <xf numFmtId="0" fontId="3" fillId="0" borderId="2" xfId="2" applyFont="1" applyBorder="1" applyAlignment="1">
      <alignment horizontal="distributed" vertical="center" indent="1"/>
    </xf>
    <xf numFmtId="0" fontId="3" fillId="0" borderId="29" xfId="2" applyFont="1" applyBorder="1" applyAlignment="1">
      <alignment horizontal="distributed" vertical="center" indent="1"/>
    </xf>
    <xf numFmtId="0" fontId="3" fillId="0" borderId="36" xfId="2" applyFont="1" applyBorder="1" applyAlignment="1">
      <alignment horizontal="distributed" vertical="center" indent="1"/>
    </xf>
    <xf numFmtId="0" fontId="3" fillId="0" borderId="4" xfId="2" applyFont="1" applyBorder="1" applyAlignment="1">
      <alignment horizontal="distributed" vertical="center" indent="1"/>
    </xf>
    <xf numFmtId="0" fontId="3" fillId="0" borderId="31" xfId="2" applyFont="1" applyBorder="1" applyAlignment="1">
      <alignment horizontal="distributed" vertical="center" indent="1"/>
    </xf>
    <xf numFmtId="0" fontId="3" fillId="0" borderId="56" xfId="2" applyFont="1" applyBorder="1" applyAlignment="1">
      <alignment horizontal="center" vertical="center" textRotation="255"/>
    </xf>
    <xf numFmtId="0" fontId="3" fillId="0" borderId="57" xfId="2" applyFont="1" applyBorder="1" applyAlignment="1">
      <alignment horizontal="center" vertical="center" textRotation="255"/>
    </xf>
    <xf numFmtId="0" fontId="3" fillId="3" borderId="16" xfId="2" applyFont="1" applyFill="1" applyBorder="1" applyAlignment="1">
      <alignment horizontal="distributed" vertical="center" indent="1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150" xfId="2" applyFont="1" applyFill="1" applyBorder="1" applyAlignment="1">
      <alignment horizontal="distributed" vertical="center" indent="1"/>
    </xf>
    <xf numFmtId="0" fontId="14" fillId="3" borderId="114" xfId="0" applyFont="1" applyFill="1" applyBorder="1" applyAlignment="1">
      <alignment horizontal="distributed" vertical="center" indent="1"/>
    </xf>
    <xf numFmtId="0" fontId="3" fillId="3" borderId="18" xfId="2" applyFont="1" applyFill="1" applyBorder="1" applyAlignment="1">
      <alignment horizontal="distributed" vertical="center" indent="1"/>
    </xf>
    <xf numFmtId="0" fontId="14" fillId="3" borderId="13" xfId="0" applyFont="1" applyFill="1" applyBorder="1" applyAlignment="1">
      <alignment horizontal="distributed" vertical="center" indent="1"/>
    </xf>
    <xf numFmtId="0" fontId="5" fillId="3" borderId="29" xfId="2" applyFont="1" applyFill="1" applyBorder="1" applyAlignment="1">
      <alignment horizontal="left" vertical="center"/>
    </xf>
    <xf numFmtId="0" fontId="27" fillId="3" borderId="29" xfId="0" applyFont="1" applyFill="1" applyBorder="1" applyAlignment="1">
      <alignment horizontal="left" vertical="center"/>
    </xf>
    <xf numFmtId="0" fontId="0" fillId="3" borderId="104" xfId="0" applyFill="1" applyBorder="1" applyAlignment="1">
      <alignment horizontal="center" vertical="center"/>
    </xf>
    <xf numFmtId="0" fontId="0" fillId="3" borderId="101" xfId="0" applyFill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5" fillId="3" borderId="54" xfId="2" applyFont="1" applyFill="1" applyBorder="1" applyAlignment="1">
      <alignment horizontal="right" vertical="top"/>
    </xf>
    <xf numFmtId="0" fontId="5" fillId="3" borderId="37" xfId="2" applyFont="1" applyFill="1" applyBorder="1" applyAlignment="1">
      <alignment horizontal="right" vertical="top"/>
    </xf>
    <xf numFmtId="0" fontId="5" fillId="3" borderId="57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left"/>
    </xf>
    <xf numFmtId="0" fontId="3" fillId="3" borderId="30" xfId="2" applyFont="1" applyFill="1" applyBorder="1" applyAlignment="1">
      <alignment horizontal="distributed" vertical="center" indent="1"/>
    </xf>
    <xf numFmtId="0" fontId="0" fillId="3" borderId="28" xfId="0" applyFill="1" applyBorder="1" applyAlignment="1">
      <alignment horizontal="distributed" vertical="center" indent="1"/>
    </xf>
    <xf numFmtId="0" fontId="0" fillId="3" borderId="9" xfId="0" applyFill="1" applyBorder="1" applyAlignment="1">
      <alignment horizontal="distributed" vertical="center" indent="1"/>
    </xf>
    <xf numFmtId="0" fontId="0" fillId="3" borderId="114" xfId="0" applyFill="1" applyBorder="1" applyAlignment="1">
      <alignment horizontal="distributed" vertical="center" indent="1"/>
    </xf>
    <xf numFmtId="0" fontId="3" fillId="3" borderId="154" xfId="2" applyFont="1" applyFill="1" applyBorder="1" applyAlignment="1">
      <alignment horizontal="distributed" vertical="center" indent="1"/>
    </xf>
    <xf numFmtId="0" fontId="0" fillId="3" borderId="110" xfId="0" applyFill="1" applyBorder="1" applyAlignment="1">
      <alignment horizontal="distributed" vertical="center" indent="1"/>
    </xf>
    <xf numFmtId="0" fontId="11" fillId="3" borderId="104" xfId="2" applyFont="1" applyFill="1" applyBorder="1" applyAlignment="1">
      <alignment horizontal="center" vertical="center" shrinkToFit="1"/>
    </xf>
    <xf numFmtId="0" fontId="11" fillId="3" borderId="103" xfId="2" applyFont="1" applyFill="1" applyBorder="1" applyAlignment="1">
      <alignment horizontal="center" vertical="center" shrinkToFit="1"/>
    </xf>
    <xf numFmtId="0" fontId="11" fillId="3" borderId="104" xfId="2" applyFont="1" applyFill="1" applyBorder="1" applyAlignment="1">
      <alignment horizontal="right" vertical="center" shrinkToFit="1"/>
    </xf>
    <xf numFmtId="0" fontId="13" fillId="3" borderId="102" xfId="0" applyFont="1" applyFill="1" applyBorder="1" applyAlignment="1">
      <alignment horizontal="right" vertical="center" shrinkToFit="1"/>
    </xf>
    <xf numFmtId="0" fontId="5" fillId="0" borderId="30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 wrapText="1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42" xfId="2" applyFont="1" applyBorder="1" applyAlignment="1">
      <alignment horizontal="center" vertical="center" shrinkToFit="1"/>
    </xf>
    <xf numFmtId="0" fontId="10" fillId="0" borderId="42" xfId="2" applyFont="1" applyBorder="1" applyAlignment="1">
      <alignment horizontal="center" vertical="center" textRotation="255" wrapText="1" shrinkToFit="1"/>
    </xf>
    <xf numFmtId="0" fontId="10" fillId="0" borderId="42" xfId="2" applyFont="1" applyBorder="1" applyAlignment="1">
      <alignment horizontal="center" vertical="center" textRotation="255" shrinkToFit="1"/>
    </xf>
    <xf numFmtId="0" fontId="10" fillId="0" borderId="10" xfId="2" applyFont="1" applyBorder="1" applyAlignment="1">
      <alignment horizontal="center" vertical="center"/>
    </xf>
    <xf numFmtId="0" fontId="10" fillId="0" borderId="64" xfId="2" applyFont="1" applyBorder="1" applyAlignment="1">
      <alignment horizontal="center" vertical="center"/>
    </xf>
    <xf numFmtId="176" fontId="10" fillId="0" borderId="10" xfId="3" applyNumberFormat="1" applyFont="1" applyFill="1" applyBorder="1" applyAlignment="1">
      <alignment horizontal="right" vertical="center"/>
    </xf>
    <xf numFmtId="176" fontId="10" fillId="0" borderId="64" xfId="3" applyNumberFormat="1" applyFont="1" applyFill="1" applyBorder="1" applyAlignment="1">
      <alignment horizontal="right" vertical="center"/>
    </xf>
    <xf numFmtId="0" fontId="10" fillId="0" borderId="66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176" fontId="10" fillId="0" borderId="17" xfId="3" applyNumberFormat="1" applyFont="1" applyFill="1" applyBorder="1" applyAlignment="1">
      <alignment horizontal="right" vertical="center"/>
    </xf>
    <xf numFmtId="176" fontId="10" fillId="0" borderId="65" xfId="3" applyNumberFormat="1" applyFont="1" applyFill="1" applyBorder="1" applyAlignment="1">
      <alignment horizontal="right" vertical="center"/>
    </xf>
    <xf numFmtId="176" fontId="10" fillId="0" borderId="66" xfId="3" applyNumberFormat="1" applyFont="1" applyFill="1" applyBorder="1" applyAlignment="1">
      <alignment horizontal="right"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67" xfId="3" applyNumberFormat="1" applyFont="1" applyFill="1" applyBorder="1" applyAlignment="1">
      <alignment horizontal="right" vertical="center"/>
    </xf>
    <xf numFmtId="176" fontId="10" fillId="0" borderId="12" xfId="3" applyNumberFormat="1" applyFont="1" applyFill="1" applyBorder="1" applyAlignment="1">
      <alignment horizontal="right" vertical="center"/>
    </xf>
    <xf numFmtId="0" fontId="11" fillId="0" borderId="42" xfId="2" applyFont="1" applyBorder="1" applyAlignment="1">
      <alignment vertical="center" shrinkToFit="1"/>
    </xf>
    <xf numFmtId="0" fontId="11" fillId="0" borderId="21" xfId="2" applyFont="1" applyBorder="1" applyAlignment="1">
      <alignment vertical="center" shrinkToFit="1"/>
    </xf>
    <xf numFmtId="0" fontId="10" fillId="0" borderId="42" xfId="2" applyFont="1" applyBorder="1" applyAlignment="1">
      <alignment horizontal="center" vertical="center" wrapText="1" shrinkToFit="1"/>
    </xf>
    <xf numFmtId="0" fontId="10" fillId="0" borderId="21" xfId="2" applyFont="1" applyBorder="1" applyAlignment="1">
      <alignment horizontal="center" vertical="center" shrinkToFit="1"/>
    </xf>
    <xf numFmtId="0" fontId="10" fillId="0" borderId="42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wrapText="1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176" fontId="10" fillId="0" borderId="66" xfId="3" quotePrefix="1" applyNumberFormat="1" applyFont="1" applyFill="1" applyBorder="1" applyAlignment="1">
      <alignment horizontal="right" vertical="center"/>
    </xf>
    <xf numFmtId="0" fontId="24" fillId="0" borderId="0" xfId="2" applyFont="1" applyAlignment="1">
      <alignment horizontal="left" vertical="center" wrapText="1"/>
    </xf>
    <xf numFmtId="0" fontId="3" fillId="0" borderId="25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18" xfId="2" applyFont="1" applyBorder="1" applyAlignment="1">
      <alignment horizontal="left"/>
    </xf>
    <xf numFmtId="0" fontId="3" fillId="0" borderId="15" xfId="2" applyFont="1" applyBorder="1" applyAlignment="1">
      <alignment horizontal="left"/>
    </xf>
    <xf numFmtId="0" fontId="3" fillId="0" borderId="13" xfId="2" applyFont="1" applyBorder="1" applyAlignment="1">
      <alignment horizontal="left"/>
    </xf>
    <xf numFmtId="0" fontId="3" fillId="0" borderId="30" xfId="2" applyFont="1" applyBorder="1" applyAlignment="1">
      <alignment horizontal="right" vertical="center"/>
    </xf>
    <xf numFmtId="0" fontId="3" fillId="0" borderId="29" xfId="2" applyFont="1" applyBorder="1" applyAlignment="1">
      <alignment horizontal="right" vertical="center"/>
    </xf>
    <xf numFmtId="0" fontId="3" fillId="0" borderId="28" xfId="2" applyFont="1" applyBorder="1" applyAlignment="1">
      <alignment horizontal="right" vertical="center"/>
    </xf>
    <xf numFmtId="0" fontId="3" fillId="0" borderId="30" xfId="2" applyFont="1" applyBorder="1" applyAlignment="1">
      <alignment horizontal="right" vertical="top"/>
    </xf>
    <xf numFmtId="0" fontId="3" fillId="0" borderId="29" xfId="2" applyFont="1" applyBorder="1" applyAlignment="1">
      <alignment horizontal="right" vertical="top"/>
    </xf>
    <xf numFmtId="0" fontId="3" fillId="0" borderId="28" xfId="2" applyFont="1" applyBorder="1" applyAlignment="1">
      <alignment horizontal="right" vertical="top"/>
    </xf>
    <xf numFmtId="0" fontId="11" fillId="0" borderId="29" xfId="2" applyFont="1" applyBorder="1" applyAlignment="1">
      <alignment horizontal="center" vertical="center" wrapText="1"/>
    </xf>
    <xf numFmtId="0" fontId="11" fillId="0" borderId="37" xfId="2" applyFont="1" applyBorder="1" applyAlignment="1">
      <alignment horizontal="center" vertical="center" wrapText="1"/>
    </xf>
    <xf numFmtId="178" fontId="5" fillId="0" borderId="43" xfId="2" applyNumberFormat="1" applyFont="1" applyBorder="1" applyAlignment="1">
      <alignment horizontal="right" vertical="center" shrinkToFit="1"/>
    </xf>
    <xf numFmtId="178" fontId="5" fillId="0" borderId="55" xfId="2" applyNumberFormat="1" applyFont="1" applyBorder="1" applyAlignment="1">
      <alignment horizontal="right" vertical="center" shrinkToFit="1"/>
    </xf>
    <xf numFmtId="42" fontId="5" fillId="0" borderId="8" xfId="2" applyNumberFormat="1" applyFont="1" applyBorder="1" applyAlignment="1">
      <alignment horizontal="right" vertical="center" shrinkToFit="1"/>
    </xf>
    <xf numFmtId="42" fontId="5" fillId="0" borderId="14" xfId="2" applyNumberFormat="1" applyFont="1" applyBorder="1" applyAlignment="1">
      <alignment horizontal="right" vertical="center" shrinkToFit="1"/>
    </xf>
    <xf numFmtId="178" fontId="5" fillId="0" borderId="8" xfId="2" applyNumberFormat="1" applyFont="1" applyBorder="1" applyAlignment="1">
      <alignment horizontal="right" vertical="center" shrinkToFit="1"/>
    </xf>
    <xf numFmtId="178" fontId="5" fillId="0" borderId="14" xfId="2" applyNumberFormat="1" applyFont="1" applyBorder="1" applyAlignment="1">
      <alignment horizontal="right" vertical="center" shrinkToFit="1"/>
    </xf>
    <xf numFmtId="49" fontId="5" fillId="0" borderId="43" xfId="2" applyNumberFormat="1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49" fontId="5" fillId="0" borderId="35" xfId="2" applyNumberFormat="1" applyFont="1" applyBorder="1" applyAlignment="1">
      <alignment horizontal="center" vertical="center" wrapText="1"/>
    </xf>
    <xf numFmtId="49" fontId="5" fillId="0" borderId="13" xfId="2" applyNumberFormat="1" applyFont="1" applyBorder="1" applyAlignment="1">
      <alignment horizontal="center" vertical="center" wrapText="1"/>
    </xf>
    <xf numFmtId="178" fontId="5" fillId="0" borderId="8" xfId="3" applyNumberFormat="1" applyFont="1" applyFill="1" applyBorder="1" applyAlignment="1">
      <alignment horizontal="right" vertical="center" shrinkToFit="1"/>
    </xf>
    <xf numFmtId="178" fontId="5" fillId="0" borderId="14" xfId="3" applyNumberFormat="1" applyFont="1" applyFill="1" applyBorder="1" applyAlignment="1">
      <alignment horizontal="right" vertical="center" shrinkToFit="1"/>
    </xf>
    <xf numFmtId="49" fontId="5" fillId="0" borderId="44" xfId="2" applyNumberFormat="1" applyFont="1" applyBorder="1" applyAlignment="1">
      <alignment horizontal="center" vertical="center"/>
    </xf>
    <xf numFmtId="49" fontId="5" fillId="0" borderId="41" xfId="2" applyNumberFormat="1" applyFont="1" applyBorder="1" applyAlignment="1">
      <alignment horizontal="center" vertical="center"/>
    </xf>
    <xf numFmtId="41" fontId="5" fillId="0" borderId="8" xfId="2" applyNumberFormat="1" applyFont="1" applyBorder="1" applyAlignment="1">
      <alignment horizontal="right" vertical="center" shrinkToFit="1"/>
    </xf>
    <xf numFmtId="41" fontId="5" fillId="0" borderId="14" xfId="2" applyNumberFormat="1" applyFont="1" applyBorder="1" applyAlignment="1">
      <alignment horizontal="right" vertical="center" shrinkToFit="1"/>
    </xf>
    <xf numFmtId="179" fontId="5" fillId="0" borderId="8" xfId="2" applyNumberFormat="1" applyFont="1" applyBorder="1" applyAlignment="1">
      <alignment horizontal="right" vertical="center" shrinkToFit="1"/>
    </xf>
    <xf numFmtId="179" fontId="5" fillId="0" borderId="14" xfId="2" applyNumberFormat="1" applyFont="1" applyBorder="1" applyAlignment="1">
      <alignment horizontal="right" vertical="center" shrinkToFit="1"/>
    </xf>
    <xf numFmtId="49" fontId="5" fillId="0" borderId="21" xfId="2" applyNumberFormat="1" applyFont="1" applyBorder="1" applyAlignment="1">
      <alignment horizontal="center" vertical="center"/>
    </xf>
    <xf numFmtId="49" fontId="3" fillId="0" borderId="52" xfId="2" applyNumberFormat="1" applyFont="1" applyBorder="1" applyAlignment="1">
      <alignment horizontal="center" vertical="center"/>
    </xf>
    <xf numFmtId="49" fontId="3" fillId="0" borderId="42" xfId="2" applyNumberFormat="1" applyFont="1" applyBorder="1" applyAlignment="1">
      <alignment horizontal="center" vertical="center"/>
    </xf>
    <xf numFmtId="49" fontId="3" fillId="0" borderId="51" xfId="2" applyNumberFormat="1" applyFont="1" applyBorder="1" applyAlignment="1">
      <alignment horizontal="right" vertical="center" wrapText="1"/>
    </xf>
    <xf numFmtId="49" fontId="3" fillId="0" borderId="50" xfId="2" applyNumberFormat="1" applyFont="1" applyBorder="1" applyAlignment="1">
      <alignment horizontal="right" vertical="center"/>
    </xf>
    <xf numFmtId="49" fontId="3" fillId="0" borderId="48" xfId="2" applyNumberFormat="1" applyFont="1" applyBorder="1" applyAlignment="1">
      <alignment horizontal="right" vertical="center"/>
    </xf>
    <xf numFmtId="49" fontId="3" fillId="0" borderId="47" xfId="2" applyNumberFormat="1" applyFont="1" applyBorder="1" applyAlignment="1">
      <alignment horizontal="right" vertical="center"/>
    </xf>
    <xf numFmtId="49" fontId="3" fillId="0" borderId="46" xfId="2" applyNumberFormat="1" applyFont="1" applyBorder="1" applyAlignment="1">
      <alignment horizontal="right" vertical="center"/>
    </xf>
    <xf numFmtId="49" fontId="3" fillId="0" borderId="45" xfId="2" applyNumberFormat="1" applyFont="1" applyBorder="1" applyAlignment="1">
      <alignment horizontal="right" vertical="center"/>
    </xf>
    <xf numFmtId="49" fontId="3" fillId="0" borderId="27" xfId="2" applyNumberFormat="1" applyFont="1" applyBorder="1" applyAlignment="1">
      <alignment horizontal="center" vertical="center"/>
    </xf>
    <xf numFmtId="49" fontId="3" fillId="0" borderId="49" xfId="2" applyNumberFormat="1" applyFont="1" applyBorder="1" applyAlignment="1">
      <alignment horizontal="center" vertical="center"/>
    </xf>
    <xf numFmtId="49" fontId="5" fillId="0" borderId="21" xfId="2" applyNumberFormat="1" applyFont="1" applyBorder="1" applyAlignment="1">
      <alignment horizontal="center" vertical="center" wrapText="1"/>
    </xf>
    <xf numFmtId="41" fontId="38" fillId="0" borderId="21" xfId="5" applyNumberFormat="1" applyFont="1" applyBorder="1" applyAlignment="1">
      <alignment horizontal="right" vertical="center" shrinkToFit="1"/>
    </xf>
    <xf numFmtId="41" fontId="38" fillId="0" borderId="39" xfId="5" applyNumberFormat="1" applyFont="1" applyBorder="1" applyAlignment="1">
      <alignment horizontal="right" vertical="center" shrinkToFit="1"/>
    </xf>
    <xf numFmtId="0" fontId="5" fillId="0" borderId="42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49" fontId="5" fillId="0" borderId="53" xfId="2" applyNumberFormat="1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178" fontId="5" fillId="0" borderId="10" xfId="2" applyNumberFormat="1" applyFont="1" applyBorder="1" applyAlignment="1">
      <alignment horizontal="right" vertical="center" shrinkToFit="1"/>
    </xf>
    <xf numFmtId="49" fontId="5" fillId="0" borderId="55" xfId="2" applyNumberFormat="1" applyFont="1" applyBorder="1" applyAlignment="1">
      <alignment horizontal="center" vertical="center" wrapText="1"/>
    </xf>
    <xf numFmtId="49" fontId="5" fillId="0" borderId="9" xfId="2" applyNumberFormat="1" applyFont="1" applyBorder="1" applyAlignment="1">
      <alignment horizontal="center" vertical="center" wrapText="1"/>
    </xf>
    <xf numFmtId="49" fontId="3" fillId="0" borderId="25" xfId="2" applyNumberFormat="1" applyFont="1" applyBorder="1" applyAlignment="1">
      <alignment horizontal="center" vertical="center"/>
    </xf>
    <xf numFmtId="49" fontId="3" fillId="0" borderId="26" xfId="2" applyNumberFormat="1" applyFont="1" applyBorder="1" applyAlignment="1">
      <alignment horizontal="center" vertical="center"/>
    </xf>
    <xf numFmtId="49" fontId="3" fillId="0" borderId="37" xfId="2" applyNumberFormat="1" applyFont="1" applyBorder="1" applyAlignment="1">
      <alignment horizontal="center" vertical="center"/>
    </xf>
    <xf numFmtId="49" fontId="3" fillId="0" borderId="38" xfId="2" applyNumberFormat="1" applyFont="1" applyBorder="1" applyAlignment="1">
      <alignment horizontal="center" vertical="center"/>
    </xf>
    <xf numFmtId="0" fontId="3" fillId="0" borderId="93" xfId="2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top" wrapText="1"/>
    </xf>
    <xf numFmtId="49" fontId="5" fillId="0" borderId="14" xfId="2" applyNumberFormat="1" applyFont="1" applyBorder="1" applyAlignment="1">
      <alignment horizontal="center" vertical="top"/>
    </xf>
    <xf numFmtId="49" fontId="5" fillId="0" borderId="35" xfId="2" applyNumberFormat="1" applyFont="1" applyBorder="1" applyAlignment="1">
      <alignment horizontal="center" vertical="center"/>
    </xf>
    <xf numFmtId="49" fontId="5" fillId="0" borderId="43" xfId="2" applyNumberFormat="1" applyFont="1" applyBorder="1" applyAlignment="1">
      <alignment horizontal="center" vertical="center"/>
    </xf>
    <xf numFmtId="176" fontId="5" fillId="0" borderId="8" xfId="2" applyNumberFormat="1" applyFont="1" applyBorder="1" applyAlignment="1">
      <alignment horizontal="right" vertical="center"/>
    </xf>
    <xf numFmtId="176" fontId="5" fillId="0" borderId="14" xfId="2" applyNumberFormat="1" applyFont="1" applyBorder="1" applyAlignment="1">
      <alignment horizontal="right" vertical="center"/>
    </xf>
    <xf numFmtId="176" fontId="5" fillId="0" borderId="43" xfId="2" applyNumberFormat="1" applyFont="1" applyBorder="1" applyAlignment="1">
      <alignment horizontal="right" vertical="center"/>
    </xf>
    <xf numFmtId="176" fontId="5" fillId="0" borderId="35" xfId="2" applyNumberFormat="1" applyFont="1" applyBorder="1" applyAlignment="1">
      <alignment horizontal="right" vertical="center"/>
    </xf>
    <xf numFmtId="176" fontId="5" fillId="0" borderId="43" xfId="2" applyNumberFormat="1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/>
    </xf>
    <xf numFmtId="176" fontId="5" fillId="0" borderId="35" xfId="2" applyNumberFormat="1" applyFont="1" applyBorder="1" applyAlignment="1">
      <alignment horizontal="center"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0" borderId="43" xfId="2" applyNumberFormat="1" applyFont="1" applyBorder="1" applyAlignment="1">
      <alignment horizontal="right" vertical="center" wrapText="1"/>
    </xf>
    <xf numFmtId="49" fontId="5" fillId="0" borderId="8" xfId="2" applyNumberFormat="1" applyFont="1" applyBorder="1" applyAlignment="1">
      <alignment horizontal="right" vertical="center"/>
    </xf>
    <xf numFmtId="49" fontId="5" fillId="0" borderId="14" xfId="2" applyNumberFormat="1" applyFont="1" applyBorder="1" applyAlignment="1">
      <alignment horizontal="right" vertical="center"/>
    </xf>
    <xf numFmtId="181" fontId="5" fillId="0" borderId="8" xfId="1" applyNumberFormat="1" applyFont="1" applyFill="1" applyBorder="1" applyAlignment="1">
      <alignment horizontal="right" vertical="center"/>
    </xf>
    <xf numFmtId="181" fontId="5" fillId="0" borderId="14" xfId="1" applyNumberFormat="1" applyFont="1" applyFill="1" applyBorder="1" applyAlignment="1">
      <alignment horizontal="right" vertical="center"/>
    </xf>
    <xf numFmtId="183" fontId="5" fillId="0" borderId="8" xfId="2" applyNumberFormat="1" applyFont="1" applyBorder="1" applyAlignment="1">
      <alignment horizontal="right" vertical="center"/>
    </xf>
    <xf numFmtId="183" fontId="5" fillId="0" borderId="14" xfId="2" applyNumberFormat="1" applyFont="1" applyBorder="1" applyAlignment="1">
      <alignment horizontal="right" vertical="center"/>
    </xf>
    <xf numFmtId="182" fontId="5" fillId="0" borderId="8" xfId="1" applyNumberFormat="1" applyFont="1" applyFill="1" applyBorder="1" applyAlignment="1">
      <alignment horizontal="right" vertical="center"/>
    </xf>
    <xf numFmtId="182" fontId="5" fillId="0" borderId="14" xfId="1" applyNumberFormat="1" applyFont="1" applyFill="1" applyBorder="1" applyAlignment="1">
      <alignment horizontal="right" vertical="center"/>
    </xf>
    <xf numFmtId="182" fontId="5" fillId="0" borderId="43" xfId="1" applyNumberFormat="1" applyFont="1" applyFill="1" applyBorder="1" applyAlignment="1">
      <alignment horizontal="right" vertical="center"/>
    </xf>
    <xf numFmtId="182" fontId="5" fillId="0" borderId="55" xfId="1" applyNumberFormat="1" applyFont="1" applyFill="1" applyBorder="1" applyAlignment="1">
      <alignment horizontal="right" vertical="center"/>
    </xf>
    <xf numFmtId="0" fontId="5" fillId="0" borderId="8" xfId="2" applyFont="1" applyBorder="1" applyAlignment="1">
      <alignment horizontal="right" vertical="center"/>
    </xf>
    <xf numFmtId="0" fontId="5" fillId="0" borderId="10" xfId="2" applyFont="1" applyBorder="1" applyAlignment="1">
      <alignment horizontal="right" vertical="center"/>
    </xf>
    <xf numFmtId="0" fontId="5" fillId="0" borderId="9" xfId="2" applyFont="1" applyBorder="1" applyAlignment="1">
      <alignment horizontal="right" vertical="center"/>
    </xf>
    <xf numFmtId="181" fontId="5" fillId="3" borderId="21" xfId="1" applyNumberFormat="1" applyFont="1" applyFill="1" applyBorder="1" applyAlignment="1">
      <alignment horizontal="right" vertical="center"/>
    </xf>
    <xf numFmtId="181" fontId="5" fillId="3" borderId="8" xfId="1" applyNumberFormat="1" applyFont="1" applyFill="1" applyBorder="1" applyAlignment="1">
      <alignment horizontal="right" vertical="center"/>
    </xf>
    <xf numFmtId="41" fontId="38" fillId="0" borderId="8" xfId="5" applyNumberFormat="1" applyFont="1" applyBorder="1" applyAlignment="1">
      <alignment horizontal="right" vertical="center"/>
    </xf>
    <xf numFmtId="41" fontId="38" fillId="0" borderId="3" xfId="5" applyNumberFormat="1" applyFont="1" applyBorder="1" applyAlignment="1">
      <alignment horizontal="right" vertical="center"/>
    </xf>
    <xf numFmtId="41" fontId="38" fillId="0" borderId="7" xfId="5" applyNumberFormat="1" applyFont="1" applyBorder="1" applyAlignment="1">
      <alignment horizontal="right" vertical="center"/>
    </xf>
    <xf numFmtId="41" fontId="38" fillId="0" borderId="2" xfId="5" applyNumberFormat="1" applyFont="1" applyBorder="1" applyAlignment="1">
      <alignment horizontal="right" vertical="center"/>
    </xf>
    <xf numFmtId="41" fontId="38" fillId="0" borderId="21" xfId="6" applyNumberFormat="1" applyFont="1" applyFill="1" applyBorder="1" applyAlignment="1">
      <alignment horizontal="right" vertical="center"/>
    </xf>
    <xf numFmtId="41" fontId="38" fillId="0" borderId="39" xfId="6" applyNumberFormat="1" applyFont="1" applyFill="1" applyBorder="1" applyAlignment="1">
      <alignment horizontal="right" vertical="center"/>
    </xf>
    <xf numFmtId="41" fontId="38" fillId="3" borderId="19" xfId="6" applyNumberFormat="1" applyFont="1" applyFill="1" applyBorder="1" applyAlignment="1">
      <alignment horizontal="right" vertical="center"/>
    </xf>
    <xf numFmtId="41" fontId="38" fillId="3" borderId="73" xfId="6" applyNumberFormat="1" applyFont="1" applyFill="1" applyBorder="1" applyAlignment="1">
      <alignment horizontal="right" vertical="center"/>
    </xf>
    <xf numFmtId="49" fontId="3" fillId="0" borderId="24" xfId="2" applyNumberFormat="1" applyFont="1" applyBorder="1" applyAlignment="1">
      <alignment horizontal="center" vertical="center"/>
    </xf>
    <xf numFmtId="49" fontId="3" fillId="0" borderId="19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12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74" xfId="2" applyFont="1" applyBorder="1" applyAlignment="1">
      <alignment horizontal="center" vertical="center"/>
    </xf>
    <xf numFmtId="41" fontId="38" fillId="0" borderId="43" xfId="5" applyNumberFormat="1" applyFont="1" applyBorder="1" applyAlignment="1">
      <alignment horizontal="right" vertical="center" shrinkToFit="1"/>
    </xf>
    <xf numFmtId="41" fontId="38" fillId="0" borderId="53" xfId="5" applyNumberFormat="1" applyFont="1" applyBorder="1" applyAlignment="1">
      <alignment horizontal="right" vertical="center" shrinkToFit="1"/>
    </xf>
    <xf numFmtId="41" fontId="38" fillId="0" borderId="8" xfId="5" applyNumberFormat="1" applyFont="1" applyBorder="1" applyAlignment="1">
      <alignment horizontal="right" vertical="center" shrinkToFit="1"/>
    </xf>
    <xf numFmtId="41" fontId="38" fillId="0" borderId="3" xfId="5" applyNumberFormat="1" applyFont="1" applyBorder="1" applyAlignment="1">
      <alignment horizontal="right" vertical="center" shrinkToFit="1"/>
    </xf>
    <xf numFmtId="41" fontId="38" fillId="0" borderId="43" xfId="6" applyNumberFormat="1" applyFont="1" applyFill="1" applyBorder="1" applyAlignment="1">
      <alignment horizontal="right" vertical="center"/>
    </xf>
    <xf numFmtId="41" fontId="38" fillId="0" borderId="53" xfId="6" applyNumberFormat="1" applyFont="1" applyFill="1" applyBorder="1" applyAlignment="1">
      <alignment horizontal="right" vertical="center"/>
    </xf>
    <xf numFmtId="0" fontId="5" fillId="0" borderId="76" xfId="2" applyFont="1" applyBorder="1" applyAlignment="1">
      <alignment horizontal="center" vertical="center"/>
    </xf>
    <xf numFmtId="0" fontId="5" fillId="0" borderId="155" xfId="2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 wrapText="1"/>
    </xf>
    <xf numFmtId="49" fontId="5" fillId="0" borderId="14" xfId="2" applyNumberFormat="1" applyFont="1" applyBorder="1" applyAlignment="1">
      <alignment horizontal="center" vertical="center" wrapText="1"/>
    </xf>
    <xf numFmtId="182" fontId="5" fillId="0" borderId="21" xfId="1" applyNumberFormat="1" applyFont="1" applyFill="1" applyBorder="1" applyAlignment="1">
      <alignment horizontal="right" vertical="center"/>
    </xf>
    <xf numFmtId="0" fontId="39" fillId="0" borderId="172" xfId="5" applyFont="1" applyBorder="1" applyAlignment="1">
      <alignment vertical="center" shrinkToFit="1"/>
    </xf>
    <xf numFmtId="181" fontId="38" fillId="0" borderId="132" xfId="6" applyNumberFormat="1" applyFont="1" applyFill="1" applyBorder="1" applyAlignment="1">
      <alignment vertical="center" shrinkToFit="1"/>
    </xf>
    <xf numFmtId="0" fontId="39" fillId="0" borderId="131" xfId="5" applyFont="1" applyBorder="1" applyAlignment="1">
      <alignment vertical="center" shrinkToFit="1"/>
    </xf>
    <xf numFmtId="177" fontId="38" fillId="0" borderId="132" xfId="5" applyNumberFormat="1" applyFont="1" applyBorder="1" applyAlignment="1">
      <alignment vertical="center" shrinkToFit="1"/>
    </xf>
    <xf numFmtId="177" fontId="39" fillId="0" borderId="131" xfId="5" applyNumberFormat="1" applyFont="1" applyBorder="1" applyAlignment="1">
      <alignment vertical="center" shrinkToFit="1"/>
    </xf>
    <xf numFmtId="177" fontId="38" fillId="0" borderId="173" xfId="5" applyNumberFormat="1" applyFont="1" applyBorder="1" applyAlignment="1">
      <alignment vertical="center" shrinkToFit="1"/>
    </xf>
    <xf numFmtId="177" fontId="39" fillId="0" borderId="172" xfId="5" applyNumberFormat="1" applyFont="1" applyBorder="1" applyAlignment="1">
      <alignment vertical="center" shrinkToFit="1"/>
    </xf>
    <xf numFmtId="0" fontId="39" fillId="3" borderId="174" xfId="5" applyFont="1" applyFill="1" applyBorder="1" applyAlignment="1">
      <alignment vertical="center" shrinkToFit="1"/>
    </xf>
    <xf numFmtId="38" fontId="38" fillId="0" borderId="57" xfId="7" applyFont="1" applyFill="1" applyBorder="1" applyAlignment="1">
      <alignment horizontal="center" vertical="center"/>
    </xf>
    <xf numFmtId="0" fontId="38" fillId="0" borderId="53" xfId="5" applyFont="1" applyBorder="1" applyAlignment="1">
      <alignment horizontal="center" vertical="center"/>
    </xf>
    <xf numFmtId="0" fontId="38" fillId="0" borderId="39" xfId="5" applyFont="1" applyBorder="1" applyAlignment="1">
      <alignment horizontal="center" vertical="center"/>
    </xf>
    <xf numFmtId="177" fontId="38" fillId="0" borderId="73" xfId="5" applyNumberFormat="1" applyFont="1" applyBorder="1" applyAlignment="1">
      <alignment horizontal="center" vertical="center"/>
    </xf>
    <xf numFmtId="0" fontId="38" fillId="0" borderId="26" xfId="5" applyFont="1" applyBorder="1" applyAlignment="1">
      <alignment horizontal="center" vertical="center"/>
    </xf>
    <xf numFmtId="38" fontId="38" fillId="0" borderId="64" xfId="7" applyFont="1" applyFill="1" applyBorder="1" applyAlignment="1">
      <alignment horizontal="center" vertical="center"/>
    </xf>
    <xf numFmtId="38" fontId="38" fillId="0" borderId="65" xfId="7" applyFont="1" applyFill="1" applyBorder="1" applyAlignment="1">
      <alignment horizontal="center" vertical="center"/>
    </xf>
    <xf numFmtId="189" fontId="40" fillId="0" borderId="14" xfId="7" applyNumberFormat="1" applyFont="1" applyFill="1" applyBorder="1">
      <alignment vertical="center"/>
    </xf>
    <xf numFmtId="189" fontId="40" fillId="0" borderId="14" xfId="7" applyNumberFormat="1" applyFont="1" applyFill="1" applyBorder="1" applyAlignment="1">
      <alignment horizontal="right" vertical="center"/>
    </xf>
    <xf numFmtId="189" fontId="40" fillId="0" borderId="12" xfId="7" applyNumberFormat="1" applyFont="1" applyFill="1" applyBorder="1">
      <alignment vertical="center"/>
    </xf>
    <xf numFmtId="0" fontId="10" fillId="0" borderId="108" xfId="5" applyFont="1" applyBorder="1" applyAlignment="1">
      <alignment horizontal="right" vertical="center"/>
    </xf>
    <xf numFmtId="0" fontId="10" fillId="0" borderId="110" xfId="5" applyFont="1" applyBorder="1" applyAlignment="1">
      <alignment horizontal="right" vertical="center"/>
    </xf>
    <xf numFmtId="191" fontId="10" fillId="0" borderId="108" xfId="5" applyNumberFormat="1" applyFont="1" applyBorder="1" applyAlignment="1">
      <alignment horizontal="right" vertical="center"/>
    </xf>
    <xf numFmtId="191" fontId="10" fillId="0" borderId="110" xfId="5" applyNumberFormat="1" applyFont="1" applyBorder="1" applyAlignment="1">
      <alignment horizontal="right" vertical="center"/>
    </xf>
    <xf numFmtId="191" fontId="10" fillId="0" borderId="43" xfId="2" applyNumberFormat="1" applyFont="1" applyBorder="1" applyAlignment="1">
      <alignment vertical="center"/>
    </xf>
    <xf numFmtId="191" fontId="10" fillId="0" borderId="7" xfId="2" applyNumberFormat="1" applyFont="1" applyBorder="1" applyAlignment="1">
      <alignment vertical="center"/>
    </xf>
    <xf numFmtId="192" fontId="10" fillId="0" borderId="43" xfId="2" applyNumberFormat="1" applyFont="1" applyBorder="1" applyAlignment="1">
      <alignment vertical="center"/>
    </xf>
    <xf numFmtId="192" fontId="10" fillId="0" borderId="74" xfId="2" applyNumberFormat="1" applyFont="1" applyBorder="1" applyAlignment="1">
      <alignment vertical="center"/>
    </xf>
    <xf numFmtId="0" fontId="10" fillId="0" borderId="55" xfId="2" applyFont="1" applyBorder="1" applyAlignment="1">
      <alignment horizontal="right" vertical="center"/>
    </xf>
    <xf numFmtId="0" fontId="10" fillId="0" borderId="9" xfId="2" applyFont="1" applyBorder="1" applyAlignment="1">
      <alignment horizontal="right" vertical="center"/>
    </xf>
    <xf numFmtId="191" fontId="10" fillId="0" borderId="55" xfId="2" applyNumberFormat="1" applyFont="1" applyBorder="1" applyAlignment="1">
      <alignment horizontal="right" vertical="center"/>
    </xf>
    <xf numFmtId="191" fontId="10" fillId="0" borderId="9" xfId="2" applyNumberFormat="1" applyFont="1" applyBorder="1" applyAlignment="1">
      <alignment horizontal="right" vertical="center"/>
    </xf>
    <xf numFmtId="41" fontId="10" fillId="0" borderId="55" xfId="2" applyNumberFormat="1" applyFont="1" applyBorder="1" applyAlignment="1">
      <alignment horizontal="right" vertical="center"/>
    </xf>
    <xf numFmtId="41" fontId="10" fillId="0" borderId="9" xfId="2" applyNumberFormat="1" applyFont="1" applyBorder="1" applyAlignment="1">
      <alignment horizontal="right" vertical="center"/>
    </xf>
    <xf numFmtId="192" fontId="10" fillId="0" borderId="55" xfId="2" applyNumberFormat="1" applyFont="1" applyBorder="1" applyAlignment="1">
      <alignment horizontal="right" vertical="center"/>
    </xf>
    <xf numFmtId="192" fontId="10" fillId="0" borderId="33" xfId="2" applyNumberFormat="1" applyFont="1" applyBorder="1" applyAlignment="1">
      <alignment horizontal="right" vertical="center"/>
    </xf>
    <xf numFmtId="0" fontId="10" fillId="0" borderId="112" xfId="2" applyFont="1" applyBorder="1" applyAlignment="1">
      <alignment horizontal="right" vertical="center"/>
    </xf>
    <xf numFmtId="0" fontId="10" fillId="0" borderId="114" xfId="2" applyFont="1" applyBorder="1" applyAlignment="1">
      <alignment horizontal="right" vertical="center"/>
    </xf>
    <xf numFmtId="191" fontId="10" fillId="0" borderId="112" xfId="2" applyNumberFormat="1" applyFont="1" applyBorder="1" applyAlignment="1">
      <alignment horizontal="right" vertical="center"/>
    </xf>
    <xf numFmtId="191" fontId="10" fillId="0" borderId="114" xfId="2" applyNumberFormat="1" applyFont="1" applyBorder="1" applyAlignment="1">
      <alignment horizontal="right" vertical="center"/>
    </xf>
    <xf numFmtId="41" fontId="10" fillId="0" borderId="112" xfId="2" applyNumberFormat="1" applyFont="1" applyBorder="1" applyAlignment="1">
      <alignment horizontal="right" vertical="center"/>
    </xf>
    <xf numFmtId="41" fontId="10" fillId="0" borderId="114" xfId="2" applyNumberFormat="1" applyFont="1" applyBorder="1" applyAlignment="1">
      <alignment horizontal="right" vertical="center"/>
    </xf>
    <xf numFmtId="192" fontId="10" fillId="0" borderId="112" xfId="2" applyNumberFormat="1" applyFont="1" applyBorder="1" applyAlignment="1">
      <alignment horizontal="right" vertical="center"/>
    </xf>
    <xf numFmtId="192" fontId="10" fillId="0" borderId="116" xfId="2" applyNumberFormat="1" applyFont="1" applyBorder="1" applyAlignment="1">
      <alignment horizontal="right" vertical="center"/>
    </xf>
    <xf numFmtId="0" fontId="10" fillId="0" borderId="108" xfId="2" applyFont="1" applyBorder="1" applyAlignment="1">
      <alignment horizontal="right" vertical="center"/>
    </xf>
    <xf numFmtId="0" fontId="10" fillId="0" borderId="110" xfId="2" applyFont="1" applyBorder="1" applyAlignment="1">
      <alignment horizontal="right" vertical="center"/>
    </xf>
    <xf numFmtId="191" fontId="10" fillId="0" borderId="108" xfId="2" applyNumberFormat="1" applyFont="1" applyBorder="1" applyAlignment="1">
      <alignment horizontal="right" vertical="center"/>
    </xf>
    <xf numFmtId="191" fontId="10" fillId="0" borderId="110" xfId="2" applyNumberFormat="1" applyFont="1" applyBorder="1" applyAlignment="1">
      <alignment horizontal="right" vertical="center"/>
    </xf>
    <xf numFmtId="41" fontId="10" fillId="0" borderId="108" xfId="2" applyNumberFormat="1" applyFont="1" applyBorder="1" applyAlignment="1">
      <alignment horizontal="right" vertical="center"/>
    </xf>
    <xf numFmtId="41" fontId="10" fillId="0" borderId="110" xfId="2" applyNumberFormat="1" applyFont="1" applyBorder="1" applyAlignment="1">
      <alignment horizontal="right" vertical="center"/>
    </xf>
    <xf numFmtId="192" fontId="10" fillId="0" borderId="108" xfId="2" applyNumberFormat="1" applyFont="1" applyBorder="1" applyAlignment="1">
      <alignment horizontal="right" vertical="center"/>
    </xf>
    <xf numFmtId="192" fontId="10" fillId="0" borderId="115" xfId="2" applyNumberFormat="1" applyFont="1" applyBorder="1" applyAlignment="1">
      <alignment horizontal="right" vertical="center"/>
    </xf>
    <xf numFmtId="41" fontId="10" fillId="0" borderId="108" xfId="5" applyNumberFormat="1" applyFont="1" applyBorder="1" applyAlignment="1">
      <alignment horizontal="right" vertical="center"/>
    </xf>
    <xf numFmtId="41" fontId="10" fillId="0" borderId="110" xfId="5" applyNumberFormat="1" applyFont="1" applyBorder="1" applyAlignment="1">
      <alignment horizontal="right" vertical="center"/>
    </xf>
    <xf numFmtId="192" fontId="10" fillId="0" borderId="108" xfId="5" applyNumberFormat="1" applyFont="1" applyBorder="1" applyAlignment="1">
      <alignment horizontal="right" vertical="center"/>
    </xf>
    <xf numFmtId="192" fontId="10" fillId="0" borderId="115" xfId="5" applyNumberFormat="1" applyFont="1" applyBorder="1" applyAlignment="1">
      <alignment horizontal="right" vertical="center"/>
    </xf>
    <xf numFmtId="177" fontId="43" fillId="0" borderId="96" xfId="5" applyNumberFormat="1" applyFont="1" applyBorder="1" applyAlignment="1">
      <alignment horizontal="right" vertical="center"/>
    </xf>
    <xf numFmtId="177" fontId="43" fillId="0" borderId="155" xfId="5" applyNumberFormat="1" applyFont="1" applyBorder="1" applyAlignment="1">
      <alignment horizontal="right" vertical="center"/>
    </xf>
    <xf numFmtId="41" fontId="3" fillId="0" borderId="55" xfId="2" applyNumberFormat="1" applyFont="1" applyBorder="1" applyAlignment="1">
      <alignment horizontal="center" vertical="center"/>
    </xf>
    <xf numFmtId="41" fontId="3" fillId="0" borderId="9" xfId="2" applyNumberFormat="1" applyFont="1" applyBorder="1" applyAlignment="1">
      <alignment horizontal="center" vertical="center"/>
    </xf>
    <xf numFmtId="41" fontId="3" fillId="0" borderId="108" xfId="2" applyNumberFormat="1" applyFont="1" applyBorder="1" applyAlignment="1">
      <alignment horizontal="center" vertical="center"/>
    </xf>
    <xf numFmtId="41" fontId="3" fillId="0" borderId="110" xfId="2" applyNumberFormat="1" applyFont="1" applyBorder="1" applyAlignment="1">
      <alignment horizontal="center" vertical="center"/>
    </xf>
    <xf numFmtId="41" fontId="3" fillId="0" borderId="112" xfId="2" applyNumberFormat="1" applyFont="1" applyBorder="1" applyAlignment="1">
      <alignment horizontal="center" vertical="center"/>
    </xf>
    <xf numFmtId="41" fontId="3" fillId="0" borderId="114" xfId="2" applyNumberFormat="1" applyFont="1" applyBorder="1" applyAlignment="1">
      <alignment horizontal="center" vertical="center"/>
    </xf>
    <xf numFmtId="41" fontId="3" fillId="0" borderId="38" xfId="2" applyNumberFormat="1" applyFont="1" applyBorder="1" applyAlignment="1">
      <alignment horizontal="center" vertical="center"/>
    </xf>
    <xf numFmtId="41" fontId="3" fillId="0" borderId="28" xfId="2" applyNumberFormat="1" applyFont="1" applyBorder="1" applyAlignment="1">
      <alignment horizontal="center" vertical="center"/>
    </xf>
    <xf numFmtId="41" fontId="3" fillId="0" borderId="55" xfId="5" applyNumberFormat="1" applyFont="1" applyBorder="1" applyAlignment="1">
      <alignment horizontal="center" vertical="center"/>
    </xf>
    <xf numFmtId="41" fontId="3" fillId="0" borderId="9" xfId="5" applyNumberFormat="1" applyFont="1" applyBorder="1" applyAlignment="1">
      <alignment horizontal="center" vertical="center"/>
    </xf>
    <xf numFmtId="41" fontId="3" fillId="0" borderId="38" xfId="2" applyNumberFormat="1" applyFont="1" applyBorder="1" applyAlignment="1">
      <alignment horizontal="right" vertical="center"/>
    </xf>
    <xf numFmtId="41" fontId="3" fillId="0" borderId="28" xfId="2" applyNumberFormat="1" applyFont="1" applyBorder="1" applyAlignment="1">
      <alignment horizontal="right" vertical="center"/>
    </xf>
    <xf numFmtId="41" fontId="3" fillId="0" borderId="55" xfId="2" applyNumberFormat="1" applyFont="1" applyBorder="1" applyAlignment="1">
      <alignment horizontal="right" vertical="center"/>
    </xf>
    <xf numFmtId="41" fontId="3" fillId="0" borderId="9" xfId="2" applyNumberFormat="1" applyFont="1" applyBorder="1" applyAlignment="1">
      <alignment horizontal="right" vertical="center"/>
    </xf>
    <xf numFmtId="41" fontId="3" fillId="0" borderId="112" xfId="2" applyNumberFormat="1" applyFont="1" applyBorder="1" applyAlignment="1">
      <alignment horizontal="right" vertical="center"/>
    </xf>
    <xf numFmtId="41" fontId="3" fillId="0" borderId="114" xfId="2" applyNumberFormat="1" applyFont="1" applyBorder="1" applyAlignment="1">
      <alignment horizontal="right" vertical="center"/>
    </xf>
    <xf numFmtId="41" fontId="3" fillId="0" borderId="108" xfId="2" applyNumberFormat="1" applyFont="1" applyBorder="1" applyAlignment="1">
      <alignment horizontal="right" vertical="center"/>
    </xf>
    <xf numFmtId="41" fontId="3" fillId="0" borderId="110" xfId="2" applyNumberFormat="1" applyFont="1" applyBorder="1" applyAlignment="1">
      <alignment horizontal="right" vertical="center"/>
    </xf>
    <xf numFmtId="180" fontId="3" fillId="0" borderId="55" xfId="3" applyNumberFormat="1" applyFont="1" applyFill="1" applyBorder="1" applyAlignment="1">
      <alignment horizontal="right" vertical="center"/>
    </xf>
    <xf numFmtId="180" fontId="3" fillId="0" borderId="9" xfId="3" applyNumberFormat="1" applyFont="1" applyFill="1" applyBorder="1" applyAlignment="1">
      <alignment horizontal="right" vertical="center"/>
    </xf>
    <xf numFmtId="180" fontId="3" fillId="0" borderId="112" xfId="3" applyNumberFormat="1" applyFont="1" applyFill="1" applyBorder="1" applyAlignment="1">
      <alignment horizontal="right" vertical="center"/>
    </xf>
    <xf numFmtId="180" fontId="3" fillId="0" borderId="114" xfId="3" applyNumberFormat="1" applyFont="1" applyFill="1" applyBorder="1" applyAlignment="1">
      <alignment horizontal="right" vertical="center"/>
    </xf>
    <xf numFmtId="180" fontId="3" fillId="0" borderId="108" xfId="3" applyNumberFormat="1" applyFont="1" applyFill="1" applyBorder="1" applyAlignment="1">
      <alignment horizontal="right" vertical="center"/>
    </xf>
    <xf numFmtId="180" fontId="3" fillId="0" borderId="110" xfId="3" applyNumberFormat="1" applyFont="1" applyFill="1" applyBorder="1" applyAlignment="1">
      <alignment horizontal="right" vertical="center"/>
    </xf>
    <xf numFmtId="41" fontId="3" fillId="0" borderId="55" xfId="5" applyNumberFormat="1" applyFont="1" applyBorder="1" applyAlignment="1">
      <alignment horizontal="right" vertical="center"/>
    </xf>
    <xf numFmtId="41" fontId="3" fillId="0" borderId="9" xfId="5" applyNumberFormat="1" applyFont="1" applyBorder="1" applyAlignment="1">
      <alignment horizontal="right" vertical="center"/>
    </xf>
    <xf numFmtId="180" fontId="3" fillId="0" borderId="55" xfId="7" applyNumberFormat="1" applyFont="1" applyFill="1" applyBorder="1" applyAlignment="1">
      <alignment horizontal="right" vertical="center"/>
    </xf>
    <xf numFmtId="180" fontId="3" fillId="0" borderId="9" xfId="7" applyNumberFormat="1" applyFont="1" applyFill="1" applyBorder="1" applyAlignment="1">
      <alignment horizontal="right" vertical="center"/>
    </xf>
    <xf numFmtId="41" fontId="9" fillId="0" borderId="55" xfId="2" applyNumberFormat="1" applyFont="1" applyBorder="1" applyAlignment="1">
      <alignment horizontal="center" vertical="center"/>
    </xf>
    <xf numFmtId="41" fontId="9" fillId="0" borderId="9" xfId="2" applyNumberFormat="1" applyFont="1" applyBorder="1" applyAlignment="1">
      <alignment horizontal="center" vertical="center"/>
    </xf>
    <xf numFmtId="41" fontId="9" fillId="0" borderId="108" xfId="2" applyNumberFormat="1" applyFont="1" applyBorder="1" applyAlignment="1">
      <alignment horizontal="center" vertical="center"/>
    </xf>
    <xf numFmtId="41" fontId="9" fillId="0" borderId="110" xfId="2" applyNumberFormat="1" applyFont="1" applyBorder="1" applyAlignment="1">
      <alignment horizontal="center" vertical="center"/>
    </xf>
    <xf numFmtId="41" fontId="9" fillId="0" borderId="112" xfId="2" applyNumberFormat="1" applyFont="1" applyBorder="1" applyAlignment="1">
      <alignment horizontal="center" vertical="center"/>
    </xf>
    <xf numFmtId="41" fontId="9" fillId="0" borderId="114" xfId="2" applyNumberFormat="1" applyFont="1" applyBorder="1" applyAlignment="1">
      <alignment horizontal="center" vertical="center"/>
    </xf>
    <xf numFmtId="41" fontId="9" fillId="0" borderId="38" xfId="2" applyNumberFormat="1" applyFont="1" applyBorder="1" applyAlignment="1">
      <alignment horizontal="center" vertical="center"/>
    </xf>
    <xf numFmtId="41" fontId="9" fillId="0" borderId="28" xfId="2" applyNumberFormat="1" applyFont="1" applyBorder="1" applyAlignment="1">
      <alignment horizontal="center" vertical="center"/>
    </xf>
    <xf numFmtId="41" fontId="9" fillId="0" borderId="38" xfId="2" applyNumberFormat="1" applyFont="1" applyBorder="1" applyAlignment="1">
      <alignment horizontal="right" vertical="center"/>
    </xf>
    <xf numFmtId="41" fontId="9" fillId="0" borderId="28" xfId="2" applyNumberFormat="1" applyFont="1" applyBorder="1" applyAlignment="1">
      <alignment horizontal="right" vertical="center"/>
    </xf>
    <xf numFmtId="41" fontId="9" fillId="0" borderId="55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112" xfId="2" applyNumberFormat="1" applyFont="1" applyBorder="1" applyAlignment="1">
      <alignment horizontal="right" vertical="center"/>
    </xf>
    <xf numFmtId="41" fontId="9" fillId="0" borderId="114" xfId="2" applyNumberFormat="1" applyFont="1" applyBorder="1" applyAlignment="1">
      <alignment horizontal="right" vertical="center"/>
    </xf>
    <xf numFmtId="41" fontId="9" fillId="0" borderId="108" xfId="2" applyNumberFormat="1" applyFont="1" applyBorder="1" applyAlignment="1">
      <alignment horizontal="right" vertical="center"/>
    </xf>
    <xf numFmtId="41" fontId="9" fillId="0" borderId="110" xfId="2" applyNumberFormat="1" applyFont="1" applyBorder="1" applyAlignment="1">
      <alignment horizontal="right" vertical="center"/>
    </xf>
    <xf numFmtId="176" fontId="3" fillId="0" borderId="55" xfId="3" applyNumberFormat="1" applyFont="1" applyFill="1" applyBorder="1" applyAlignment="1">
      <alignment horizontal="right" vertical="center"/>
    </xf>
    <xf numFmtId="176" fontId="3" fillId="0" borderId="9" xfId="3" applyNumberFormat="1" applyFont="1" applyFill="1" applyBorder="1" applyAlignment="1">
      <alignment horizontal="right" vertical="center"/>
    </xf>
    <xf numFmtId="176" fontId="3" fillId="0" borderId="112" xfId="3" applyNumberFormat="1" applyFont="1" applyFill="1" applyBorder="1" applyAlignment="1">
      <alignment horizontal="right" vertical="center"/>
    </xf>
    <xf numFmtId="176" fontId="3" fillId="0" borderId="114" xfId="3" applyNumberFormat="1" applyFont="1" applyFill="1" applyBorder="1" applyAlignment="1">
      <alignment horizontal="right" vertical="center"/>
    </xf>
    <xf numFmtId="176" fontId="3" fillId="0" borderId="108" xfId="3" applyNumberFormat="1" applyFont="1" applyFill="1" applyBorder="1" applyAlignment="1">
      <alignment horizontal="right" vertical="center"/>
    </xf>
    <xf numFmtId="176" fontId="3" fillId="0" borderId="110" xfId="3" applyNumberFormat="1" applyFont="1" applyFill="1" applyBorder="1" applyAlignment="1">
      <alignment horizontal="right" vertical="center"/>
    </xf>
    <xf numFmtId="41" fontId="3" fillId="0" borderId="36" xfId="2" applyNumberFormat="1" applyFont="1" applyBorder="1" applyAlignment="1">
      <alignment horizontal="right" vertical="center"/>
    </xf>
    <xf numFmtId="41" fontId="3" fillId="0" borderId="33" xfId="2" applyNumberFormat="1" applyFont="1" applyBorder="1" applyAlignment="1">
      <alignment horizontal="right" vertical="center"/>
    </xf>
    <xf numFmtId="41" fontId="3" fillId="0" borderId="116" xfId="2" applyNumberFormat="1" applyFont="1" applyBorder="1" applyAlignment="1">
      <alignment horizontal="right" vertical="center"/>
    </xf>
    <xf numFmtId="41" fontId="3" fillId="0" borderId="115" xfId="2" applyNumberFormat="1" applyFont="1" applyBorder="1" applyAlignment="1">
      <alignment horizontal="right" vertical="center"/>
    </xf>
    <xf numFmtId="176" fontId="3" fillId="0" borderId="33" xfId="3" applyNumberFormat="1" applyFont="1" applyFill="1" applyBorder="1" applyAlignment="1">
      <alignment horizontal="right" vertical="center"/>
    </xf>
    <xf numFmtId="176" fontId="3" fillId="0" borderId="116" xfId="3" applyNumberFormat="1" applyFont="1" applyFill="1" applyBorder="1" applyAlignment="1">
      <alignment horizontal="right" vertical="center"/>
    </xf>
    <xf numFmtId="176" fontId="3" fillId="0" borderId="115" xfId="3" applyNumberFormat="1" applyFont="1" applyFill="1" applyBorder="1" applyAlignment="1">
      <alignment horizontal="right" vertical="center"/>
    </xf>
    <xf numFmtId="41" fontId="3" fillId="0" borderId="33" xfId="5" applyNumberFormat="1" applyFont="1" applyBorder="1" applyAlignment="1">
      <alignment horizontal="right" vertical="center"/>
    </xf>
    <xf numFmtId="41" fontId="3" fillId="0" borderId="96" xfId="5" applyNumberFormat="1" applyFont="1" applyBorder="1">
      <alignment vertical="center"/>
    </xf>
    <xf numFmtId="41" fontId="3" fillId="0" borderId="95" xfId="5" applyNumberFormat="1" applyFont="1" applyBorder="1">
      <alignment vertical="center"/>
    </xf>
    <xf numFmtId="41" fontId="3" fillId="0" borderId="96" xfId="5" applyNumberFormat="1" applyFont="1" applyBorder="1" applyAlignment="1">
      <alignment horizontal="right" vertical="center"/>
    </xf>
    <xf numFmtId="41" fontId="3" fillId="0" borderId="95" xfId="5" applyNumberFormat="1" applyFont="1" applyBorder="1" applyAlignment="1">
      <alignment horizontal="right" vertical="center"/>
    </xf>
    <xf numFmtId="0" fontId="11" fillId="3" borderId="102" xfId="2" applyFont="1" applyFill="1" applyBorder="1" applyAlignment="1">
      <alignment horizontal="center" vertical="center" shrinkToFit="1"/>
    </xf>
    <xf numFmtId="41" fontId="3" fillId="3" borderId="36" xfId="5" applyNumberFormat="1" applyFont="1" applyFill="1" applyBorder="1">
      <alignment vertical="center"/>
    </xf>
    <xf numFmtId="41" fontId="3" fillId="3" borderId="33" xfId="5" applyNumberFormat="1" applyFont="1" applyFill="1" applyBorder="1">
      <alignment vertical="center"/>
    </xf>
    <xf numFmtId="41" fontId="3" fillId="3" borderId="116" xfId="5" applyNumberFormat="1" applyFont="1" applyFill="1" applyBorder="1">
      <alignment vertical="center"/>
    </xf>
    <xf numFmtId="41" fontId="3" fillId="3" borderId="115" xfId="5" applyNumberFormat="1" applyFont="1" applyFill="1" applyBorder="1">
      <alignment vertical="center"/>
    </xf>
    <xf numFmtId="41" fontId="3" fillId="3" borderId="33" xfId="5" applyNumberFormat="1" applyFont="1" applyFill="1" applyBorder="1" applyAlignment="1">
      <alignment horizontal="right" vertical="center"/>
    </xf>
    <xf numFmtId="41" fontId="3" fillId="3" borderId="32" xfId="5" applyNumberFormat="1" applyFont="1" applyFill="1" applyBorder="1">
      <alignment vertical="center"/>
    </xf>
    <xf numFmtId="41" fontId="3" fillId="3" borderId="31" xfId="5" applyNumberFormat="1" applyFont="1" applyFill="1" applyBorder="1">
      <alignment vertical="center"/>
    </xf>
    <xf numFmtId="176" fontId="10" fillId="0" borderId="55" xfId="7" applyNumberFormat="1" applyFont="1" applyBorder="1" applyAlignment="1">
      <alignment horizontal="right" vertical="center"/>
    </xf>
    <xf numFmtId="176" fontId="10" fillId="0" borderId="10" xfId="7" applyNumberFormat="1" applyFont="1" applyFill="1" applyBorder="1">
      <alignment vertical="center"/>
    </xf>
    <xf numFmtId="176" fontId="10" fillId="0" borderId="10" xfId="7" applyNumberFormat="1" applyFont="1" applyBorder="1" applyAlignment="1">
      <alignment horizontal="right" vertical="center"/>
    </xf>
    <xf numFmtId="176" fontId="10" fillId="0" borderId="10" xfId="7" applyNumberFormat="1" applyFont="1" applyBorder="1">
      <alignment vertical="center"/>
    </xf>
    <xf numFmtId="176" fontId="10" fillId="0" borderId="17" xfId="7" applyNumberFormat="1" applyFont="1" applyFill="1" applyBorder="1">
      <alignment vertical="center"/>
    </xf>
    <xf numFmtId="176" fontId="10" fillId="0" borderId="53" xfId="7" applyNumberFormat="1" applyFont="1" applyBorder="1" applyAlignment="1">
      <alignment horizontal="right" vertical="center"/>
    </xf>
    <xf numFmtId="176" fontId="10" fillId="0" borderId="3" xfId="7" applyNumberFormat="1" applyFont="1" applyFill="1" applyBorder="1">
      <alignment vertical="center"/>
    </xf>
    <xf numFmtId="176" fontId="10" fillId="0" borderId="3" xfId="7" applyNumberFormat="1" applyFont="1" applyBorder="1" applyAlignment="1">
      <alignment horizontal="right" vertical="center"/>
    </xf>
    <xf numFmtId="176" fontId="10" fillId="0" borderId="3" xfId="7" applyNumberFormat="1" applyFont="1" applyBorder="1">
      <alignment vertical="center"/>
    </xf>
    <xf numFmtId="176" fontId="10" fillId="0" borderId="1" xfId="7" applyNumberFormat="1" applyFont="1" applyFill="1" applyBorder="1">
      <alignment vertical="center"/>
    </xf>
    <xf numFmtId="176" fontId="5" fillId="0" borderId="93" xfId="7" applyNumberFormat="1" applyFont="1" applyFill="1" applyBorder="1">
      <alignment vertical="center"/>
    </xf>
    <xf numFmtId="176" fontId="5" fillId="0" borderId="96" xfId="7" applyNumberFormat="1" applyFont="1" applyFill="1" applyBorder="1">
      <alignment vertical="center"/>
    </xf>
    <xf numFmtId="0" fontId="14" fillId="0" borderId="0" xfId="2" applyFont="1" applyAlignment="1">
      <alignment horizontal="center"/>
    </xf>
    <xf numFmtId="0" fontId="14" fillId="0" borderId="26" xfId="5" applyFont="1" applyBorder="1" applyAlignment="1">
      <alignment horizontal="center" vertical="center"/>
    </xf>
    <xf numFmtId="0" fontId="14" fillId="0" borderId="24" xfId="5" applyFont="1" applyBorder="1" applyAlignment="1">
      <alignment horizontal="center" vertical="center"/>
    </xf>
    <xf numFmtId="0" fontId="38" fillId="0" borderId="21" xfId="5" applyFont="1" applyBorder="1" applyAlignment="1">
      <alignment horizontal="center" vertical="center" wrapText="1"/>
    </xf>
    <xf numFmtId="0" fontId="38" fillId="0" borderId="19" xfId="5" applyFont="1" applyBorder="1" applyAlignment="1">
      <alignment horizontal="center" vertical="center" wrapText="1"/>
    </xf>
    <xf numFmtId="38" fontId="38" fillId="0" borderId="21" xfId="1" applyFont="1" applyBorder="1">
      <alignment vertical="center"/>
    </xf>
    <xf numFmtId="0" fontId="14" fillId="0" borderId="19" xfId="5" applyFont="1" applyBorder="1">
      <alignment vertical="center"/>
    </xf>
    <xf numFmtId="38" fontId="38" fillId="0" borderId="21" xfId="1" applyFont="1" applyBorder="1" applyAlignment="1">
      <alignment vertical="center"/>
    </xf>
    <xf numFmtId="38" fontId="38" fillId="0" borderId="39" xfId="1" applyFont="1" applyBorder="1" applyAlignment="1">
      <alignment vertical="center"/>
    </xf>
    <xf numFmtId="0" fontId="14" fillId="0" borderId="73" xfId="5" applyFont="1" applyBorder="1">
      <alignment vertical="center"/>
    </xf>
    <xf numFmtId="176" fontId="14" fillId="0" borderId="0" xfId="2" applyNumberFormat="1" applyFont="1">
      <alignment vertical="center"/>
    </xf>
    <xf numFmtId="0" fontId="38" fillId="3" borderId="0" xfId="2" applyFont="1" applyFill="1" applyAlignment="1">
      <alignment horizontal="right" vertical="center"/>
    </xf>
    <xf numFmtId="0" fontId="38" fillId="0" borderId="0" xfId="2" applyFont="1">
      <alignment vertical="center"/>
    </xf>
    <xf numFmtId="177" fontId="11" fillId="0" borderId="8" xfId="5" applyNumberFormat="1" applyFont="1" applyBorder="1" applyAlignment="1">
      <alignment horizontal="right" vertical="center"/>
    </xf>
    <xf numFmtId="177" fontId="11" fillId="0" borderId="0" xfId="5" applyNumberFormat="1" applyFont="1" applyAlignment="1">
      <alignment horizontal="right" vertical="center"/>
    </xf>
    <xf numFmtId="177" fontId="11" fillId="0" borderId="10" xfId="5" applyNumberFormat="1" applyFont="1" applyBorder="1" applyAlignment="1">
      <alignment horizontal="right" vertical="center"/>
    </xf>
    <xf numFmtId="177" fontId="11" fillId="0" borderId="33" xfId="5" applyNumberFormat="1" applyFont="1" applyBorder="1" applyAlignment="1">
      <alignment horizontal="right" vertical="center"/>
    </xf>
    <xf numFmtId="177" fontId="11" fillId="0" borderId="55" xfId="5" applyNumberFormat="1" applyFont="1" applyBorder="1">
      <alignment vertical="center"/>
    </xf>
    <xf numFmtId="177" fontId="11" fillId="0" borderId="10" xfId="5" applyNumberFormat="1" applyFont="1" applyBorder="1">
      <alignment vertical="center"/>
    </xf>
    <xf numFmtId="177" fontId="11" fillId="0" borderId="14" xfId="5" applyNumberFormat="1" applyFont="1" applyBorder="1" applyAlignment="1">
      <alignment horizontal="right" vertical="center"/>
    </xf>
    <xf numFmtId="177" fontId="11" fillId="0" borderId="15" xfId="5" applyNumberFormat="1" applyFont="1" applyBorder="1" applyAlignment="1">
      <alignment horizontal="right" vertical="center"/>
    </xf>
    <xf numFmtId="177" fontId="11" fillId="0" borderId="32" xfId="5" applyNumberFormat="1" applyFont="1" applyBorder="1" applyAlignment="1">
      <alignment horizontal="right" vertical="center"/>
    </xf>
    <xf numFmtId="177" fontId="11" fillId="0" borderId="3" xfId="5" applyNumberFormat="1" applyFont="1" applyBorder="1" applyAlignment="1">
      <alignment horizontal="right" vertical="center"/>
    </xf>
    <xf numFmtId="177" fontId="11" fillId="0" borderId="4" xfId="5" applyNumberFormat="1" applyFont="1" applyBorder="1" applyAlignment="1">
      <alignment horizontal="right" vertical="center"/>
    </xf>
    <xf numFmtId="177" fontId="11" fillId="0" borderId="31" xfId="5" applyNumberFormat="1" applyFont="1" applyBorder="1" applyAlignment="1">
      <alignment horizontal="right" vertical="center"/>
    </xf>
    <xf numFmtId="41" fontId="5" fillId="0" borderId="55" xfId="5" applyNumberFormat="1" applyFont="1" applyBorder="1" applyAlignment="1">
      <alignment horizontal="right" vertical="center" shrinkToFit="1"/>
    </xf>
    <xf numFmtId="41" fontId="5" fillId="0" borderId="10" xfId="5" applyNumberFormat="1" applyFont="1" applyBorder="1" applyAlignment="1">
      <alignment horizontal="right" vertical="center" shrinkToFit="1"/>
    </xf>
    <xf numFmtId="41" fontId="5" fillId="0" borderId="14" xfId="5" applyNumberFormat="1" applyFont="1" applyBorder="1" applyAlignment="1">
      <alignment horizontal="right" vertical="center" shrinkToFit="1"/>
    </xf>
    <xf numFmtId="41" fontId="5" fillId="0" borderId="14" xfId="6" applyNumberFormat="1" applyFont="1" applyFill="1" applyBorder="1" applyAlignment="1">
      <alignment horizontal="right" vertical="center"/>
    </xf>
    <xf numFmtId="41" fontId="5" fillId="0" borderId="55" xfId="6" applyNumberFormat="1" applyFont="1" applyFill="1" applyBorder="1" applyAlignment="1">
      <alignment horizontal="right" vertical="center"/>
    </xf>
    <xf numFmtId="41" fontId="5" fillId="0" borderId="10" xfId="5" applyNumberFormat="1" applyFont="1" applyBorder="1" applyAlignment="1">
      <alignment horizontal="right" vertical="center"/>
    </xf>
    <xf numFmtId="41" fontId="5" fillId="0" borderId="9" xfId="5" applyNumberFormat="1" applyFont="1" applyBorder="1" applyAlignment="1">
      <alignment horizontal="right" vertical="center"/>
    </xf>
    <xf numFmtId="41" fontId="5" fillId="0" borderId="10" xfId="6" applyNumberFormat="1" applyFont="1" applyFill="1" applyBorder="1" applyAlignment="1">
      <alignment horizontal="right"/>
    </xf>
    <xf numFmtId="41" fontId="5" fillId="3" borderId="12" xfId="6" applyNumberFormat="1" applyFont="1" applyFill="1" applyBorder="1" applyAlignment="1">
      <alignment horizontal="right" vertical="center"/>
    </xf>
    <xf numFmtId="41" fontId="5" fillId="0" borderId="53" xfId="5" applyNumberFormat="1" applyFont="1" applyBorder="1" applyAlignment="1">
      <alignment horizontal="right" vertical="center" shrinkToFit="1"/>
    </xf>
    <xf numFmtId="41" fontId="5" fillId="0" borderId="3" xfId="5" applyNumberFormat="1" applyFont="1" applyBorder="1" applyAlignment="1">
      <alignment horizontal="right" vertical="center" shrinkToFit="1"/>
    </xf>
    <xf numFmtId="41" fontId="5" fillId="0" borderId="39" xfId="5" applyNumberFormat="1" applyFont="1" applyBorder="1" applyAlignment="1">
      <alignment horizontal="right" vertical="center" shrinkToFit="1"/>
    </xf>
    <xf numFmtId="41" fontId="5" fillId="0" borderId="39" xfId="6" applyNumberFormat="1" applyFont="1" applyFill="1" applyBorder="1" applyAlignment="1">
      <alignment horizontal="right" vertical="center"/>
    </xf>
    <xf numFmtId="41" fontId="5" fillId="0" borderId="53" xfId="6" applyNumberFormat="1" applyFont="1" applyFill="1" applyBorder="1" applyAlignment="1">
      <alignment horizontal="right" vertical="center"/>
    </xf>
    <xf numFmtId="41" fontId="5" fillId="0" borderId="3" xfId="5" applyNumberFormat="1" applyFont="1" applyBorder="1" applyAlignment="1">
      <alignment horizontal="right" vertical="center"/>
    </xf>
    <xf numFmtId="41" fontId="5" fillId="0" borderId="2" xfId="5" applyNumberFormat="1" applyFont="1" applyBorder="1" applyAlignment="1">
      <alignment horizontal="right" vertical="center"/>
    </xf>
    <xf numFmtId="193" fontId="10" fillId="0" borderId="10" xfId="9" applyNumberFormat="1" applyFont="1" applyFill="1" applyBorder="1" applyAlignment="1">
      <alignment horizontal="right" wrapText="1"/>
    </xf>
    <xf numFmtId="41" fontId="5" fillId="0" borderId="8" xfId="6" applyNumberFormat="1" applyFont="1" applyFill="1" applyBorder="1" applyAlignment="1">
      <alignment horizontal="right" vertical="center"/>
    </xf>
    <xf numFmtId="41" fontId="5" fillId="3" borderId="73" xfId="6" applyNumberFormat="1" applyFont="1" applyFill="1" applyBorder="1" applyAlignment="1">
      <alignment horizontal="right" vertical="center"/>
    </xf>
  </cellXfs>
  <cellStyles count="10">
    <cellStyle name="パーセント" xfId="4" builtinId="5"/>
    <cellStyle name="パーセント 6" xfId="9" xr:uid="{4E7300F1-A245-466E-BCAA-3BEA0C427A32}"/>
    <cellStyle name="桁区切り" xfId="1" builtinId="6"/>
    <cellStyle name="桁区切り 11" xfId="6" xr:uid="{939BA832-A570-443B-944A-ADB2883BD936}"/>
    <cellStyle name="桁区切り 11 2" xfId="8" xr:uid="{AE40AD3F-75A8-4E3D-A454-FDE9972809E9}"/>
    <cellStyle name="桁区切り 2 2" xfId="3" xr:uid="{89826A71-BF56-40BA-997D-473D565A8938}"/>
    <cellStyle name="桁区切り 2 2 2" xfId="7" xr:uid="{83E70945-4540-4001-95C5-B97647B6D391}"/>
    <cellStyle name="標準" xfId="0" builtinId="0"/>
    <cellStyle name="標準 2" xfId="2" xr:uid="{5013947B-B9B5-460D-9460-8BE70C06207E}"/>
    <cellStyle name="標準 2 2 2" xfId="5" xr:uid="{76107F42-F8A1-447B-9DAB-D735F159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0</xdr:colOff>
      <xdr:row>6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42BBED6-CCD4-41AA-956A-699C6CBAE698}"/>
            </a:ext>
          </a:extLst>
        </xdr:cNvPr>
        <xdr:cNvCxnSpPr/>
      </xdr:nvCxnSpPr>
      <xdr:spPr>
        <a:xfrm>
          <a:off x="704850" y="342900"/>
          <a:ext cx="666750" cy="695325"/>
        </a:xfrm>
        <a:prstGeom prst="line">
          <a:avLst/>
        </a:prstGeom>
        <a:ln w="3175"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24</xdr:row>
      <xdr:rowOff>323850</xdr:rowOff>
    </xdr:from>
    <xdr:to>
      <xdr:col>17</xdr:col>
      <xdr:colOff>0</xdr:colOff>
      <xdr:row>27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DDC940-3D8F-4E73-BE1F-316B830B6362}"/>
            </a:ext>
          </a:extLst>
        </xdr:cNvPr>
        <xdr:cNvCxnSpPr/>
      </xdr:nvCxnSpPr>
      <xdr:spPr>
        <a:xfrm>
          <a:off x="0" y="6274377"/>
          <a:ext cx="719570" cy="5152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238125</xdr:rowOff>
        </xdr:from>
        <xdr:to>
          <xdr:col>13</xdr:col>
          <xdr:colOff>385385</xdr:colOff>
          <xdr:row>39</xdr:row>
          <xdr:rowOff>66674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80B77664-FDDD-417D-9771-846C50963E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25:$AG$40" spid="_x0000_s146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5210175"/>
              <a:ext cx="5538410" cy="356234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9525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CEB3F91-FC2C-4714-995F-361360522E6A}"/>
            </a:ext>
          </a:extLst>
        </xdr:cNvPr>
        <xdr:cNvCxnSpPr/>
      </xdr:nvCxnSpPr>
      <xdr:spPr>
        <a:xfrm>
          <a:off x="695325" y="180975"/>
          <a:ext cx="1371600" cy="33337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</xdr:row>
      <xdr:rowOff>9525</xdr:rowOff>
    </xdr:from>
    <xdr:to>
      <xdr:col>3</xdr:col>
      <xdr:colOff>9525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E730E5-5284-41A7-96FD-E5CCEFE09E4A}"/>
            </a:ext>
          </a:extLst>
        </xdr:cNvPr>
        <xdr:cNvCxnSpPr/>
      </xdr:nvCxnSpPr>
      <xdr:spPr>
        <a:xfrm>
          <a:off x="695325" y="180975"/>
          <a:ext cx="1371600" cy="33337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</xdr:row>
      <xdr:rowOff>0</xdr:rowOff>
    </xdr:from>
    <xdr:to>
      <xdr:col>3</xdr:col>
      <xdr:colOff>11206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08E526D-B7D0-4F35-8BA7-D76E37508513}"/>
            </a:ext>
          </a:extLst>
        </xdr:cNvPr>
        <xdr:cNvCxnSpPr/>
      </xdr:nvCxnSpPr>
      <xdr:spPr>
        <a:xfrm>
          <a:off x="11206" y="171450"/>
          <a:ext cx="20574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11206</xdr:colOff>
      <xdr:row>1</xdr:row>
      <xdr:rowOff>0</xdr:rowOff>
    </xdr:from>
    <xdr:to>
      <xdr:col>3</xdr:col>
      <xdr:colOff>11206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6BED157-18DF-4970-8249-169E5AD62A44}"/>
            </a:ext>
          </a:extLst>
        </xdr:cNvPr>
        <xdr:cNvCxnSpPr/>
      </xdr:nvCxnSpPr>
      <xdr:spPr>
        <a:xfrm>
          <a:off x="11206" y="171450"/>
          <a:ext cx="20574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11206</xdr:colOff>
      <xdr:row>1</xdr:row>
      <xdr:rowOff>0</xdr:rowOff>
    </xdr:from>
    <xdr:to>
      <xdr:col>3</xdr:col>
      <xdr:colOff>11206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CCF20AD-25B2-4497-816D-1A857391B85A}"/>
            </a:ext>
          </a:extLst>
        </xdr:cNvPr>
        <xdr:cNvCxnSpPr/>
      </xdr:nvCxnSpPr>
      <xdr:spPr>
        <a:xfrm>
          <a:off x="11206" y="171450"/>
          <a:ext cx="20574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11206</xdr:colOff>
      <xdr:row>1</xdr:row>
      <xdr:rowOff>0</xdr:rowOff>
    </xdr:from>
    <xdr:to>
      <xdr:col>3</xdr:col>
      <xdr:colOff>11206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9678B77-4CD3-4B0D-A337-2FBA71CB94D5}"/>
            </a:ext>
          </a:extLst>
        </xdr:cNvPr>
        <xdr:cNvCxnSpPr/>
      </xdr:nvCxnSpPr>
      <xdr:spPr>
        <a:xfrm>
          <a:off x="11206" y="171450"/>
          <a:ext cx="20574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19050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43EE1F-3CB1-46CF-A22E-ACA6FC6AFE46}"/>
            </a:ext>
          </a:extLst>
        </xdr:cNvPr>
        <xdr:cNvSpPr txBox="1"/>
      </xdr:nvSpPr>
      <xdr:spPr>
        <a:xfrm>
          <a:off x="485775" y="40005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項目</a:t>
          </a:r>
        </a:p>
      </xdr:txBody>
    </xdr:sp>
    <xdr:clientData/>
  </xdr:oneCellAnchor>
  <xdr:oneCellAnchor>
    <xdr:from>
      <xdr:col>0</xdr:col>
      <xdr:colOff>400050</xdr:colOff>
      <xdr:row>3</xdr:row>
      <xdr:rowOff>57150</xdr:rowOff>
    </xdr:from>
    <xdr:ext cx="466794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C17755-072E-4701-8070-99570D58E3A0}"/>
            </a:ext>
          </a:extLst>
        </xdr:cNvPr>
        <xdr:cNvSpPr txBox="1"/>
      </xdr:nvSpPr>
      <xdr:spPr>
        <a:xfrm>
          <a:off x="400050" y="110490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区分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2243439-BD69-4315-8B82-657821103FF4}"/>
            </a:ext>
          </a:extLst>
        </xdr:cNvPr>
        <xdr:cNvCxnSpPr/>
      </xdr:nvCxnSpPr>
      <xdr:spPr>
        <a:xfrm>
          <a:off x="9525" y="342900"/>
          <a:ext cx="676275" cy="8572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171450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7A687EC-6126-4DF3-B543-D6724CE98ABD}"/>
            </a:ext>
          </a:extLst>
        </xdr:cNvPr>
        <xdr:cNvCxnSpPr/>
      </xdr:nvCxnSpPr>
      <xdr:spPr>
        <a:xfrm>
          <a:off x="9525" y="342900"/>
          <a:ext cx="2057400" cy="1714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</xdr:row>
      <xdr:rowOff>171450</xdr:rowOff>
    </xdr:from>
    <xdr:to>
      <xdr:col>3</xdr:col>
      <xdr:colOff>0</xdr:colOff>
      <xdr:row>7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8879A5-F9DE-4988-B777-DF03EF2E8978}"/>
            </a:ext>
          </a:extLst>
        </xdr:cNvPr>
        <xdr:cNvCxnSpPr/>
      </xdr:nvCxnSpPr>
      <xdr:spPr>
        <a:xfrm>
          <a:off x="9525" y="342900"/>
          <a:ext cx="2047875" cy="86677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173182</xdr:colOff>
      <xdr:row>1</xdr:row>
      <xdr:rowOff>69273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552877-861F-4167-861C-ACF163B0E302}"/>
            </a:ext>
          </a:extLst>
        </xdr:cNvPr>
        <xdr:cNvSpPr txBox="1"/>
      </xdr:nvSpPr>
      <xdr:spPr>
        <a:xfrm>
          <a:off x="2230582" y="2407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</xdr:col>
      <xdr:colOff>8659</xdr:colOff>
      <xdr:row>15</xdr:row>
      <xdr:rowOff>0</xdr:rowOff>
    </xdr:from>
    <xdr:to>
      <xdr:col>1</xdr:col>
      <xdr:colOff>428625</xdr:colOff>
      <xdr:row>18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67E06B6-9637-42BE-B2EA-1D082545E4C8}"/>
            </a:ext>
          </a:extLst>
        </xdr:cNvPr>
        <xdr:cNvCxnSpPr/>
      </xdr:nvCxnSpPr>
      <xdr:spPr>
        <a:xfrm>
          <a:off x="694459" y="2571750"/>
          <a:ext cx="419966" cy="5143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17</xdr:row>
      <xdr:rowOff>256790</xdr:rowOff>
    </xdr:from>
    <xdr:to>
      <xdr:col>25</xdr:col>
      <xdr:colOff>0</xdr:colOff>
      <xdr:row>18</xdr:row>
      <xdr:rowOff>126904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B336C07-D28D-44BC-83B3-2DF1E1C9F2D5}"/>
            </a:ext>
          </a:extLst>
        </xdr:cNvPr>
        <xdr:cNvSpPr txBox="1"/>
      </xdr:nvSpPr>
      <xdr:spPr>
        <a:xfrm>
          <a:off x="18671117" y="3085715"/>
          <a:ext cx="1563158" cy="127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kumimoji="1" lang="ja-JP" altLang="en-US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52917</xdr:colOff>
          <xdr:row>1</xdr:row>
          <xdr:rowOff>31751</xdr:rowOff>
        </xdr:from>
        <xdr:to>
          <xdr:col>17</xdr:col>
          <xdr:colOff>137584</xdr:colOff>
          <xdr:row>12</xdr:row>
          <xdr:rowOff>29634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161DEEDE-DD37-40F7-AB64-9C4FCB7B971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2:$AE$12" spid="_x0000_s86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917" y="254001"/>
              <a:ext cx="5704417" cy="336338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23</xdr:row>
      <xdr:rowOff>0</xdr:rowOff>
    </xdr:from>
    <xdr:to>
      <xdr:col>18</xdr:col>
      <xdr:colOff>11906</xdr:colOff>
      <xdr:row>25</xdr:row>
      <xdr:rowOff>11906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C9C476A-910E-49D2-8080-724BB6BC9923}"/>
            </a:ext>
          </a:extLst>
        </xdr:cNvPr>
        <xdr:cNvCxnSpPr/>
      </xdr:nvCxnSpPr>
      <xdr:spPr>
        <a:xfrm>
          <a:off x="10287000" y="4286250"/>
          <a:ext cx="697706" cy="3548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</xdr:colOff>
      <xdr:row>1</xdr:row>
      <xdr:rowOff>166687</xdr:rowOff>
    </xdr:from>
    <xdr:to>
      <xdr:col>2</xdr:col>
      <xdr:colOff>0</xdr:colOff>
      <xdr:row>4</xdr:row>
      <xdr:rowOff>11906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44A97C2-F8EE-4337-B623-D34C6D7A4D05}"/>
            </a:ext>
          </a:extLst>
        </xdr:cNvPr>
        <xdr:cNvCxnSpPr/>
      </xdr:nvCxnSpPr>
      <xdr:spPr>
        <a:xfrm>
          <a:off x="142875" y="338137"/>
          <a:ext cx="1228725" cy="3595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11</xdr:col>
          <xdr:colOff>377825</xdr:colOff>
          <xdr:row>45</xdr:row>
          <xdr:rowOff>168275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9BFF9C1C-F37B-4786-8920-1F34875FE9D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Q$24:$X$46" spid="_x0000_s96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318000"/>
              <a:ext cx="5495925" cy="45370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</xdr:row>
      <xdr:rowOff>176892</xdr:rowOff>
    </xdr:from>
    <xdr:to>
      <xdr:col>3</xdr:col>
      <xdr:colOff>13608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4D43E17-E668-4421-94D1-FB2BD58E4718}"/>
            </a:ext>
          </a:extLst>
        </xdr:cNvPr>
        <xdr:cNvCxnSpPr/>
      </xdr:nvCxnSpPr>
      <xdr:spPr>
        <a:xfrm>
          <a:off x="13607" y="338817"/>
          <a:ext cx="2057401" cy="346983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13607</xdr:colOff>
      <xdr:row>2</xdr:row>
      <xdr:rowOff>5442</xdr:rowOff>
    </xdr:from>
    <xdr:to>
      <xdr:col>13</xdr:col>
      <xdr:colOff>13608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6725F78-D02A-4D55-AF89-13E7C8B6D4E2}"/>
            </a:ext>
          </a:extLst>
        </xdr:cNvPr>
        <xdr:cNvCxnSpPr/>
      </xdr:nvCxnSpPr>
      <xdr:spPr>
        <a:xfrm>
          <a:off x="6871607" y="348342"/>
          <a:ext cx="2057401" cy="35650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26</xdr:row>
          <xdr:rowOff>0</xdr:rowOff>
        </xdr:from>
        <xdr:to>
          <xdr:col>19</xdr:col>
          <xdr:colOff>342072</xdr:colOff>
          <xdr:row>60</xdr:row>
          <xdr:rowOff>123824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7A11ACE0-C0E3-4EED-A834-1C6D84E27B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V$27:$AL$67" spid="_x0000_s106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3819525"/>
              <a:ext cx="5971346" cy="49815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3</xdr:col>
      <xdr:colOff>19050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E5F15BD-E74E-4105-B9F6-D962A37BE65A}"/>
            </a:ext>
          </a:extLst>
        </xdr:cNvPr>
        <xdr:cNvCxnSpPr/>
      </xdr:nvCxnSpPr>
      <xdr:spPr>
        <a:xfrm>
          <a:off x="704850" y="361950"/>
          <a:ext cx="13716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9525</xdr:rowOff>
    </xdr:from>
    <xdr:to>
      <xdr:col>4</xdr:col>
      <xdr:colOff>9525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83BB940-E56B-4344-9F22-04301D77AE9C}"/>
            </a:ext>
          </a:extLst>
        </xdr:cNvPr>
        <xdr:cNvCxnSpPr/>
      </xdr:nvCxnSpPr>
      <xdr:spPr>
        <a:xfrm>
          <a:off x="704850" y="352425"/>
          <a:ext cx="2047875" cy="333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9525</xdr:colOff>
      <xdr:row>28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97B10EF-31E7-4CC3-AC6A-A0B45AC9441E}"/>
            </a:ext>
          </a:extLst>
        </xdr:cNvPr>
        <xdr:cNvCxnSpPr/>
      </xdr:nvCxnSpPr>
      <xdr:spPr>
        <a:xfrm>
          <a:off x="685800" y="4286250"/>
          <a:ext cx="1381125" cy="3524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169333</xdr:rowOff>
    </xdr:from>
    <xdr:to>
      <xdr:col>2</xdr:col>
      <xdr:colOff>10583</xdr:colOff>
      <xdr:row>4</xdr:row>
      <xdr:rowOff>10583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973BB42-DBD3-4962-B4DE-727E8089B7EF}"/>
            </a:ext>
          </a:extLst>
        </xdr:cNvPr>
        <xdr:cNvCxnSpPr/>
      </xdr:nvCxnSpPr>
      <xdr:spPr>
        <a:xfrm>
          <a:off x="685800" y="340783"/>
          <a:ext cx="696383" cy="3556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9072</xdr:colOff>
      <xdr:row>1</xdr:row>
      <xdr:rowOff>169335</xdr:rowOff>
    </xdr:from>
    <xdr:to>
      <xdr:col>2</xdr:col>
      <xdr:colOff>254000</xdr:colOff>
      <xdr:row>4</xdr:row>
      <xdr:rowOff>10583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C400819-9568-4B1C-B564-277461FEC28E}"/>
            </a:ext>
          </a:extLst>
        </xdr:cNvPr>
        <xdr:cNvCxnSpPr/>
      </xdr:nvCxnSpPr>
      <xdr:spPr>
        <a:xfrm flipH="1" flipV="1">
          <a:off x="694872" y="340785"/>
          <a:ext cx="930728" cy="35559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169333</xdr:rowOff>
    </xdr:from>
    <xdr:to>
      <xdr:col>2</xdr:col>
      <xdr:colOff>10583</xdr:colOff>
      <xdr:row>4</xdr:row>
      <xdr:rowOff>10583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2579347-063B-41FD-9909-6AEE25C86944}"/>
            </a:ext>
          </a:extLst>
        </xdr:cNvPr>
        <xdr:cNvCxnSpPr/>
      </xdr:nvCxnSpPr>
      <xdr:spPr>
        <a:xfrm>
          <a:off x="685800" y="340783"/>
          <a:ext cx="696383" cy="3556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9072</xdr:colOff>
      <xdr:row>1</xdr:row>
      <xdr:rowOff>169335</xdr:rowOff>
    </xdr:from>
    <xdr:to>
      <xdr:col>2</xdr:col>
      <xdr:colOff>254000</xdr:colOff>
      <xdr:row>4</xdr:row>
      <xdr:rowOff>10583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51E2ABB-13AE-48EC-9071-F85E9B301D88}"/>
            </a:ext>
          </a:extLst>
        </xdr:cNvPr>
        <xdr:cNvCxnSpPr/>
      </xdr:nvCxnSpPr>
      <xdr:spPr>
        <a:xfrm flipH="1" flipV="1">
          <a:off x="694872" y="340785"/>
          <a:ext cx="930728" cy="35559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4763</xdr:colOff>
      <xdr:row>3</xdr:row>
      <xdr:rowOff>4763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A9AF493-545F-4A38-A367-7DBD975288A1}"/>
            </a:ext>
          </a:extLst>
        </xdr:cNvPr>
        <xdr:cNvCxnSpPr/>
      </xdr:nvCxnSpPr>
      <xdr:spPr>
        <a:xfrm>
          <a:off x="9525" y="342900"/>
          <a:ext cx="681038" cy="176213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3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78B1B5-AC2B-4616-BD7E-800854F1540C}"/>
            </a:ext>
          </a:extLst>
        </xdr:cNvPr>
        <xdr:cNvCxnSpPr/>
      </xdr:nvCxnSpPr>
      <xdr:spPr>
        <a:xfrm>
          <a:off x="9525" y="342900"/>
          <a:ext cx="1362075" cy="18097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0</xdr:rowOff>
    </xdr:from>
    <xdr:to>
      <xdr:col>2</xdr:col>
      <xdr:colOff>8659</xdr:colOff>
      <xdr:row>41</xdr:row>
      <xdr:rowOff>8659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D77BA87-6D5E-4A69-8DEC-904F334073E8}"/>
            </a:ext>
          </a:extLst>
        </xdr:cNvPr>
        <xdr:cNvCxnSpPr/>
      </xdr:nvCxnSpPr>
      <xdr:spPr>
        <a:xfrm>
          <a:off x="685800" y="7200900"/>
          <a:ext cx="694459" cy="180109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</xdr:row>
      <xdr:rowOff>95250</xdr:rowOff>
    </xdr:from>
    <xdr:to>
      <xdr:col>3</xdr:col>
      <xdr:colOff>8659</xdr:colOff>
      <xdr:row>41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E525C0E-E2E7-46B8-81B1-902C76DF4D0E}"/>
            </a:ext>
          </a:extLst>
        </xdr:cNvPr>
        <xdr:cNvCxnSpPr/>
      </xdr:nvCxnSpPr>
      <xdr:spPr>
        <a:xfrm>
          <a:off x="685800" y="7124700"/>
          <a:ext cx="1380259" cy="2476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4763</xdr:colOff>
      <xdr:row>3</xdr:row>
      <xdr:rowOff>4763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47889D9-4B8E-487D-9615-3BA0D67A7F4D}"/>
            </a:ext>
          </a:extLst>
        </xdr:cNvPr>
        <xdr:cNvCxnSpPr/>
      </xdr:nvCxnSpPr>
      <xdr:spPr>
        <a:xfrm>
          <a:off x="9525" y="342900"/>
          <a:ext cx="681038" cy="176213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3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5D67553-A81A-4BA6-88DB-77E9A59650F7}"/>
            </a:ext>
          </a:extLst>
        </xdr:cNvPr>
        <xdr:cNvCxnSpPr/>
      </xdr:nvCxnSpPr>
      <xdr:spPr>
        <a:xfrm>
          <a:off x="9525" y="342900"/>
          <a:ext cx="1362075" cy="18097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0</xdr:rowOff>
    </xdr:from>
    <xdr:to>
      <xdr:col>2</xdr:col>
      <xdr:colOff>8659</xdr:colOff>
      <xdr:row>41</xdr:row>
      <xdr:rowOff>8659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3CEFC86-63FE-4053-939F-502D2224C1C1}"/>
            </a:ext>
          </a:extLst>
        </xdr:cNvPr>
        <xdr:cNvCxnSpPr/>
      </xdr:nvCxnSpPr>
      <xdr:spPr>
        <a:xfrm>
          <a:off x="685800" y="7200900"/>
          <a:ext cx="694459" cy="180109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</xdr:row>
      <xdr:rowOff>95250</xdr:rowOff>
    </xdr:from>
    <xdr:to>
      <xdr:col>3</xdr:col>
      <xdr:colOff>8659</xdr:colOff>
      <xdr:row>41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FD78645-3123-4A3D-995E-44A2EC8C4B8B}"/>
            </a:ext>
          </a:extLst>
        </xdr:cNvPr>
        <xdr:cNvCxnSpPr/>
      </xdr:nvCxnSpPr>
      <xdr:spPr>
        <a:xfrm>
          <a:off x="685800" y="7124700"/>
          <a:ext cx="1380259" cy="2476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0C71-46B1-4871-862F-3559656D516C}">
  <sheetPr>
    <tabColor rgb="FFFF0000"/>
  </sheetPr>
  <dimension ref="A1:AX364"/>
  <sheetViews>
    <sheetView view="pageBreakPreview" zoomScaleNormal="100" zoomScaleSheetLayoutView="100" workbookViewId="0">
      <pane xSplit="17" ySplit="3" topLeftCell="R4" activePane="bottomRight" state="frozen"/>
      <selection pane="topRight" activeCell="Q1" sqref="Q1"/>
      <selection pane="bottomLeft" activeCell="A5" sqref="A5"/>
      <selection pane="bottomRight" activeCell="G5" sqref="G5"/>
    </sheetView>
  </sheetViews>
  <sheetFormatPr defaultColWidth="9" defaultRowHeight="13.5"/>
  <cols>
    <col min="1" max="1" width="2.625" style="158" customWidth="1"/>
    <col min="2" max="2" width="2.125" style="572" customWidth="1"/>
    <col min="3" max="3" width="3.125" style="573" customWidth="1"/>
    <col min="4" max="4" width="2.125" style="574" customWidth="1"/>
    <col min="5" max="5" width="0.875" style="158" customWidth="1"/>
    <col min="6" max="7" width="4.625" style="575" customWidth="1"/>
    <col min="8" max="16" width="4.625" style="158" customWidth="1"/>
    <col min="17" max="17" width="3.125" style="158" customWidth="1"/>
    <col min="18" max="18" width="0.875" style="158" customWidth="1"/>
    <col min="19" max="20" width="8.625" style="159" customWidth="1"/>
    <col min="21" max="21" width="1.625" style="159" customWidth="1"/>
    <col min="22" max="22" width="4.125" style="567" customWidth="1"/>
    <col min="23" max="50" width="4.125" style="576" customWidth="1"/>
    <col min="51" max="56" width="4.125" style="158" customWidth="1"/>
    <col min="57" max="16384" width="9" style="158"/>
  </cols>
  <sheetData>
    <row r="1" spans="2:50" ht="15" customHeight="1">
      <c r="S1" s="622" t="s">
        <v>0</v>
      </c>
    </row>
    <row r="2" spans="2:50" ht="30" customHeight="1">
      <c r="B2" s="1005" t="s">
        <v>683</v>
      </c>
      <c r="C2" s="1006"/>
      <c r="D2" s="1006"/>
      <c r="E2" s="1006"/>
      <c r="F2" s="1006"/>
      <c r="G2" s="1006"/>
      <c r="H2" s="1006"/>
      <c r="I2" s="1006"/>
      <c r="J2" s="1006"/>
      <c r="K2" s="1006"/>
      <c r="L2" s="1006"/>
      <c r="M2" s="1006"/>
      <c r="N2" s="1006"/>
      <c r="O2" s="1006"/>
      <c r="P2" s="1006"/>
      <c r="Q2" s="1006"/>
      <c r="R2" s="1006"/>
      <c r="S2" s="1006"/>
      <c r="T2" s="1007" t="s">
        <v>1</v>
      </c>
      <c r="U2" s="577"/>
    </row>
    <row r="3" spans="2:50" s="581" customFormat="1" ht="15" customHeight="1">
      <c r="B3" s="578"/>
      <c r="C3" s="579"/>
      <c r="D3" s="580"/>
      <c r="F3" s="582"/>
      <c r="G3" s="582"/>
      <c r="Q3" s="583"/>
      <c r="R3" s="584"/>
      <c r="S3" s="585"/>
      <c r="T3" s="1007"/>
      <c r="U3" s="157"/>
      <c r="V3" s="583"/>
      <c r="W3" s="586"/>
      <c r="X3" s="586"/>
      <c r="Y3" s="586"/>
      <c r="Z3" s="586"/>
      <c r="AA3" s="586"/>
      <c r="AB3" s="586"/>
      <c r="AC3" s="586"/>
      <c r="AD3" s="586"/>
      <c r="AE3" s="586"/>
      <c r="AF3" s="586"/>
      <c r="AG3" s="586"/>
      <c r="AH3" s="586"/>
      <c r="AI3" s="586"/>
      <c r="AJ3" s="586"/>
      <c r="AK3" s="586"/>
      <c r="AL3" s="586"/>
      <c r="AM3" s="586"/>
      <c r="AN3" s="586"/>
      <c r="AO3" s="586"/>
      <c r="AP3" s="586"/>
      <c r="AQ3" s="586"/>
      <c r="AR3" s="586"/>
      <c r="AS3" s="586"/>
      <c r="AT3" s="586"/>
      <c r="AU3" s="586"/>
      <c r="AV3" s="586"/>
      <c r="AW3" s="586"/>
      <c r="AX3" s="586"/>
    </row>
    <row r="4" spans="2:50" s="595" customFormat="1" ht="27" customHeight="1">
      <c r="B4" s="587" t="s">
        <v>2</v>
      </c>
      <c r="C4" s="159"/>
      <c r="D4" s="588"/>
      <c r="E4" s="158"/>
      <c r="F4" s="158"/>
      <c r="G4" s="158"/>
      <c r="H4" s="158"/>
      <c r="I4" s="158"/>
      <c r="J4" s="158"/>
      <c r="K4" s="158"/>
      <c r="L4" s="589"/>
      <c r="M4" s="158"/>
      <c r="N4" s="158"/>
      <c r="O4" s="158"/>
      <c r="P4" s="158"/>
      <c r="Q4" s="158"/>
      <c r="R4" s="590"/>
      <c r="S4" s="591"/>
      <c r="T4" s="591"/>
      <c r="U4" s="592"/>
      <c r="V4" s="593"/>
      <c r="W4" s="594">
        <v>1</v>
      </c>
      <c r="X4" s="594">
        <v>2</v>
      </c>
      <c r="Y4" s="594">
        <v>3</v>
      </c>
      <c r="Z4" s="594">
        <v>4</v>
      </c>
      <c r="AA4" s="594">
        <v>5</v>
      </c>
      <c r="AB4" s="594">
        <v>6</v>
      </c>
      <c r="AC4" s="594">
        <v>7</v>
      </c>
      <c r="AD4" s="594">
        <v>8</v>
      </c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</row>
    <row r="5" spans="2:50" s="595" customFormat="1" ht="27" customHeight="1">
      <c r="B5" s="596" t="s">
        <v>3</v>
      </c>
      <c r="C5" s="597">
        <v>1</v>
      </c>
      <c r="D5" s="588" t="s">
        <v>4</v>
      </c>
      <c r="E5" s="158"/>
      <c r="F5" s="158" t="s">
        <v>5</v>
      </c>
      <c r="G5" s="158"/>
      <c r="K5" s="1003" t="s">
        <v>6</v>
      </c>
      <c r="L5" s="1004"/>
      <c r="M5" s="1004"/>
      <c r="N5" s="1004"/>
      <c r="O5" s="1004"/>
      <c r="P5" s="1004"/>
      <c r="Q5" s="159">
        <v>1</v>
      </c>
      <c r="R5" s="590"/>
      <c r="S5" s="616" t="s">
        <v>7</v>
      </c>
      <c r="T5" s="616" t="s">
        <v>655</v>
      </c>
      <c r="U5" s="592"/>
      <c r="V5" s="593">
        <v>1</v>
      </c>
      <c r="W5" s="594" t="s">
        <v>8</v>
      </c>
      <c r="X5" s="594"/>
      <c r="Y5" s="594"/>
      <c r="Z5" s="594"/>
      <c r="AA5" s="594"/>
      <c r="AB5" s="594"/>
      <c r="AC5" s="594"/>
      <c r="AD5" s="594"/>
      <c r="AE5" s="594">
        <v>1</v>
      </c>
      <c r="AF5" s="594"/>
      <c r="AG5" s="594"/>
      <c r="AH5" s="594"/>
      <c r="AI5" s="594"/>
      <c r="AJ5" s="594"/>
      <c r="AK5" s="594"/>
      <c r="AL5" s="594"/>
      <c r="AM5" s="594"/>
      <c r="AN5" s="594"/>
      <c r="AO5" s="594"/>
      <c r="AP5" s="594"/>
      <c r="AQ5" s="594"/>
      <c r="AR5" s="594"/>
      <c r="AS5" s="594"/>
      <c r="AT5" s="594"/>
      <c r="AU5" s="594"/>
      <c r="AV5" s="594"/>
      <c r="AW5" s="594"/>
      <c r="AX5" s="594"/>
    </row>
    <row r="6" spans="2:50" s="595" customFormat="1" ht="27" customHeight="1">
      <c r="B6" s="596" t="s">
        <v>3</v>
      </c>
      <c r="C6" s="597">
        <v>2</v>
      </c>
      <c r="D6" s="588" t="s">
        <v>4</v>
      </c>
      <c r="E6" s="158"/>
      <c r="F6" s="158" t="s">
        <v>9</v>
      </c>
      <c r="G6" s="158"/>
      <c r="J6" s="594"/>
      <c r="K6" s="594"/>
      <c r="L6" s="594"/>
      <c r="M6" s="1003" t="s">
        <v>6</v>
      </c>
      <c r="N6" s="1004"/>
      <c r="O6" s="1004"/>
      <c r="P6" s="1004"/>
      <c r="Q6" s="159">
        <v>2</v>
      </c>
      <c r="R6" s="590"/>
      <c r="S6" s="616" t="s">
        <v>7</v>
      </c>
      <c r="T6" s="616" t="s">
        <v>655</v>
      </c>
      <c r="U6" s="592"/>
      <c r="V6" s="593">
        <v>2</v>
      </c>
      <c r="W6" s="1003" t="s">
        <v>10</v>
      </c>
      <c r="X6" s="1003"/>
      <c r="Y6" s="594"/>
      <c r="Z6" s="594"/>
      <c r="AA6" s="594"/>
      <c r="AB6" s="594"/>
      <c r="AC6" s="594"/>
      <c r="AD6" s="594"/>
      <c r="AE6" s="594">
        <v>2</v>
      </c>
      <c r="AF6" s="594"/>
      <c r="AG6" s="594"/>
      <c r="AH6" s="594"/>
      <c r="AI6" s="594"/>
      <c r="AJ6" s="594"/>
      <c r="AK6" s="594"/>
      <c r="AL6" s="594"/>
      <c r="AM6" s="594"/>
      <c r="AN6" s="594"/>
      <c r="AO6" s="594"/>
      <c r="AP6" s="594"/>
      <c r="AQ6" s="594"/>
      <c r="AR6" s="594"/>
      <c r="AS6" s="594"/>
      <c r="AT6" s="594"/>
      <c r="AU6" s="594"/>
      <c r="AV6" s="594"/>
      <c r="AW6" s="594"/>
      <c r="AX6" s="594"/>
    </row>
    <row r="7" spans="2:50" s="595" customFormat="1" ht="27" customHeight="1">
      <c r="B7" s="596" t="s">
        <v>3</v>
      </c>
      <c r="C7" s="597">
        <v>3</v>
      </c>
      <c r="D7" s="588" t="s">
        <v>4</v>
      </c>
      <c r="E7" s="158"/>
      <c r="F7" s="158" t="s">
        <v>11</v>
      </c>
      <c r="G7" s="158"/>
      <c r="J7" s="594"/>
      <c r="L7" s="618"/>
      <c r="M7" s="1003" t="s">
        <v>12</v>
      </c>
      <c r="N7" s="1003"/>
      <c r="O7" s="1003"/>
      <c r="P7" s="1003"/>
      <c r="Q7" s="159">
        <v>3</v>
      </c>
      <c r="R7" s="590"/>
      <c r="S7" s="616" t="s">
        <v>7</v>
      </c>
      <c r="T7" s="616" t="s">
        <v>655</v>
      </c>
      <c r="U7" s="592"/>
      <c r="V7" s="593">
        <v>3</v>
      </c>
      <c r="W7" s="1003" t="s">
        <v>10</v>
      </c>
      <c r="X7" s="1003"/>
      <c r="Y7" s="1003"/>
      <c r="Z7" s="594"/>
      <c r="AA7" s="594"/>
      <c r="AB7" s="594"/>
      <c r="AC7" s="594"/>
      <c r="AD7" s="594"/>
      <c r="AE7" s="594">
        <v>3</v>
      </c>
      <c r="AF7" s="594"/>
      <c r="AG7" s="594"/>
      <c r="AH7" s="594"/>
      <c r="AI7" s="594"/>
      <c r="AJ7" s="594"/>
      <c r="AK7" s="594"/>
      <c r="AL7" s="594"/>
      <c r="AM7" s="594"/>
      <c r="AN7" s="594"/>
      <c r="AO7" s="594"/>
      <c r="AP7" s="594"/>
      <c r="AQ7" s="594"/>
      <c r="AR7" s="594"/>
      <c r="AS7" s="594"/>
      <c r="AT7" s="594"/>
      <c r="AU7" s="594"/>
      <c r="AV7" s="594"/>
      <c r="AW7" s="594"/>
      <c r="AX7" s="594"/>
    </row>
    <row r="8" spans="2:50" s="595" customFormat="1" ht="27" customHeight="1">
      <c r="B8" s="596" t="s">
        <v>3</v>
      </c>
      <c r="C8" s="597">
        <v>4</v>
      </c>
      <c r="D8" s="588" t="s">
        <v>4</v>
      </c>
      <c r="E8" s="158"/>
      <c r="F8" s="158" t="s">
        <v>13</v>
      </c>
      <c r="G8" s="158"/>
      <c r="J8" s="594"/>
      <c r="K8" s="594"/>
      <c r="L8" s="1003" t="s">
        <v>6</v>
      </c>
      <c r="M8" s="1004"/>
      <c r="N8" s="1004"/>
      <c r="O8" s="1004"/>
      <c r="P8" s="1004"/>
      <c r="Q8" s="159">
        <v>4</v>
      </c>
      <c r="R8" s="593"/>
      <c r="S8" s="616" t="s">
        <v>7</v>
      </c>
      <c r="T8" s="616" t="s">
        <v>655</v>
      </c>
      <c r="U8" s="598"/>
      <c r="V8" s="593">
        <v>4</v>
      </c>
      <c r="W8" s="1003" t="s">
        <v>12</v>
      </c>
      <c r="X8" s="1003"/>
      <c r="Y8" s="1003"/>
      <c r="Z8" s="1003"/>
      <c r="AA8" s="594"/>
      <c r="AB8" s="594"/>
      <c r="AC8" s="594"/>
      <c r="AD8" s="594"/>
      <c r="AE8" s="594">
        <v>4</v>
      </c>
      <c r="AF8" s="594"/>
      <c r="AG8" s="594"/>
      <c r="AH8" s="594"/>
      <c r="AI8" s="594"/>
      <c r="AJ8" s="594"/>
      <c r="AK8" s="594"/>
      <c r="AL8" s="594"/>
      <c r="AM8" s="594"/>
      <c r="AN8" s="594"/>
      <c r="AO8" s="594"/>
      <c r="AP8" s="594"/>
      <c r="AQ8" s="594"/>
      <c r="AR8" s="594"/>
      <c r="AS8" s="594"/>
      <c r="AT8" s="594"/>
      <c r="AU8" s="594"/>
      <c r="AV8" s="594"/>
      <c r="AW8" s="594"/>
      <c r="AX8" s="594"/>
    </row>
    <row r="9" spans="2:50" s="595" customFormat="1" ht="27" customHeight="1">
      <c r="B9" s="596" t="s">
        <v>3</v>
      </c>
      <c r="C9" s="597">
        <v>5</v>
      </c>
      <c r="D9" s="588" t="s">
        <v>4</v>
      </c>
      <c r="E9" s="158"/>
      <c r="F9" s="158" t="s">
        <v>14</v>
      </c>
      <c r="G9" s="158"/>
      <c r="J9" s="594"/>
      <c r="K9" s="1003" t="s">
        <v>6</v>
      </c>
      <c r="L9" s="1004"/>
      <c r="M9" s="1004"/>
      <c r="N9" s="1004"/>
      <c r="O9" s="1004"/>
      <c r="P9" s="1004"/>
      <c r="Q9" s="159">
        <v>4</v>
      </c>
      <c r="R9" s="599"/>
      <c r="S9" s="616" t="s">
        <v>7</v>
      </c>
      <c r="T9" s="616" t="s">
        <v>655</v>
      </c>
      <c r="U9" s="600"/>
      <c r="V9" s="593">
        <v>5</v>
      </c>
      <c r="W9" s="1003" t="s">
        <v>6</v>
      </c>
      <c r="X9" s="1004"/>
      <c r="Y9" s="1004"/>
      <c r="Z9" s="1004"/>
      <c r="AA9" s="1004"/>
      <c r="AB9" s="594"/>
      <c r="AC9" s="594"/>
      <c r="AD9" s="594"/>
      <c r="AE9" s="594">
        <v>5</v>
      </c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</row>
    <row r="10" spans="2:50" s="595" customFormat="1" ht="27" customHeight="1">
      <c r="B10" s="596" t="s">
        <v>3</v>
      </c>
      <c r="C10" s="597">
        <v>6</v>
      </c>
      <c r="D10" s="588" t="s">
        <v>4</v>
      </c>
      <c r="E10" s="158"/>
      <c r="F10" s="158" t="s">
        <v>15</v>
      </c>
      <c r="G10" s="158"/>
      <c r="J10" s="1003" t="s">
        <v>6</v>
      </c>
      <c r="K10" s="1004"/>
      <c r="L10" s="1004"/>
      <c r="M10" s="1004"/>
      <c r="N10" s="1004"/>
      <c r="O10" s="1004"/>
      <c r="P10" s="1004"/>
      <c r="Q10" s="159">
        <v>5</v>
      </c>
      <c r="R10" s="599"/>
      <c r="S10" s="616" t="s">
        <v>7</v>
      </c>
      <c r="T10" s="616" t="s">
        <v>655</v>
      </c>
      <c r="U10" s="600"/>
      <c r="V10" s="593">
        <v>6</v>
      </c>
      <c r="W10" s="1003" t="s">
        <v>6</v>
      </c>
      <c r="X10" s="1004"/>
      <c r="Y10" s="1004"/>
      <c r="Z10" s="1004"/>
      <c r="AA10" s="1004"/>
      <c r="AB10" s="1004"/>
      <c r="AC10" s="594"/>
      <c r="AD10" s="594"/>
      <c r="AE10" s="594">
        <v>6</v>
      </c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</row>
    <row r="11" spans="2:50" ht="27" customHeight="1">
      <c r="B11" s="596" t="s">
        <v>3</v>
      </c>
      <c r="C11" s="597">
        <v>7</v>
      </c>
      <c r="D11" s="588" t="s">
        <v>4</v>
      </c>
      <c r="F11" s="158" t="s">
        <v>16</v>
      </c>
      <c r="G11" s="158"/>
      <c r="H11" s="595"/>
      <c r="I11" s="595"/>
      <c r="J11" s="1003" t="s">
        <v>6</v>
      </c>
      <c r="K11" s="1004"/>
      <c r="L11" s="1004"/>
      <c r="M11" s="1004"/>
      <c r="N11" s="1004"/>
      <c r="O11" s="1004"/>
      <c r="P11" s="1004"/>
      <c r="Q11" s="159">
        <v>5</v>
      </c>
      <c r="R11" s="589"/>
      <c r="S11" s="616" t="s">
        <v>17</v>
      </c>
      <c r="T11" s="616" t="s">
        <v>653</v>
      </c>
      <c r="U11" s="601"/>
      <c r="V11" s="593">
        <v>7</v>
      </c>
      <c r="W11" s="1003" t="s">
        <v>6</v>
      </c>
      <c r="X11" s="1004"/>
      <c r="Y11" s="1004"/>
      <c r="Z11" s="1004"/>
      <c r="AA11" s="1004"/>
      <c r="AB11" s="1004"/>
      <c r="AC11" s="1004"/>
      <c r="AD11" s="594"/>
      <c r="AE11" s="594">
        <v>7</v>
      </c>
      <c r="AF11" s="594"/>
      <c r="AL11" s="576" t="s">
        <v>18</v>
      </c>
    </row>
    <row r="12" spans="2:50" ht="27" customHeight="1">
      <c r="B12" s="596" t="s">
        <v>3</v>
      </c>
      <c r="C12" s="597">
        <v>8</v>
      </c>
      <c r="D12" s="588" t="s">
        <v>4</v>
      </c>
      <c r="F12" s="158" t="s">
        <v>19</v>
      </c>
      <c r="G12" s="158"/>
      <c r="H12" s="595"/>
      <c r="I12" s="595"/>
      <c r="J12" s="594"/>
      <c r="K12" s="595"/>
      <c r="L12" s="618"/>
      <c r="M12" s="618"/>
      <c r="N12" s="1003" t="s">
        <v>10</v>
      </c>
      <c r="O12" s="1003"/>
      <c r="P12" s="1003"/>
      <c r="Q12" s="159">
        <v>6</v>
      </c>
      <c r="R12" s="589"/>
      <c r="S12" s="616" t="s">
        <v>17</v>
      </c>
      <c r="T12" s="616" t="s">
        <v>653</v>
      </c>
      <c r="U12" s="601"/>
      <c r="V12" s="593">
        <v>8</v>
      </c>
      <c r="W12" s="1003" t="s">
        <v>6</v>
      </c>
      <c r="X12" s="1004"/>
      <c r="Y12" s="1004"/>
      <c r="Z12" s="1004"/>
      <c r="AA12" s="1004"/>
      <c r="AB12" s="1004"/>
      <c r="AC12" s="1004"/>
      <c r="AD12" s="1004"/>
      <c r="AE12" s="594">
        <v>8</v>
      </c>
      <c r="AF12" s="594"/>
    </row>
    <row r="13" spans="2:50" ht="27" customHeight="1">
      <c r="B13" s="596" t="s">
        <v>3</v>
      </c>
      <c r="C13" s="597">
        <v>9</v>
      </c>
      <c r="D13" s="588" t="s">
        <v>4</v>
      </c>
      <c r="F13" s="158" t="s">
        <v>20</v>
      </c>
      <c r="G13" s="158"/>
      <c r="H13" s="595"/>
      <c r="I13" s="595"/>
      <c r="J13" s="594"/>
      <c r="K13" s="594"/>
      <c r="L13" s="1003" t="s">
        <v>6</v>
      </c>
      <c r="M13" s="1004"/>
      <c r="N13" s="1004"/>
      <c r="O13" s="1004"/>
      <c r="P13" s="1004"/>
      <c r="Q13" s="159">
        <v>6</v>
      </c>
      <c r="R13" s="589"/>
      <c r="S13" s="617" t="s">
        <v>7</v>
      </c>
      <c r="T13" s="619" t="s">
        <v>656</v>
      </c>
      <c r="U13" s="601"/>
      <c r="V13" s="593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</row>
    <row r="14" spans="2:50" ht="27" customHeight="1">
      <c r="B14" s="596" t="s">
        <v>3</v>
      </c>
      <c r="C14" s="597">
        <v>10</v>
      </c>
      <c r="D14" s="588" t="s">
        <v>4</v>
      </c>
      <c r="F14" s="158" t="s">
        <v>21</v>
      </c>
      <c r="G14" s="158"/>
      <c r="H14" s="595"/>
      <c r="I14" s="595"/>
      <c r="J14" s="594"/>
      <c r="K14" s="594"/>
      <c r="L14" s="595"/>
      <c r="M14" s="1003" t="s">
        <v>12</v>
      </c>
      <c r="N14" s="1003"/>
      <c r="O14" s="1003"/>
      <c r="P14" s="1003"/>
      <c r="Q14" s="159">
        <v>7</v>
      </c>
      <c r="R14" s="589"/>
      <c r="S14" s="616" t="s">
        <v>7</v>
      </c>
      <c r="T14" s="616" t="s">
        <v>655</v>
      </c>
      <c r="U14" s="601"/>
      <c r="V14" s="593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</row>
    <row r="15" spans="2:50" ht="27" customHeight="1">
      <c r="B15" s="596" t="s">
        <v>3</v>
      </c>
      <c r="C15" s="597">
        <v>11</v>
      </c>
      <c r="D15" s="588" t="s">
        <v>4</v>
      </c>
      <c r="F15" s="158" t="s">
        <v>22</v>
      </c>
      <c r="G15" s="158"/>
      <c r="H15" s="595"/>
      <c r="I15" s="595"/>
      <c r="J15" s="595"/>
      <c r="K15" s="618"/>
      <c r="L15" s="1003" t="s">
        <v>6</v>
      </c>
      <c r="M15" s="1004"/>
      <c r="N15" s="1004"/>
      <c r="O15" s="1004"/>
      <c r="P15" s="1004"/>
      <c r="Q15" s="159">
        <v>7</v>
      </c>
      <c r="R15" s="589"/>
      <c r="S15" s="616" t="s">
        <v>7</v>
      </c>
      <c r="T15" s="616" t="s">
        <v>655</v>
      </c>
      <c r="U15" s="601"/>
      <c r="V15" s="593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</row>
    <row r="16" spans="2:50" ht="27" customHeight="1">
      <c r="B16" s="596" t="s">
        <v>3</v>
      </c>
      <c r="C16" s="597">
        <v>12</v>
      </c>
      <c r="D16" s="588" t="s">
        <v>4</v>
      </c>
      <c r="F16" s="158" t="s">
        <v>23</v>
      </c>
      <c r="G16" s="158"/>
      <c r="H16" s="595"/>
      <c r="I16" s="595"/>
      <c r="J16" s="595"/>
      <c r="K16" s="618"/>
      <c r="L16" s="1003" t="s">
        <v>6</v>
      </c>
      <c r="M16" s="1004"/>
      <c r="N16" s="1004"/>
      <c r="O16" s="1004"/>
      <c r="P16" s="1004"/>
      <c r="Q16" s="159">
        <v>8</v>
      </c>
      <c r="R16" s="589"/>
      <c r="S16" s="616" t="s">
        <v>7</v>
      </c>
      <c r="T16" s="616" t="s">
        <v>655</v>
      </c>
      <c r="U16" s="601"/>
      <c r="V16" s="620" t="s">
        <v>24</v>
      </c>
      <c r="W16" s="621"/>
      <c r="X16" s="594"/>
      <c r="Y16" s="594"/>
      <c r="Z16" s="594"/>
      <c r="AA16" s="594"/>
      <c r="AB16" s="594"/>
      <c r="AC16" s="594"/>
      <c r="AD16" s="594"/>
      <c r="AE16" s="594"/>
      <c r="AF16" s="594"/>
    </row>
    <row r="17" spans="2:50" ht="27" customHeight="1">
      <c r="B17" s="596" t="s">
        <v>3</v>
      </c>
      <c r="C17" s="597">
        <v>13</v>
      </c>
      <c r="D17" s="588" t="s">
        <v>4</v>
      </c>
      <c r="F17" s="158" t="s">
        <v>25</v>
      </c>
      <c r="G17" s="158"/>
      <c r="H17" s="595"/>
      <c r="I17" s="595"/>
      <c r="J17" s="594"/>
      <c r="K17" s="1003" t="s">
        <v>6</v>
      </c>
      <c r="L17" s="1004"/>
      <c r="M17" s="1004"/>
      <c r="N17" s="1004"/>
      <c r="O17" s="1004"/>
      <c r="P17" s="1004"/>
      <c r="Q17" s="159">
        <v>9</v>
      </c>
      <c r="R17" s="589"/>
      <c r="S17" s="616" t="s">
        <v>7</v>
      </c>
      <c r="T17" s="616" t="s">
        <v>655</v>
      </c>
      <c r="U17" s="601"/>
      <c r="V17" s="620" t="s">
        <v>24</v>
      </c>
      <c r="W17" s="621"/>
      <c r="X17" s="594"/>
      <c r="Y17" s="594"/>
      <c r="Z17" s="594"/>
      <c r="AA17" s="594"/>
      <c r="AB17" s="594"/>
      <c r="AC17" s="594"/>
      <c r="AD17" s="594"/>
      <c r="AE17" s="594"/>
      <c r="AF17" s="594"/>
    </row>
    <row r="18" spans="2:50" ht="27" customHeight="1">
      <c r="B18" s="596" t="s">
        <v>3</v>
      </c>
      <c r="C18" s="597">
        <v>14</v>
      </c>
      <c r="D18" s="588" t="s">
        <v>4</v>
      </c>
      <c r="F18" s="158" t="s">
        <v>26</v>
      </c>
      <c r="G18" s="158"/>
      <c r="H18" s="595"/>
      <c r="I18" s="595"/>
      <c r="J18" s="594"/>
      <c r="K18" s="595"/>
      <c r="L18" s="1003" t="s">
        <v>6</v>
      </c>
      <c r="M18" s="1004"/>
      <c r="N18" s="1004"/>
      <c r="O18" s="1004"/>
      <c r="P18" s="1004"/>
      <c r="Q18" s="159">
        <v>9</v>
      </c>
      <c r="R18" s="589"/>
      <c r="S18" s="616" t="s">
        <v>7</v>
      </c>
      <c r="T18" s="616" t="s">
        <v>655</v>
      </c>
      <c r="U18" s="601"/>
      <c r="V18" s="620" t="s">
        <v>24</v>
      </c>
      <c r="W18" s="621"/>
      <c r="X18" s="594"/>
      <c r="Y18" s="594"/>
      <c r="Z18" s="594"/>
      <c r="AA18" s="594"/>
      <c r="AB18" s="594"/>
      <c r="AC18" s="594"/>
      <c r="AD18" s="594"/>
      <c r="AE18" s="594"/>
      <c r="AF18" s="594"/>
    </row>
    <row r="19" spans="2:50" s="595" customFormat="1" ht="27" customHeight="1">
      <c r="B19" s="587" t="s">
        <v>27</v>
      </c>
      <c r="C19" s="159"/>
      <c r="D19" s="588"/>
      <c r="E19" s="158"/>
      <c r="F19" s="158"/>
      <c r="G19" s="158"/>
      <c r="H19" s="158"/>
      <c r="I19" s="158"/>
      <c r="J19" s="158"/>
      <c r="K19" s="158"/>
      <c r="L19" s="589"/>
      <c r="M19" s="158"/>
      <c r="N19" s="158"/>
      <c r="O19" s="158"/>
      <c r="P19" s="158"/>
      <c r="Q19" s="158"/>
      <c r="R19" s="590"/>
      <c r="S19" s="591"/>
      <c r="T19" s="591"/>
      <c r="U19" s="592"/>
      <c r="V19" s="593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</row>
    <row r="20" spans="2:50" ht="27" customHeight="1">
      <c r="B20" s="596" t="s">
        <v>3</v>
      </c>
      <c r="C20" s="597">
        <v>15</v>
      </c>
      <c r="D20" s="588" t="s">
        <v>4</v>
      </c>
      <c r="F20" s="158" t="s">
        <v>28</v>
      </c>
      <c r="G20" s="158"/>
      <c r="H20" s="595"/>
      <c r="I20" s="595"/>
      <c r="J20" s="595"/>
      <c r="K20" s="1003" t="s">
        <v>6</v>
      </c>
      <c r="L20" s="1004"/>
      <c r="M20" s="1004"/>
      <c r="N20" s="1004"/>
      <c r="O20" s="1004"/>
      <c r="P20" s="1004"/>
      <c r="Q20" s="159">
        <v>10</v>
      </c>
      <c r="R20" s="589"/>
      <c r="S20" s="616" t="s">
        <v>7</v>
      </c>
      <c r="T20" s="616" t="s">
        <v>654</v>
      </c>
      <c r="U20" s="601"/>
      <c r="V20" s="593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</row>
    <row r="21" spans="2:50" ht="27" customHeight="1">
      <c r="B21" s="596" t="s">
        <v>3</v>
      </c>
      <c r="C21" s="597">
        <v>16</v>
      </c>
      <c r="D21" s="588" t="s">
        <v>4</v>
      </c>
      <c r="F21" s="158" t="s">
        <v>29</v>
      </c>
      <c r="G21" s="158"/>
      <c r="H21" s="595"/>
      <c r="I21" s="595"/>
      <c r="J21" s="595"/>
      <c r="K21" s="1003" t="s">
        <v>6</v>
      </c>
      <c r="L21" s="1004"/>
      <c r="M21" s="1004"/>
      <c r="N21" s="1004"/>
      <c r="O21" s="1004"/>
      <c r="P21" s="1004"/>
      <c r="Q21" s="159">
        <v>10</v>
      </c>
      <c r="R21" s="589"/>
      <c r="S21" s="616" t="s">
        <v>7</v>
      </c>
      <c r="T21" s="616" t="s">
        <v>654</v>
      </c>
      <c r="U21" s="601"/>
      <c r="V21" s="593"/>
      <c r="W21" s="594"/>
      <c r="X21" s="594"/>
      <c r="Y21" s="594"/>
      <c r="Z21" s="594"/>
      <c r="AA21" s="594"/>
      <c r="AB21" s="594"/>
      <c r="AC21" s="594"/>
      <c r="AD21" s="594"/>
      <c r="AE21" s="594"/>
    </row>
    <row r="22" spans="2:50" ht="27" customHeight="1">
      <c r="B22" s="587" t="s">
        <v>30</v>
      </c>
      <c r="C22" s="597"/>
      <c r="D22" s="588"/>
      <c r="F22" s="158"/>
      <c r="G22" s="158"/>
      <c r="H22" s="595"/>
      <c r="I22" s="595"/>
      <c r="J22" s="594"/>
      <c r="K22" s="615"/>
      <c r="L22" s="615"/>
      <c r="M22" s="615"/>
      <c r="N22" s="615"/>
      <c r="O22" s="615"/>
      <c r="P22" s="615"/>
      <c r="Q22" s="159"/>
      <c r="R22" s="589"/>
      <c r="S22" s="591"/>
      <c r="T22" s="591"/>
      <c r="U22" s="601"/>
      <c r="V22" s="593"/>
      <c r="W22" s="594"/>
      <c r="X22" s="594"/>
      <c r="Y22" s="594"/>
      <c r="Z22" s="594"/>
      <c r="AA22" s="594"/>
      <c r="AB22" s="594"/>
      <c r="AC22" s="594"/>
      <c r="AD22" s="594"/>
      <c r="AE22" s="594"/>
    </row>
    <row r="23" spans="2:50" ht="27" customHeight="1">
      <c r="B23" s="596" t="s">
        <v>3</v>
      </c>
      <c r="C23" s="597">
        <v>17</v>
      </c>
      <c r="D23" s="588" t="s">
        <v>4</v>
      </c>
      <c r="F23" s="158" t="s">
        <v>31</v>
      </c>
      <c r="G23" s="158"/>
      <c r="H23" s="595"/>
      <c r="I23" s="595"/>
      <c r="J23" s="1003" t="s">
        <v>6</v>
      </c>
      <c r="K23" s="1004"/>
      <c r="L23" s="1004"/>
      <c r="M23" s="1004"/>
      <c r="N23" s="1004"/>
      <c r="O23" s="1004"/>
      <c r="P23" s="1004"/>
      <c r="Q23" s="159">
        <v>11</v>
      </c>
      <c r="R23" s="589"/>
      <c r="S23" s="616" t="s">
        <v>7</v>
      </c>
      <c r="T23" s="616" t="s">
        <v>657</v>
      </c>
      <c r="U23" s="601"/>
      <c r="V23" s="593"/>
      <c r="W23" s="594"/>
      <c r="X23" s="594"/>
      <c r="Y23" s="594"/>
      <c r="Z23" s="594"/>
      <c r="AA23" s="594"/>
      <c r="AB23" s="594"/>
      <c r="AC23" s="594"/>
      <c r="AD23" s="594"/>
      <c r="AE23" s="594"/>
    </row>
    <row r="24" spans="2:50" ht="27" customHeight="1">
      <c r="B24" s="596" t="s">
        <v>3</v>
      </c>
      <c r="C24" s="597">
        <v>18</v>
      </c>
      <c r="D24" s="588" t="s">
        <v>4</v>
      </c>
      <c r="F24" s="158" t="s">
        <v>32</v>
      </c>
      <c r="G24" s="158"/>
      <c r="H24" s="595"/>
      <c r="I24" s="595"/>
      <c r="J24" s="594"/>
      <c r="K24" s="595"/>
      <c r="L24" s="1003" t="s">
        <v>6</v>
      </c>
      <c r="M24" s="1004"/>
      <c r="N24" s="1004"/>
      <c r="O24" s="1004"/>
      <c r="P24" s="1004"/>
      <c r="Q24" s="159">
        <v>12</v>
      </c>
      <c r="R24" s="589"/>
      <c r="S24" s="616" t="s">
        <v>7</v>
      </c>
      <c r="T24" s="616" t="s">
        <v>657</v>
      </c>
      <c r="U24" s="601"/>
      <c r="V24" s="158"/>
      <c r="W24" s="595"/>
      <c r="X24" s="595"/>
      <c r="Y24" s="594"/>
      <c r="Z24" s="594"/>
      <c r="AA24" s="594"/>
      <c r="AB24" s="594"/>
      <c r="AC24" s="594"/>
      <c r="AD24" s="594"/>
      <c r="AE24" s="594"/>
    </row>
    <row r="25" spans="2:50" ht="27" customHeight="1">
      <c r="B25" s="596" t="s">
        <v>3</v>
      </c>
      <c r="C25" s="597">
        <v>19</v>
      </c>
      <c r="D25" s="588" t="s">
        <v>4</v>
      </c>
      <c r="F25" s="158" t="s">
        <v>33</v>
      </c>
      <c r="G25" s="158"/>
      <c r="H25" s="595"/>
      <c r="I25" s="595"/>
      <c r="J25" s="594"/>
      <c r="K25" s="594"/>
      <c r="L25" s="595"/>
      <c r="M25" s="618"/>
      <c r="N25" s="618"/>
      <c r="O25" s="1003" t="s">
        <v>10</v>
      </c>
      <c r="P25" s="1003"/>
      <c r="Q25" s="159">
        <v>13</v>
      </c>
      <c r="R25" s="589"/>
      <c r="S25" s="616" t="s">
        <v>7</v>
      </c>
      <c r="T25" s="616" t="s">
        <v>657</v>
      </c>
      <c r="U25" s="601"/>
      <c r="V25" s="158"/>
      <c r="W25" s="595"/>
      <c r="X25" s="595"/>
      <c r="Y25" s="595"/>
      <c r="Z25" s="594"/>
      <c r="AA25" s="594"/>
      <c r="AB25" s="594"/>
      <c r="AC25" s="594"/>
      <c r="AD25" s="594"/>
      <c r="AE25" s="594"/>
    </row>
    <row r="26" spans="2:50" ht="27" customHeight="1">
      <c r="B26" s="596" t="s">
        <v>3</v>
      </c>
      <c r="C26" s="597">
        <v>20</v>
      </c>
      <c r="D26" s="588" t="s">
        <v>4</v>
      </c>
      <c r="F26" s="158" t="s">
        <v>34</v>
      </c>
      <c r="G26" s="158"/>
      <c r="H26" s="595"/>
      <c r="I26" s="595"/>
      <c r="J26" s="618"/>
      <c r="K26" s="618"/>
      <c r="L26" s="618"/>
      <c r="M26" s="1003" t="s">
        <v>12</v>
      </c>
      <c r="N26" s="1003"/>
      <c r="O26" s="1003"/>
      <c r="P26" s="1003"/>
      <c r="Q26" s="596" t="s">
        <v>35</v>
      </c>
      <c r="R26" s="589"/>
      <c r="S26" s="616" t="s">
        <v>7</v>
      </c>
      <c r="T26" s="616" t="s">
        <v>657</v>
      </c>
      <c r="U26" s="601"/>
      <c r="V26" s="158"/>
      <c r="W26" s="595"/>
      <c r="X26" s="595"/>
      <c r="Y26" s="595"/>
      <c r="Z26" s="595"/>
      <c r="AA26" s="594"/>
      <c r="AB26" s="594"/>
      <c r="AC26" s="594"/>
      <c r="AD26" s="594"/>
      <c r="AE26" s="594"/>
    </row>
    <row r="27" spans="2:50" ht="27" customHeight="1">
      <c r="B27" s="602"/>
      <c r="C27" s="598"/>
      <c r="D27" s="603"/>
      <c r="E27" s="595"/>
      <c r="F27" s="595"/>
      <c r="G27" s="595"/>
      <c r="H27" s="595"/>
      <c r="I27" s="595"/>
      <c r="J27" s="594"/>
      <c r="K27" s="594"/>
      <c r="L27" s="594"/>
      <c r="M27" s="594"/>
      <c r="N27" s="594"/>
      <c r="O27" s="594"/>
      <c r="P27" s="594"/>
      <c r="Q27" s="604"/>
      <c r="R27" s="589"/>
      <c r="S27" s="591"/>
      <c r="T27" s="591"/>
      <c r="U27" s="601"/>
    </row>
    <row r="28" spans="2:50" ht="27" customHeight="1">
      <c r="B28" s="596"/>
      <c r="C28" s="597"/>
      <c r="D28" s="588"/>
      <c r="F28" s="158"/>
      <c r="G28" s="158"/>
      <c r="J28" s="595"/>
      <c r="K28" s="595"/>
      <c r="L28" s="593"/>
      <c r="M28" s="593"/>
      <c r="N28" s="593"/>
      <c r="O28" s="593"/>
      <c r="P28" s="593"/>
      <c r="Q28" s="159"/>
      <c r="S28" s="591"/>
      <c r="T28" s="591"/>
    </row>
    <row r="29" spans="2:50" ht="27" customHeight="1">
      <c r="B29" s="596"/>
      <c r="C29" s="597"/>
      <c r="D29" s="588"/>
      <c r="F29" s="158"/>
      <c r="G29" s="158"/>
      <c r="J29" s="595"/>
      <c r="K29" s="595"/>
      <c r="L29" s="593"/>
      <c r="M29" s="593"/>
      <c r="N29" s="593"/>
      <c r="O29" s="593"/>
      <c r="P29" s="593"/>
      <c r="Q29" s="159"/>
      <c r="S29" s="591"/>
      <c r="T29" s="591"/>
    </row>
    <row r="30" spans="2:50" ht="27" customHeight="1">
      <c r="B30" s="596"/>
      <c r="C30" s="597"/>
      <c r="D30" s="588"/>
      <c r="F30" s="158"/>
      <c r="G30" s="158"/>
      <c r="J30" s="595"/>
      <c r="K30" s="595"/>
      <c r="L30" s="593"/>
      <c r="M30" s="593"/>
      <c r="N30" s="593"/>
      <c r="O30" s="593"/>
      <c r="P30" s="593"/>
      <c r="Q30" s="159"/>
      <c r="S30" s="591"/>
      <c r="T30" s="591"/>
    </row>
    <row r="31" spans="2:50" ht="27" customHeight="1">
      <c r="B31" s="596"/>
      <c r="C31" s="597"/>
      <c r="D31" s="588"/>
      <c r="F31" s="158"/>
      <c r="G31" s="158"/>
      <c r="J31" s="604"/>
      <c r="K31" s="604"/>
      <c r="L31" s="598"/>
      <c r="M31" s="598"/>
      <c r="N31" s="598"/>
      <c r="O31" s="598"/>
      <c r="P31" s="598"/>
      <c r="Q31" s="159"/>
      <c r="S31" s="591"/>
      <c r="T31" s="591"/>
    </row>
    <row r="32" spans="2:50" ht="27" customHeight="1">
      <c r="B32" s="596"/>
      <c r="C32" s="597"/>
      <c r="D32" s="588"/>
      <c r="F32" s="158"/>
      <c r="G32" s="158"/>
      <c r="J32" s="604"/>
      <c r="K32" s="604"/>
      <c r="L32" s="598"/>
      <c r="M32" s="598"/>
      <c r="N32" s="598"/>
      <c r="O32" s="598"/>
      <c r="P32" s="598"/>
      <c r="Q32" s="159"/>
      <c r="S32" s="591"/>
      <c r="T32" s="591"/>
    </row>
    <row r="33" spans="2:20" ht="27" customHeight="1">
      <c r="B33" s="596"/>
      <c r="C33" s="597"/>
      <c r="D33" s="588"/>
      <c r="F33" s="158"/>
      <c r="G33" s="158"/>
      <c r="J33" s="604"/>
      <c r="K33" s="604"/>
      <c r="L33" s="598"/>
      <c r="M33" s="598"/>
      <c r="N33" s="598"/>
      <c r="O33" s="598"/>
      <c r="P33" s="598"/>
      <c r="Q33" s="159"/>
      <c r="S33" s="591"/>
      <c r="T33" s="591"/>
    </row>
    <row r="34" spans="2:20" ht="27" customHeight="1">
      <c r="B34" s="596"/>
      <c r="C34" s="597"/>
      <c r="D34" s="588"/>
      <c r="F34" s="158"/>
      <c r="G34" s="158"/>
      <c r="J34" s="604"/>
      <c r="K34" s="604"/>
      <c r="L34" s="598"/>
      <c r="M34" s="598"/>
      <c r="N34" s="598"/>
      <c r="O34" s="598"/>
      <c r="P34" s="598"/>
      <c r="Q34" s="159"/>
      <c r="S34" s="591"/>
      <c r="T34" s="591"/>
    </row>
    <row r="35" spans="2:20" ht="27" customHeight="1">
      <c r="B35" s="596"/>
      <c r="C35" s="597"/>
      <c r="D35" s="588"/>
      <c r="E35" s="567"/>
      <c r="F35" s="605"/>
      <c r="G35" s="605"/>
      <c r="J35" s="604"/>
      <c r="K35" s="604"/>
      <c r="L35" s="598"/>
      <c r="M35" s="598"/>
      <c r="N35" s="598"/>
      <c r="O35" s="598"/>
      <c r="P35" s="598"/>
      <c r="Q35" s="159"/>
      <c r="S35" s="591"/>
      <c r="T35" s="591"/>
    </row>
    <row r="36" spans="2:20" ht="27" customHeight="1">
      <c r="B36" s="596"/>
      <c r="C36" s="597"/>
      <c r="D36" s="588"/>
      <c r="E36" s="567"/>
      <c r="F36" s="605"/>
      <c r="G36" s="605"/>
      <c r="J36" s="604"/>
      <c r="K36" s="604"/>
      <c r="L36" s="598"/>
      <c r="M36" s="598"/>
      <c r="N36" s="598"/>
      <c r="O36" s="598"/>
      <c r="P36" s="598"/>
      <c r="Q36" s="159"/>
      <c r="S36" s="591"/>
      <c r="T36" s="591"/>
    </row>
    <row r="37" spans="2:20" ht="27" customHeight="1">
      <c r="B37" s="596"/>
      <c r="C37" s="597"/>
      <c r="D37" s="588"/>
      <c r="E37" s="567"/>
      <c r="F37" s="605"/>
      <c r="G37" s="605"/>
      <c r="J37" s="604"/>
      <c r="K37" s="604"/>
      <c r="L37" s="598"/>
      <c r="M37" s="598"/>
      <c r="N37" s="598"/>
      <c r="O37" s="598"/>
      <c r="P37" s="598"/>
      <c r="Q37" s="159"/>
      <c r="S37" s="591"/>
      <c r="T37" s="591"/>
    </row>
    <row r="38" spans="2:20" ht="27" customHeight="1">
      <c r="B38" s="596"/>
      <c r="C38" s="597"/>
      <c r="D38" s="588"/>
      <c r="F38" s="158"/>
      <c r="G38" s="158"/>
      <c r="J38" s="604"/>
      <c r="K38" s="604"/>
      <c r="L38" s="598"/>
      <c r="M38" s="598"/>
      <c r="N38" s="598"/>
      <c r="O38" s="598"/>
      <c r="P38" s="598"/>
      <c r="Q38" s="159"/>
      <c r="S38" s="591"/>
      <c r="T38" s="591"/>
    </row>
    <row r="39" spans="2:20" ht="27" customHeight="1">
      <c r="B39" s="596"/>
      <c r="C39" s="597"/>
      <c r="D39" s="588"/>
      <c r="F39" s="158"/>
      <c r="G39" s="158"/>
      <c r="J39" s="604"/>
      <c r="K39" s="604"/>
      <c r="L39" s="598"/>
      <c r="M39" s="598"/>
      <c r="N39" s="598"/>
      <c r="O39" s="598"/>
      <c r="P39" s="598"/>
      <c r="Q39" s="159"/>
      <c r="S39" s="591"/>
      <c r="T39" s="591"/>
    </row>
    <row r="40" spans="2:20" ht="27" customHeight="1">
      <c r="B40" s="596"/>
      <c r="C40" s="597"/>
      <c r="D40" s="588"/>
      <c r="F40" s="158"/>
      <c r="G40" s="158"/>
      <c r="J40" s="595"/>
      <c r="K40" s="595"/>
      <c r="L40" s="593"/>
      <c r="M40" s="593"/>
      <c r="N40" s="593"/>
      <c r="O40" s="593"/>
      <c r="P40" s="593"/>
      <c r="S40" s="591"/>
      <c r="T40" s="591"/>
    </row>
    <row r="41" spans="2:20" ht="27" customHeight="1">
      <c r="B41" s="596"/>
      <c r="C41" s="597"/>
      <c r="D41" s="588"/>
      <c r="F41" s="158"/>
      <c r="G41" s="158"/>
      <c r="J41" s="595"/>
      <c r="K41" s="595"/>
      <c r="L41" s="593"/>
      <c r="M41" s="593"/>
      <c r="N41" s="593"/>
      <c r="O41" s="593"/>
      <c r="P41" s="593"/>
      <c r="S41" s="591"/>
      <c r="T41" s="591"/>
    </row>
    <row r="42" spans="2:20" ht="27" customHeight="1">
      <c r="B42" s="596"/>
      <c r="C42" s="597"/>
      <c r="D42" s="588"/>
      <c r="F42" s="158"/>
      <c r="G42" s="158"/>
      <c r="J42" s="595"/>
      <c r="K42" s="595"/>
      <c r="L42" s="593"/>
      <c r="M42" s="593"/>
      <c r="N42" s="593"/>
      <c r="O42" s="593"/>
      <c r="P42" s="593"/>
      <c r="S42" s="591"/>
      <c r="T42" s="591"/>
    </row>
    <row r="43" spans="2:20" ht="27" customHeight="1">
      <c r="B43" s="596"/>
      <c r="C43" s="597"/>
      <c r="D43" s="588"/>
      <c r="F43" s="158"/>
      <c r="G43" s="158"/>
      <c r="J43" s="595"/>
      <c r="K43" s="595"/>
      <c r="L43" s="593"/>
      <c r="M43" s="593"/>
      <c r="N43" s="593"/>
      <c r="O43" s="593"/>
      <c r="P43" s="593"/>
      <c r="S43" s="591"/>
      <c r="T43" s="591"/>
    </row>
    <row r="44" spans="2:20" ht="27" customHeight="1">
      <c r="B44" s="596"/>
      <c r="C44" s="597"/>
      <c r="D44" s="588"/>
      <c r="F44" s="158"/>
      <c r="G44" s="158"/>
      <c r="J44" s="595"/>
      <c r="K44" s="595"/>
      <c r="L44" s="593"/>
      <c r="M44" s="593"/>
      <c r="N44" s="593"/>
      <c r="O44" s="593"/>
      <c r="P44" s="593"/>
      <c r="S44" s="591"/>
      <c r="T44" s="591"/>
    </row>
    <row r="45" spans="2:20" ht="27" customHeight="1">
      <c r="B45" s="596"/>
      <c r="C45" s="597"/>
      <c r="D45" s="588"/>
      <c r="F45" s="158"/>
      <c r="G45" s="158"/>
      <c r="J45" s="595"/>
      <c r="K45" s="595"/>
      <c r="L45" s="593"/>
      <c r="M45" s="593"/>
      <c r="N45" s="593"/>
      <c r="O45" s="593"/>
      <c r="P45" s="593"/>
      <c r="S45" s="591"/>
      <c r="T45" s="591"/>
    </row>
    <row r="46" spans="2:20" ht="27" customHeight="1">
      <c r="B46" s="596"/>
      <c r="C46" s="597"/>
      <c r="D46" s="588"/>
      <c r="F46" s="158"/>
      <c r="G46" s="158"/>
      <c r="J46" s="595"/>
      <c r="K46" s="595"/>
      <c r="L46" s="593"/>
      <c r="M46" s="593"/>
      <c r="N46" s="593"/>
      <c r="O46" s="593"/>
      <c r="P46" s="593"/>
      <c r="S46" s="591"/>
      <c r="T46" s="591"/>
    </row>
    <row r="47" spans="2:20" ht="27" customHeight="1">
      <c r="B47" s="596"/>
      <c r="C47" s="597"/>
      <c r="D47" s="588"/>
      <c r="F47" s="158"/>
      <c r="G47" s="158"/>
      <c r="J47" s="595"/>
      <c r="K47" s="595"/>
      <c r="L47" s="593"/>
      <c r="M47" s="593"/>
      <c r="N47" s="593"/>
      <c r="O47" s="593"/>
      <c r="P47" s="593"/>
      <c r="S47" s="591"/>
      <c r="T47" s="591"/>
    </row>
    <row r="48" spans="2:20" ht="27" customHeight="1">
      <c r="B48" s="596"/>
      <c r="C48" s="597"/>
      <c r="D48" s="588"/>
      <c r="F48" s="158"/>
      <c r="G48" s="158"/>
      <c r="J48" s="595"/>
      <c r="K48" s="595"/>
      <c r="L48" s="593"/>
      <c r="M48" s="593"/>
      <c r="N48" s="593"/>
      <c r="O48" s="593"/>
      <c r="P48" s="593"/>
      <c r="S48" s="591"/>
      <c r="T48" s="591"/>
    </row>
    <row r="49" spans="2:20" ht="27" customHeight="1">
      <c r="B49" s="596"/>
      <c r="C49" s="597"/>
      <c r="D49" s="588"/>
      <c r="F49" s="158"/>
      <c r="G49" s="158"/>
      <c r="J49" s="595"/>
      <c r="K49" s="595"/>
      <c r="L49" s="593"/>
      <c r="M49" s="593"/>
      <c r="N49" s="593"/>
      <c r="O49" s="593"/>
      <c r="P49" s="593"/>
      <c r="S49" s="591"/>
      <c r="T49" s="591"/>
    </row>
    <row r="50" spans="2:20" ht="27" customHeight="1">
      <c r="B50" s="596"/>
      <c r="C50" s="597"/>
      <c r="D50" s="588"/>
      <c r="F50" s="158"/>
      <c r="G50" s="158"/>
      <c r="J50" s="595"/>
      <c r="K50" s="595"/>
      <c r="L50" s="593"/>
      <c r="M50" s="593"/>
      <c r="N50" s="593"/>
      <c r="O50" s="593"/>
      <c r="P50" s="593"/>
      <c r="S50" s="591"/>
      <c r="T50" s="591"/>
    </row>
    <row r="51" spans="2:20" ht="27" customHeight="1">
      <c r="B51" s="596"/>
      <c r="C51" s="597"/>
      <c r="D51" s="588"/>
      <c r="F51" s="158"/>
      <c r="G51" s="158"/>
      <c r="J51" s="595"/>
      <c r="K51" s="595"/>
      <c r="L51" s="593"/>
      <c r="M51" s="593"/>
      <c r="N51" s="593"/>
      <c r="O51" s="593"/>
      <c r="P51" s="593"/>
      <c r="S51" s="591"/>
      <c r="T51" s="591"/>
    </row>
    <row r="52" spans="2:20" ht="27" customHeight="1">
      <c r="B52" s="596"/>
      <c r="C52" s="597"/>
      <c r="D52" s="588"/>
      <c r="F52" s="158"/>
      <c r="G52" s="158"/>
      <c r="J52" s="595"/>
      <c r="K52" s="595"/>
      <c r="L52" s="593"/>
      <c r="M52" s="593"/>
      <c r="N52" s="593"/>
      <c r="O52" s="593"/>
      <c r="P52" s="593"/>
      <c r="S52" s="591"/>
      <c r="T52" s="591"/>
    </row>
    <row r="53" spans="2:20" ht="27" customHeight="1">
      <c r="B53" s="596"/>
      <c r="C53" s="597"/>
      <c r="D53" s="588"/>
      <c r="F53" s="158"/>
      <c r="G53" s="158"/>
      <c r="J53" s="595"/>
      <c r="K53" s="595"/>
      <c r="L53" s="593"/>
      <c r="M53" s="593"/>
      <c r="N53" s="593"/>
      <c r="O53" s="593"/>
      <c r="P53" s="593"/>
      <c r="S53" s="591"/>
      <c r="T53" s="591"/>
    </row>
    <row r="54" spans="2:20" ht="27" customHeight="1">
      <c r="B54" s="596"/>
      <c r="C54" s="597"/>
      <c r="D54" s="588"/>
      <c r="F54" s="158"/>
      <c r="G54" s="158"/>
      <c r="J54" s="595"/>
      <c r="K54" s="595"/>
      <c r="L54" s="593"/>
      <c r="M54" s="593"/>
      <c r="N54" s="593"/>
      <c r="O54" s="593"/>
      <c r="P54" s="593"/>
      <c r="S54" s="591"/>
      <c r="T54" s="591"/>
    </row>
    <row r="55" spans="2:20" ht="27" customHeight="1">
      <c r="B55" s="596"/>
      <c r="C55" s="597"/>
      <c r="D55" s="588"/>
      <c r="F55" s="158"/>
      <c r="G55" s="158"/>
      <c r="J55" s="595"/>
      <c r="K55" s="595"/>
      <c r="L55" s="593"/>
      <c r="M55" s="593"/>
      <c r="N55" s="593"/>
      <c r="O55" s="593"/>
      <c r="P55" s="593"/>
      <c r="S55" s="591"/>
      <c r="T55" s="591"/>
    </row>
    <row r="56" spans="2:20" ht="27" customHeight="1">
      <c r="B56" s="596"/>
      <c r="C56" s="597"/>
      <c r="D56" s="588"/>
      <c r="F56" s="158"/>
      <c r="G56" s="158"/>
      <c r="J56" s="595"/>
      <c r="K56" s="595"/>
      <c r="L56" s="593"/>
      <c r="M56" s="593"/>
      <c r="N56" s="593"/>
      <c r="O56" s="593"/>
      <c r="P56" s="593"/>
      <c r="S56" s="591"/>
      <c r="T56" s="591"/>
    </row>
    <row r="57" spans="2:20" ht="27" customHeight="1">
      <c r="B57" s="596"/>
      <c r="C57" s="597"/>
      <c r="D57" s="588"/>
      <c r="F57" s="158"/>
      <c r="G57" s="158"/>
      <c r="J57" s="595"/>
      <c r="K57" s="595"/>
      <c r="L57" s="593"/>
      <c r="M57" s="593"/>
      <c r="N57" s="593"/>
      <c r="O57" s="593"/>
      <c r="P57" s="593"/>
      <c r="S57" s="591"/>
      <c r="T57" s="591"/>
    </row>
    <row r="58" spans="2:20" ht="27" customHeight="1">
      <c r="B58" s="596"/>
      <c r="C58" s="597"/>
      <c r="D58" s="588"/>
      <c r="F58" s="158"/>
      <c r="G58" s="158"/>
      <c r="J58" s="595"/>
      <c r="K58" s="595"/>
      <c r="L58" s="593"/>
      <c r="M58" s="593"/>
      <c r="N58" s="593"/>
      <c r="O58" s="593"/>
      <c r="P58" s="593"/>
      <c r="S58" s="591"/>
      <c r="T58" s="591"/>
    </row>
    <row r="59" spans="2:20" ht="27" customHeight="1">
      <c r="B59" s="596"/>
      <c r="C59" s="597"/>
      <c r="D59" s="588"/>
      <c r="F59" s="158"/>
      <c r="G59" s="158"/>
      <c r="J59" s="595"/>
      <c r="K59" s="595"/>
      <c r="L59" s="593"/>
      <c r="M59" s="593"/>
      <c r="N59" s="593"/>
      <c r="O59" s="593"/>
      <c r="P59" s="593"/>
      <c r="S59" s="591"/>
      <c r="T59" s="591"/>
    </row>
    <row r="60" spans="2:20" ht="24.95" customHeight="1">
      <c r="B60" s="596"/>
      <c r="C60" s="597"/>
      <c r="D60" s="588"/>
      <c r="F60" s="158"/>
      <c r="G60" s="158"/>
      <c r="J60" s="595"/>
      <c r="K60" s="595"/>
      <c r="L60" s="593"/>
      <c r="M60" s="593"/>
      <c r="N60" s="593"/>
      <c r="O60" s="593"/>
      <c r="P60" s="593"/>
      <c r="S60" s="591"/>
      <c r="T60" s="591"/>
    </row>
    <row r="61" spans="2:20" ht="24.95" customHeight="1">
      <c r="B61" s="596"/>
      <c r="C61" s="597"/>
      <c r="D61" s="588"/>
      <c r="F61" s="158"/>
      <c r="G61" s="158"/>
      <c r="J61" s="595"/>
      <c r="K61" s="595"/>
      <c r="L61" s="593"/>
      <c r="M61" s="593"/>
      <c r="N61" s="593"/>
      <c r="O61" s="593"/>
      <c r="P61" s="593"/>
      <c r="S61" s="591"/>
      <c r="T61" s="591"/>
    </row>
    <row r="62" spans="2:20" ht="24.95" customHeight="1">
      <c r="B62" s="596"/>
      <c r="C62" s="597"/>
      <c r="D62" s="588"/>
      <c r="F62" s="158"/>
      <c r="G62" s="158"/>
      <c r="J62" s="595"/>
      <c r="K62" s="595"/>
      <c r="L62" s="593"/>
      <c r="M62" s="593"/>
      <c r="N62" s="593"/>
      <c r="O62" s="593"/>
      <c r="P62" s="593"/>
      <c r="S62" s="591"/>
      <c r="T62" s="591"/>
    </row>
    <row r="63" spans="2:20" ht="24.95" customHeight="1">
      <c r="B63" s="596"/>
      <c r="C63" s="597"/>
      <c r="D63" s="588"/>
      <c r="F63" s="158"/>
      <c r="G63" s="158"/>
      <c r="J63" s="595"/>
      <c r="K63" s="595"/>
      <c r="L63" s="593"/>
      <c r="M63" s="593"/>
      <c r="N63" s="593"/>
      <c r="O63" s="593"/>
      <c r="P63" s="593"/>
      <c r="S63" s="591"/>
      <c r="T63" s="591"/>
    </row>
    <row r="64" spans="2:20" ht="24.95" customHeight="1">
      <c r="B64" s="596"/>
      <c r="C64" s="597"/>
      <c r="D64" s="588"/>
      <c r="F64" s="158"/>
      <c r="G64" s="158"/>
      <c r="J64" s="595"/>
      <c r="K64" s="595"/>
      <c r="L64" s="593"/>
      <c r="M64" s="593"/>
      <c r="N64" s="593"/>
      <c r="O64" s="593"/>
      <c r="P64" s="593"/>
      <c r="S64" s="591"/>
      <c r="T64" s="591"/>
    </row>
    <row r="65" spans="2:20" ht="24.95" customHeight="1">
      <c r="B65" s="596"/>
      <c r="C65" s="597"/>
      <c r="D65" s="588"/>
      <c r="F65" s="158"/>
      <c r="G65" s="158"/>
      <c r="J65" s="595"/>
      <c r="K65" s="595"/>
      <c r="L65" s="593"/>
      <c r="M65" s="593"/>
      <c r="N65" s="593"/>
      <c r="O65" s="593"/>
      <c r="P65" s="593"/>
      <c r="S65" s="591"/>
      <c r="T65" s="591"/>
    </row>
    <row r="66" spans="2:20" ht="24.95" customHeight="1">
      <c r="B66" s="596"/>
      <c r="C66" s="597"/>
      <c r="D66" s="588"/>
      <c r="F66" s="158"/>
      <c r="G66" s="158"/>
      <c r="J66" s="595"/>
      <c r="K66" s="595"/>
      <c r="L66" s="593"/>
      <c r="M66" s="593"/>
      <c r="N66" s="593"/>
      <c r="O66" s="593"/>
      <c r="P66" s="593"/>
      <c r="S66" s="591"/>
      <c r="T66" s="591"/>
    </row>
    <row r="67" spans="2:20" ht="24.95" customHeight="1">
      <c r="B67" s="596"/>
      <c r="C67" s="597"/>
      <c r="D67" s="588"/>
      <c r="F67" s="158"/>
      <c r="G67" s="158"/>
      <c r="J67" s="595"/>
      <c r="K67" s="595"/>
      <c r="L67" s="593"/>
      <c r="M67" s="593"/>
      <c r="N67" s="593"/>
      <c r="O67" s="593"/>
      <c r="P67" s="593"/>
      <c r="S67" s="591"/>
      <c r="T67" s="591"/>
    </row>
    <row r="68" spans="2:20" ht="24.95" customHeight="1">
      <c r="B68" s="596"/>
      <c r="C68" s="597"/>
      <c r="D68" s="588"/>
      <c r="F68" s="158"/>
      <c r="G68" s="158"/>
      <c r="J68" s="595"/>
      <c r="K68" s="595"/>
      <c r="L68" s="593"/>
      <c r="M68" s="593"/>
      <c r="N68" s="593"/>
      <c r="O68" s="593"/>
      <c r="P68" s="593"/>
      <c r="S68" s="591"/>
      <c r="T68" s="591"/>
    </row>
    <row r="69" spans="2:20" ht="24.95" customHeight="1">
      <c r="B69" s="596"/>
      <c r="C69" s="597"/>
      <c r="D69" s="588"/>
      <c r="F69" s="158"/>
      <c r="G69" s="158"/>
      <c r="J69" s="595"/>
      <c r="K69" s="595"/>
      <c r="L69" s="593"/>
      <c r="M69" s="593"/>
      <c r="N69" s="593"/>
      <c r="O69" s="593"/>
      <c r="P69" s="593"/>
      <c r="S69" s="591"/>
      <c r="T69" s="591"/>
    </row>
    <row r="70" spans="2:20" ht="24.95" customHeight="1">
      <c r="B70" s="596"/>
      <c r="C70" s="597"/>
      <c r="D70" s="588"/>
      <c r="F70" s="158"/>
      <c r="G70" s="158"/>
      <c r="J70" s="595"/>
      <c r="K70" s="595"/>
      <c r="L70" s="593"/>
      <c r="M70" s="593"/>
      <c r="N70" s="593"/>
      <c r="O70" s="593"/>
      <c r="P70" s="593"/>
      <c r="S70" s="591"/>
      <c r="T70" s="591"/>
    </row>
    <row r="71" spans="2:20" ht="24.95" customHeight="1">
      <c r="B71" s="596"/>
      <c r="C71" s="597"/>
      <c r="D71" s="588"/>
      <c r="F71" s="158"/>
      <c r="G71" s="158"/>
      <c r="J71" s="595"/>
      <c r="K71" s="595"/>
      <c r="L71" s="593"/>
      <c r="M71" s="593"/>
      <c r="N71" s="593"/>
      <c r="O71" s="593"/>
      <c r="P71" s="593"/>
      <c r="S71" s="591"/>
      <c r="T71" s="591"/>
    </row>
    <row r="72" spans="2:20" ht="24.95" customHeight="1">
      <c r="B72" s="596"/>
      <c r="C72" s="597"/>
      <c r="D72" s="588"/>
      <c r="F72" s="158"/>
      <c r="G72" s="158"/>
      <c r="J72" s="595"/>
      <c r="K72" s="595"/>
      <c r="L72" s="595"/>
      <c r="M72" s="595"/>
      <c r="N72" s="595"/>
      <c r="O72" s="595"/>
      <c r="P72" s="595"/>
      <c r="S72" s="591"/>
      <c r="T72" s="591"/>
    </row>
    <row r="73" spans="2:20" ht="24.95" customHeight="1">
      <c r="B73" s="596"/>
      <c r="C73" s="597"/>
      <c r="D73" s="588"/>
      <c r="F73" s="158"/>
      <c r="G73" s="158"/>
      <c r="J73" s="595"/>
      <c r="K73" s="595"/>
      <c r="L73" s="595"/>
      <c r="M73" s="595"/>
      <c r="N73" s="595"/>
      <c r="O73" s="595"/>
      <c r="P73" s="595"/>
      <c r="S73" s="591"/>
      <c r="T73" s="591"/>
    </row>
    <row r="74" spans="2:20" ht="24.95" customHeight="1">
      <c r="B74" s="596"/>
      <c r="C74" s="597"/>
      <c r="D74" s="588"/>
      <c r="F74" s="158"/>
      <c r="G74" s="158"/>
      <c r="J74" s="595"/>
      <c r="K74" s="595"/>
      <c r="L74" s="595"/>
      <c r="M74" s="595"/>
      <c r="N74" s="595"/>
      <c r="O74" s="595"/>
      <c r="P74" s="595"/>
      <c r="S74" s="591"/>
      <c r="T74" s="591"/>
    </row>
    <row r="75" spans="2:20" ht="24.95" customHeight="1">
      <c r="B75" s="596"/>
      <c r="C75" s="597"/>
      <c r="D75" s="588"/>
      <c r="F75" s="158"/>
      <c r="G75" s="158"/>
      <c r="S75" s="591"/>
      <c r="T75" s="591"/>
    </row>
    <row r="76" spans="2:20" ht="24.95" customHeight="1">
      <c r="B76" s="596"/>
      <c r="C76" s="597"/>
      <c r="D76" s="588"/>
      <c r="F76" s="158"/>
      <c r="G76" s="158"/>
      <c r="S76" s="591"/>
      <c r="T76" s="591"/>
    </row>
    <row r="77" spans="2:20" ht="24.95" customHeight="1">
      <c r="B77" s="596"/>
      <c r="C77" s="597"/>
      <c r="D77" s="588"/>
      <c r="F77" s="158"/>
      <c r="G77" s="158"/>
      <c r="S77" s="591"/>
      <c r="T77" s="591"/>
    </row>
    <row r="78" spans="2:20" ht="24.95" customHeight="1">
      <c r="B78" s="596"/>
      <c r="C78" s="597"/>
      <c r="D78" s="588"/>
      <c r="F78" s="158"/>
      <c r="G78" s="158"/>
      <c r="S78" s="591"/>
      <c r="T78" s="591"/>
    </row>
    <row r="79" spans="2:20" ht="24.95" customHeight="1">
      <c r="B79" s="596"/>
      <c r="C79" s="597"/>
      <c r="D79" s="588"/>
      <c r="F79" s="158"/>
      <c r="G79" s="158"/>
      <c r="S79" s="591"/>
      <c r="T79" s="591"/>
    </row>
    <row r="80" spans="2:20" ht="24.95" customHeight="1">
      <c r="B80" s="596"/>
      <c r="C80" s="597"/>
      <c r="D80" s="588"/>
      <c r="F80" s="158"/>
      <c r="G80" s="158"/>
      <c r="S80" s="591"/>
      <c r="T80" s="591"/>
    </row>
    <row r="81" spans="1:50" ht="24.95" customHeight="1">
      <c r="B81" s="596"/>
      <c r="C81" s="597"/>
      <c r="D81" s="588"/>
      <c r="F81" s="158"/>
      <c r="G81" s="158"/>
      <c r="R81" s="589"/>
      <c r="S81" s="591"/>
      <c r="T81" s="591"/>
      <c r="U81" s="601"/>
    </row>
    <row r="82" spans="1:50" s="606" customFormat="1" ht="24.95" customHeight="1">
      <c r="A82" s="158"/>
      <c r="B82" s="596"/>
      <c r="C82" s="597"/>
      <c r="D82" s="58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589"/>
      <c r="S82" s="591"/>
      <c r="T82" s="591"/>
      <c r="U82" s="601"/>
      <c r="W82" s="607"/>
      <c r="X82" s="607"/>
      <c r="Y82" s="607"/>
      <c r="Z82" s="607"/>
      <c r="AA82" s="607"/>
      <c r="AB82" s="607"/>
      <c r="AC82" s="607"/>
      <c r="AD82" s="607"/>
      <c r="AE82" s="607"/>
      <c r="AF82" s="607"/>
      <c r="AG82" s="607"/>
      <c r="AH82" s="607"/>
      <c r="AI82" s="607"/>
      <c r="AJ82" s="607"/>
      <c r="AK82" s="607"/>
      <c r="AL82" s="607"/>
      <c r="AM82" s="607"/>
      <c r="AN82" s="607"/>
      <c r="AO82" s="607"/>
      <c r="AP82" s="607"/>
      <c r="AQ82" s="607"/>
      <c r="AR82" s="607"/>
      <c r="AS82" s="607"/>
      <c r="AT82" s="607"/>
      <c r="AU82" s="607"/>
      <c r="AV82" s="607"/>
      <c r="AW82" s="607"/>
      <c r="AX82" s="607"/>
    </row>
    <row r="83" spans="1:50" s="606" customFormat="1" ht="24.95" customHeight="1">
      <c r="A83" s="158"/>
      <c r="B83" s="596"/>
      <c r="C83" s="597"/>
      <c r="D83" s="58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589"/>
      <c r="S83" s="591"/>
      <c r="T83" s="591"/>
      <c r="U83" s="601"/>
      <c r="W83" s="607"/>
      <c r="X83" s="607"/>
      <c r="Y83" s="607"/>
      <c r="Z83" s="607"/>
      <c r="AA83" s="607"/>
      <c r="AB83" s="607"/>
      <c r="AC83" s="607"/>
      <c r="AD83" s="607"/>
      <c r="AE83" s="607"/>
      <c r="AF83" s="607"/>
      <c r="AG83" s="607"/>
      <c r="AH83" s="607"/>
      <c r="AI83" s="607"/>
      <c r="AJ83" s="607"/>
      <c r="AK83" s="607"/>
      <c r="AL83" s="607"/>
      <c r="AM83" s="607"/>
      <c r="AN83" s="607"/>
      <c r="AO83" s="607"/>
      <c r="AP83" s="607"/>
      <c r="AQ83" s="607"/>
      <c r="AR83" s="607"/>
      <c r="AS83" s="607"/>
      <c r="AT83" s="607"/>
      <c r="AU83" s="607"/>
      <c r="AV83" s="607"/>
      <c r="AW83" s="607"/>
      <c r="AX83" s="607"/>
    </row>
    <row r="84" spans="1:50" s="606" customFormat="1" ht="24.95" customHeight="1">
      <c r="A84" s="158"/>
      <c r="B84" s="596"/>
      <c r="C84" s="597"/>
      <c r="D84" s="58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589"/>
      <c r="S84" s="591"/>
      <c r="T84" s="591"/>
      <c r="U84" s="601"/>
      <c r="W84" s="607"/>
      <c r="X84" s="607"/>
      <c r="Y84" s="607"/>
      <c r="Z84" s="607"/>
      <c r="AA84" s="607"/>
      <c r="AB84" s="607"/>
      <c r="AC84" s="607"/>
      <c r="AD84" s="607"/>
      <c r="AE84" s="607"/>
      <c r="AF84" s="607"/>
      <c r="AG84" s="607"/>
      <c r="AH84" s="607"/>
      <c r="AI84" s="607"/>
      <c r="AJ84" s="607"/>
      <c r="AK84" s="607"/>
      <c r="AL84" s="607"/>
      <c r="AM84" s="607"/>
      <c r="AN84" s="607"/>
      <c r="AO84" s="607"/>
      <c r="AP84" s="607"/>
      <c r="AQ84" s="607"/>
      <c r="AR84" s="607"/>
      <c r="AS84" s="607"/>
      <c r="AT84" s="607"/>
      <c r="AU84" s="607"/>
      <c r="AV84" s="607"/>
      <c r="AW84" s="607"/>
      <c r="AX84" s="607"/>
    </row>
    <row r="85" spans="1:50" s="606" customFormat="1" ht="24.95" customHeight="1">
      <c r="A85" s="158"/>
      <c r="B85" s="596"/>
      <c r="C85" s="597"/>
      <c r="D85" s="58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W85" s="576"/>
      <c r="X85" s="607"/>
      <c r="Y85" s="607"/>
      <c r="Z85" s="607"/>
      <c r="AA85" s="607"/>
      <c r="AB85" s="607"/>
      <c r="AC85" s="607"/>
      <c r="AD85" s="607"/>
      <c r="AE85" s="607"/>
      <c r="AF85" s="607"/>
      <c r="AG85" s="607"/>
      <c r="AH85" s="607"/>
      <c r="AI85" s="607"/>
      <c r="AJ85" s="607"/>
      <c r="AK85" s="607"/>
      <c r="AL85" s="607"/>
      <c r="AM85" s="607"/>
      <c r="AN85" s="607"/>
      <c r="AO85" s="607"/>
      <c r="AP85" s="607"/>
      <c r="AQ85" s="607"/>
      <c r="AR85" s="607"/>
      <c r="AS85" s="607"/>
      <c r="AT85" s="607"/>
      <c r="AU85" s="607"/>
      <c r="AV85" s="607"/>
      <c r="AW85" s="607"/>
      <c r="AX85" s="607"/>
    </row>
    <row r="86" spans="1:50" s="606" customFormat="1" ht="24.95" customHeight="1">
      <c r="A86" s="158"/>
      <c r="B86" s="596"/>
      <c r="C86" s="597"/>
      <c r="D86" s="58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W86" s="576"/>
      <c r="X86" s="607"/>
      <c r="Y86" s="607"/>
      <c r="Z86" s="607"/>
      <c r="AA86" s="607"/>
      <c r="AB86" s="607"/>
      <c r="AC86" s="607"/>
      <c r="AD86" s="607"/>
      <c r="AE86" s="607"/>
      <c r="AF86" s="607"/>
      <c r="AG86" s="607"/>
      <c r="AH86" s="607"/>
      <c r="AI86" s="607"/>
      <c r="AJ86" s="607"/>
      <c r="AK86" s="607"/>
      <c r="AL86" s="607"/>
      <c r="AM86" s="607"/>
      <c r="AN86" s="607"/>
      <c r="AO86" s="607"/>
      <c r="AP86" s="607"/>
      <c r="AQ86" s="607"/>
      <c r="AR86" s="607"/>
      <c r="AS86" s="607"/>
      <c r="AT86" s="607"/>
      <c r="AU86" s="607"/>
      <c r="AV86" s="607"/>
      <c r="AW86" s="607"/>
      <c r="AX86" s="607"/>
    </row>
    <row r="87" spans="1:50" ht="24.95" customHeight="1">
      <c r="B87" s="608"/>
      <c r="C87" s="609"/>
      <c r="D87" s="610"/>
      <c r="E87" s="611"/>
      <c r="F87" s="611"/>
      <c r="G87" s="611"/>
      <c r="H87" s="611"/>
      <c r="I87" s="611"/>
      <c r="J87" s="611"/>
      <c r="K87" s="611"/>
      <c r="L87" s="611"/>
      <c r="M87" s="611"/>
      <c r="N87" s="611"/>
      <c r="O87" s="611"/>
      <c r="P87" s="611"/>
      <c r="Q87" s="612"/>
      <c r="S87" s="613"/>
    </row>
    <row r="88" spans="1:50" ht="24.95" customHeight="1">
      <c r="B88" s="596"/>
      <c r="C88" s="159"/>
      <c r="D88" s="588"/>
      <c r="F88" s="158"/>
      <c r="G88" s="158"/>
      <c r="Q88" s="614"/>
      <c r="S88" s="585"/>
      <c r="T88" s="585"/>
    </row>
    <row r="89" spans="1:50" ht="24.95" customHeight="1">
      <c r="B89" s="596"/>
      <c r="C89" s="159"/>
      <c r="D89" s="588"/>
      <c r="F89" s="158"/>
      <c r="G89" s="158"/>
    </row>
    <row r="90" spans="1:50" ht="24.95" customHeight="1"/>
    <row r="91" spans="1:50" ht="24.95" customHeight="1"/>
    <row r="92" spans="1:50" ht="24.95" customHeight="1"/>
    <row r="93" spans="1:50" ht="24.95" customHeight="1"/>
    <row r="94" spans="1:50" ht="24.95" customHeight="1"/>
    <row r="95" spans="1:50" ht="24.95" customHeight="1"/>
    <row r="96" spans="1:50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1.95" customHeight="1"/>
    <row r="104" ht="21.95" customHeight="1"/>
    <row r="105" ht="21.95" customHeight="1"/>
    <row r="106" ht="21.95" customHeight="1"/>
    <row r="107" ht="21.95" customHeight="1"/>
    <row r="108" ht="21.95" customHeight="1"/>
    <row r="109" ht="21.95" customHeight="1"/>
    <row r="110" ht="21.95" customHeight="1"/>
    <row r="111" ht="21.95" customHeight="1"/>
    <row r="112" ht="21.95" customHeight="1"/>
    <row r="113" ht="21.95" customHeight="1"/>
    <row r="114" ht="21.95" customHeight="1"/>
    <row r="115" ht="21.95" customHeight="1"/>
    <row r="116" ht="21.95" customHeight="1"/>
    <row r="117" ht="21.95" customHeight="1"/>
    <row r="118" ht="21.95" customHeight="1"/>
    <row r="119" ht="21.95" customHeight="1"/>
    <row r="120" ht="21.95" customHeight="1"/>
    <row r="121" ht="21.95" customHeight="1"/>
    <row r="122" ht="21.95" customHeight="1"/>
    <row r="123" ht="21.95" customHeight="1"/>
    <row r="124" ht="21.95" customHeight="1"/>
    <row r="125" ht="21.95" customHeight="1"/>
    <row r="126" ht="21.95" customHeight="1"/>
    <row r="127" ht="21.95" customHeight="1"/>
    <row r="128" ht="21.95" customHeight="1"/>
    <row r="129" ht="21.95" customHeight="1"/>
    <row r="130" ht="21.95" customHeight="1"/>
    <row r="131" ht="21.95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</sheetData>
  <mergeCells count="29">
    <mergeCell ref="W8:Z8"/>
    <mergeCell ref="W9:AA9"/>
    <mergeCell ref="W10:AB10"/>
    <mergeCell ref="W7:Y7"/>
    <mergeCell ref="B2:S2"/>
    <mergeCell ref="T2:T3"/>
    <mergeCell ref="M6:P6"/>
    <mergeCell ref="W6:X6"/>
    <mergeCell ref="K5:P5"/>
    <mergeCell ref="M7:P7"/>
    <mergeCell ref="L8:P8"/>
    <mergeCell ref="K9:P9"/>
    <mergeCell ref="J10:P10"/>
    <mergeCell ref="K17:P17"/>
    <mergeCell ref="L18:P18"/>
    <mergeCell ref="M26:P26"/>
    <mergeCell ref="W11:AC11"/>
    <mergeCell ref="W12:AD12"/>
    <mergeCell ref="L13:P13"/>
    <mergeCell ref="J11:P11"/>
    <mergeCell ref="N12:P12"/>
    <mergeCell ref="M14:P14"/>
    <mergeCell ref="L15:P15"/>
    <mergeCell ref="L16:P16"/>
    <mergeCell ref="K20:P20"/>
    <mergeCell ref="K21:P21"/>
    <mergeCell ref="J23:P23"/>
    <mergeCell ref="O25:P25"/>
    <mergeCell ref="L24:P24"/>
  </mergeCells>
  <phoneticPr fontId="4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headerFooter>
    <oddFooter>&amp;C&amp;"ＭＳ ゴシック,太字"&amp;12&amp;A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6633-C926-4201-914F-222049A75F78}">
  <sheetPr>
    <tabColor rgb="FF00B050"/>
  </sheetPr>
  <dimension ref="A1:W71"/>
  <sheetViews>
    <sheetView view="pageBreakPreview" topLeftCell="A16" zoomScaleNormal="100" zoomScaleSheetLayoutView="100" workbookViewId="0">
      <selection activeCell="R66" sqref="R66"/>
    </sheetView>
  </sheetViews>
  <sheetFormatPr defaultColWidth="9" defaultRowHeight="18.75"/>
  <cols>
    <col min="1" max="1" width="3.375" style="1" customWidth="1"/>
    <col min="2" max="2" width="3.625" style="1" customWidth="1"/>
    <col min="3" max="18" width="4.125" style="1" customWidth="1"/>
    <col min="19" max="19" width="9.625" style="1" bestFit="1" customWidth="1"/>
    <col min="20" max="20" width="9" style="137" customWidth="1"/>
    <col min="21" max="16384" width="9" style="1"/>
  </cols>
  <sheetData>
    <row r="1" spans="1:20" ht="17.25">
      <c r="A1" s="34" t="s">
        <v>289</v>
      </c>
      <c r="Q1" s="1166" t="s">
        <v>261</v>
      </c>
      <c r="R1" s="1166"/>
      <c r="T1" s="1"/>
    </row>
    <row r="2" spans="1:20" ht="10.5" customHeight="1" thickBot="1">
      <c r="Q2" s="1167"/>
      <c r="R2" s="1167"/>
      <c r="T2" s="1"/>
    </row>
    <row r="3" spans="1:20" ht="12" customHeight="1">
      <c r="A3" s="1131" t="s">
        <v>37</v>
      </c>
      <c r="B3" s="1132"/>
      <c r="C3" s="1184" t="s">
        <v>290</v>
      </c>
      <c r="D3" s="1185"/>
      <c r="E3" s="1184" t="s">
        <v>291</v>
      </c>
      <c r="F3" s="1186"/>
      <c r="G3" s="1185" t="s">
        <v>292</v>
      </c>
      <c r="H3" s="1185"/>
      <c r="I3" s="1184" t="s">
        <v>293</v>
      </c>
      <c r="J3" s="1186"/>
      <c r="K3" s="1185" t="s">
        <v>294</v>
      </c>
      <c r="L3" s="1185"/>
      <c r="M3" s="1184" t="s">
        <v>295</v>
      </c>
      <c r="N3" s="1186"/>
      <c r="O3" s="1184" t="s">
        <v>296</v>
      </c>
      <c r="P3" s="1186"/>
      <c r="Q3" s="1184" t="s">
        <v>297</v>
      </c>
      <c r="R3" s="1082"/>
      <c r="T3" s="1"/>
    </row>
    <row r="4" spans="1:20" ht="12" customHeight="1">
      <c r="A4" s="1188" t="s">
        <v>285</v>
      </c>
      <c r="B4" s="1190" t="s">
        <v>173</v>
      </c>
      <c r="C4" s="1175"/>
      <c r="D4" s="1192"/>
      <c r="E4" s="1175"/>
      <c r="F4" s="1187"/>
      <c r="G4" s="1192" t="s">
        <v>298</v>
      </c>
      <c r="H4" s="1192"/>
      <c r="I4" s="1175"/>
      <c r="J4" s="1187"/>
      <c r="K4" s="1192"/>
      <c r="L4" s="1192"/>
      <c r="M4" s="1175" t="s">
        <v>299</v>
      </c>
      <c r="N4" s="1187"/>
      <c r="O4" s="1175"/>
      <c r="P4" s="1187"/>
      <c r="Q4" s="1175"/>
      <c r="R4" s="1176"/>
      <c r="T4" s="1"/>
    </row>
    <row r="5" spans="1:20" ht="12" customHeight="1">
      <c r="A5" s="1189"/>
      <c r="B5" s="1191"/>
      <c r="C5" s="1177" t="s">
        <v>300</v>
      </c>
      <c r="D5" s="1178"/>
      <c r="E5" s="1179" t="s">
        <v>301</v>
      </c>
      <c r="F5" s="1180"/>
      <c r="G5" s="1181" t="s">
        <v>302</v>
      </c>
      <c r="H5" s="1178"/>
      <c r="I5" s="1179" t="s">
        <v>303</v>
      </c>
      <c r="J5" s="1180"/>
      <c r="K5" s="1178" t="s">
        <v>304</v>
      </c>
      <c r="L5" s="1178"/>
      <c r="M5" s="1177" t="s">
        <v>304</v>
      </c>
      <c r="N5" s="1180"/>
      <c r="O5" s="1177"/>
      <c r="P5" s="1180"/>
      <c r="Q5" s="1177" t="s">
        <v>305</v>
      </c>
      <c r="R5" s="1083"/>
      <c r="T5" s="1"/>
    </row>
    <row r="6" spans="1:20" ht="9.9499999999999993" customHeight="1">
      <c r="A6" s="1151" t="s">
        <v>306</v>
      </c>
      <c r="B6" s="493" t="s">
        <v>62</v>
      </c>
      <c r="C6" s="502"/>
      <c r="D6" s="503">
        <v>441</v>
      </c>
      <c r="E6" s="1174">
        <v>135447</v>
      </c>
      <c r="F6" s="1174"/>
      <c r="G6" s="1174">
        <v>161106</v>
      </c>
      <c r="H6" s="1174"/>
      <c r="I6" s="1174">
        <v>-25659</v>
      </c>
      <c r="J6" s="1174"/>
      <c r="K6" s="1174">
        <v>25069</v>
      </c>
      <c r="L6" s="1174"/>
      <c r="M6" s="1174">
        <v>3168</v>
      </c>
      <c r="N6" s="1174"/>
      <c r="O6" s="1174">
        <v>59833</v>
      </c>
      <c r="P6" s="1174"/>
      <c r="Q6" s="1182">
        <v>44.2</v>
      </c>
      <c r="R6" s="1183"/>
      <c r="T6" s="1"/>
    </row>
    <row r="7" spans="1:20" ht="9.9499999999999993" customHeight="1">
      <c r="A7" s="1152"/>
      <c r="B7" s="424" t="s">
        <v>63</v>
      </c>
      <c r="C7" s="504"/>
      <c r="D7" s="505">
        <v>527</v>
      </c>
      <c r="E7" s="1140">
        <v>170435</v>
      </c>
      <c r="F7" s="1140"/>
      <c r="G7" s="1140">
        <v>182439</v>
      </c>
      <c r="H7" s="1140"/>
      <c r="I7" s="1140">
        <v>-12004</v>
      </c>
      <c r="J7" s="1140"/>
      <c r="K7" s="1140">
        <v>41323</v>
      </c>
      <c r="L7" s="1140"/>
      <c r="M7" s="1140">
        <v>6133</v>
      </c>
      <c r="N7" s="1140"/>
      <c r="O7" s="1140">
        <v>80388</v>
      </c>
      <c r="P7" s="1140"/>
      <c r="Q7" s="1141">
        <v>47.1</v>
      </c>
      <c r="R7" s="1142"/>
      <c r="T7" s="1"/>
    </row>
    <row r="8" spans="1:20" ht="9.9499999999999993" customHeight="1">
      <c r="A8" s="1152"/>
      <c r="B8" s="424" t="s">
        <v>64</v>
      </c>
      <c r="C8" s="1139">
        <v>533</v>
      </c>
      <c r="D8" s="1139"/>
      <c r="E8" s="1140">
        <v>159858</v>
      </c>
      <c r="F8" s="1140"/>
      <c r="G8" s="1140">
        <v>179153</v>
      </c>
      <c r="H8" s="1140"/>
      <c r="I8" s="1140">
        <v>-19295</v>
      </c>
      <c r="J8" s="1140"/>
      <c r="K8" s="1140">
        <v>31215</v>
      </c>
      <c r="L8" s="1140"/>
      <c r="M8" s="1140">
        <v>5821</v>
      </c>
      <c r="N8" s="1140"/>
      <c r="O8" s="1140">
        <v>69796</v>
      </c>
      <c r="P8" s="1140"/>
      <c r="Q8" s="1141">
        <v>43.7</v>
      </c>
      <c r="R8" s="1142"/>
      <c r="T8" s="1"/>
    </row>
    <row r="9" spans="1:20" ht="9.9499999999999993" customHeight="1">
      <c r="A9" s="1152"/>
      <c r="B9" s="424" t="s">
        <v>66</v>
      </c>
      <c r="C9" s="1139">
        <v>539</v>
      </c>
      <c r="D9" s="1139"/>
      <c r="E9" s="1140">
        <v>128632</v>
      </c>
      <c r="F9" s="1140"/>
      <c r="G9" s="1140">
        <v>164271</v>
      </c>
      <c r="H9" s="1140"/>
      <c r="I9" s="1140">
        <v>-35639</v>
      </c>
      <c r="J9" s="1140"/>
      <c r="K9" s="1140">
        <v>15561</v>
      </c>
      <c r="L9" s="1140"/>
      <c r="M9" s="1140">
        <v>3802</v>
      </c>
      <c r="N9" s="1140"/>
      <c r="O9" s="1140">
        <v>42915</v>
      </c>
      <c r="P9" s="1140"/>
      <c r="Q9" s="1141">
        <v>33.4</v>
      </c>
      <c r="R9" s="1142"/>
      <c r="T9" s="1"/>
    </row>
    <row r="10" spans="1:20" ht="9.9499999999999993" customHeight="1">
      <c r="A10" s="1152"/>
      <c r="B10" s="424" t="s">
        <v>67</v>
      </c>
      <c r="C10" s="1139">
        <v>524</v>
      </c>
      <c r="D10" s="1139"/>
      <c r="E10" s="1140">
        <v>116382</v>
      </c>
      <c r="F10" s="1140"/>
      <c r="G10" s="1140">
        <v>148808</v>
      </c>
      <c r="H10" s="1140"/>
      <c r="I10" s="1140">
        <v>-32426</v>
      </c>
      <c r="J10" s="1140"/>
      <c r="K10" s="1140">
        <v>9407</v>
      </c>
      <c r="L10" s="1140"/>
      <c r="M10" s="1140">
        <v>2647</v>
      </c>
      <c r="N10" s="1140"/>
      <c r="O10" s="1140">
        <v>32810</v>
      </c>
      <c r="P10" s="1140"/>
      <c r="Q10" s="1141">
        <v>28.2</v>
      </c>
      <c r="R10" s="1142"/>
      <c r="T10" s="1"/>
    </row>
    <row r="11" spans="1:20" ht="9.9499999999999993" customHeight="1">
      <c r="A11" s="1152"/>
      <c r="B11" s="981" t="s">
        <v>76</v>
      </c>
      <c r="C11" s="1424">
        <v>526</v>
      </c>
      <c r="D11" s="1425"/>
      <c r="E11" s="1426">
        <v>93145</v>
      </c>
      <c r="F11" s="1427"/>
      <c r="G11" s="1426">
        <v>135185</v>
      </c>
      <c r="H11" s="1427"/>
      <c r="I11" s="1426">
        <v>-42040</v>
      </c>
      <c r="J11" s="1427"/>
      <c r="K11" s="1426">
        <v>-9903</v>
      </c>
      <c r="L11" s="1427"/>
      <c r="M11" s="1428">
        <v>0</v>
      </c>
      <c r="N11" s="1429"/>
      <c r="O11" s="1426">
        <v>5997</v>
      </c>
      <c r="P11" s="1427"/>
      <c r="Q11" s="1430">
        <v>6.4</v>
      </c>
      <c r="R11" s="1431"/>
      <c r="T11" s="1"/>
    </row>
    <row r="12" spans="1:20" ht="9.9499999999999993" customHeight="1">
      <c r="A12" s="1152"/>
      <c r="B12" s="981" t="s">
        <v>77</v>
      </c>
      <c r="C12" s="1424">
        <v>519</v>
      </c>
      <c r="D12" s="1425"/>
      <c r="E12" s="1426">
        <v>100643</v>
      </c>
      <c r="F12" s="1427"/>
      <c r="G12" s="1426">
        <v>133294</v>
      </c>
      <c r="H12" s="1427"/>
      <c r="I12" s="1426">
        <v>-32651</v>
      </c>
      <c r="J12" s="1427"/>
      <c r="K12" s="1426">
        <v>-1677</v>
      </c>
      <c r="L12" s="1427"/>
      <c r="M12" s="1428">
        <v>0</v>
      </c>
      <c r="N12" s="1429"/>
      <c r="O12" s="1426">
        <v>13558</v>
      </c>
      <c r="P12" s="1427"/>
      <c r="Q12" s="1430">
        <v>13.5</v>
      </c>
      <c r="R12" s="1431"/>
      <c r="T12" s="1"/>
    </row>
    <row r="13" spans="1:20" ht="9.9499999999999993" customHeight="1">
      <c r="A13" s="1152"/>
      <c r="B13" s="981" t="s">
        <v>78</v>
      </c>
      <c r="C13" s="1424">
        <v>533</v>
      </c>
      <c r="D13" s="1425"/>
      <c r="E13" s="1426">
        <v>113134</v>
      </c>
      <c r="F13" s="1427"/>
      <c r="G13" s="1426">
        <v>129585</v>
      </c>
      <c r="H13" s="1427"/>
      <c r="I13" s="1426">
        <v>-16451</v>
      </c>
      <c r="J13" s="1427"/>
      <c r="K13" s="1426">
        <v>13547</v>
      </c>
      <c r="L13" s="1427"/>
      <c r="M13" s="1428">
        <v>4933</v>
      </c>
      <c r="N13" s="1429"/>
      <c r="O13" s="1426">
        <v>28245</v>
      </c>
      <c r="P13" s="1427"/>
      <c r="Q13" s="1430">
        <v>25</v>
      </c>
      <c r="R13" s="1431"/>
      <c r="T13" s="1"/>
    </row>
    <row r="14" spans="1:20" ht="9.9499999999999993" customHeight="1">
      <c r="A14" s="1152"/>
      <c r="B14" s="980" t="s">
        <v>79</v>
      </c>
      <c r="C14" s="1432">
        <v>512</v>
      </c>
      <c r="D14" s="1433"/>
      <c r="E14" s="1434">
        <v>116427</v>
      </c>
      <c r="F14" s="1435"/>
      <c r="G14" s="1434">
        <v>129337</v>
      </c>
      <c r="H14" s="1435"/>
      <c r="I14" s="1434">
        <v>-12910</v>
      </c>
      <c r="J14" s="1435"/>
      <c r="K14" s="1434">
        <v>15870</v>
      </c>
      <c r="L14" s="1435"/>
      <c r="M14" s="1436">
        <v>5875</v>
      </c>
      <c r="N14" s="1437"/>
      <c r="O14" s="1434">
        <v>30418</v>
      </c>
      <c r="P14" s="1435"/>
      <c r="Q14" s="1438">
        <v>26.1</v>
      </c>
      <c r="R14" s="1439"/>
      <c r="T14" s="1"/>
    </row>
    <row r="15" spans="1:20" ht="9.9499999999999993" customHeight="1">
      <c r="A15" s="1152"/>
      <c r="B15" s="904" t="s">
        <v>80</v>
      </c>
      <c r="C15" s="1440">
        <v>504</v>
      </c>
      <c r="D15" s="1441"/>
      <c r="E15" s="1442">
        <v>115803</v>
      </c>
      <c r="F15" s="1443"/>
      <c r="G15" s="1418">
        <v>128724</v>
      </c>
      <c r="H15" s="1419"/>
      <c r="I15" s="1418">
        <f>E15-G15</f>
        <v>-12921</v>
      </c>
      <c r="J15" s="1419"/>
      <c r="K15" s="1442">
        <v>16682</v>
      </c>
      <c r="L15" s="1443"/>
      <c r="M15" s="1444">
        <v>6210</v>
      </c>
      <c r="N15" s="1445"/>
      <c r="O15" s="1442">
        <v>30732</v>
      </c>
      <c r="P15" s="1443"/>
      <c r="Q15" s="1446">
        <v>26.5</v>
      </c>
      <c r="R15" s="1447"/>
      <c r="T15" s="1"/>
    </row>
    <row r="16" spans="1:20" ht="9.9499999999999993" customHeight="1">
      <c r="A16" s="1152"/>
      <c r="B16" s="905" t="s">
        <v>668</v>
      </c>
      <c r="C16" s="1195">
        <v>512</v>
      </c>
      <c r="D16" s="1196"/>
      <c r="E16" s="1197">
        <v>119032</v>
      </c>
      <c r="F16" s="1198"/>
      <c r="G16" s="1197">
        <v>129505</v>
      </c>
      <c r="H16" s="1198"/>
      <c r="I16" s="1197">
        <f>E16-G16</f>
        <v>-10473</v>
      </c>
      <c r="J16" s="1198"/>
      <c r="K16" s="1197">
        <v>18511</v>
      </c>
      <c r="L16" s="1198"/>
      <c r="M16" s="1199">
        <v>7126</v>
      </c>
      <c r="N16" s="1200"/>
      <c r="O16" s="1197">
        <v>32568</v>
      </c>
      <c r="P16" s="1198"/>
      <c r="Q16" s="1201">
        <f>O16/E16*100</f>
        <v>27.360709725115935</v>
      </c>
      <c r="R16" s="1202"/>
      <c r="T16" s="1"/>
    </row>
    <row r="17" spans="1:23" ht="9.9499999999999993" customHeight="1">
      <c r="A17" s="1153"/>
      <c r="B17" s="905" t="s">
        <v>691</v>
      </c>
      <c r="C17" s="1195">
        <v>516</v>
      </c>
      <c r="D17" s="1196"/>
      <c r="E17" s="1197">
        <v>114012</v>
      </c>
      <c r="F17" s="1198"/>
      <c r="G17" s="1197">
        <v>129186</v>
      </c>
      <c r="H17" s="1198"/>
      <c r="I17" s="1197">
        <f>E17-G17</f>
        <v>-15174</v>
      </c>
      <c r="J17" s="1198"/>
      <c r="K17" s="1197">
        <v>14009</v>
      </c>
      <c r="L17" s="1198"/>
      <c r="M17" s="1199">
        <v>5425</v>
      </c>
      <c r="N17" s="1200"/>
      <c r="O17" s="1197">
        <v>27751</v>
      </c>
      <c r="P17" s="1198"/>
      <c r="Q17" s="1201">
        <f>O17/E17*100</f>
        <v>24.340420306634389</v>
      </c>
      <c r="R17" s="1202"/>
      <c r="T17" s="1"/>
    </row>
    <row r="18" spans="1:23" ht="9.9499999999999993" customHeight="1">
      <c r="A18" s="1151" t="s">
        <v>307</v>
      </c>
      <c r="B18" s="493" t="s">
        <v>62</v>
      </c>
      <c r="C18" s="502"/>
      <c r="D18" s="503">
        <v>479</v>
      </c>
      <c r="E18" s="1420">
        <v>146241</v>
      </c>
      <c r="F18" s="1421"/>
      <c r="G18" s="1420">
        <v>170524</v>
      </c>
      <c r="H18" s="1421"/>
      <c r="I18" s="1420">
        <v>-24283</v>
      </c>
      <c r="J18" s="1421"/>
      <c r="K18" s="1420">
        <v>34048</v>
      </c>
      <c r="L18" s="1421"/>
      <c r="M18" s="1420">
        <v>4012</v>
      </c>
      <c r="N18" s="1421"/>
      <c r="O18" s="1420">
        <v>69229</v>
      </c>
      <c r="P18" s="1421"/>
      <c r="Q18" s="1422">
        <v>47.3</v>
      </c>
      <c r="R18" s="1423"/>
      <c r="S18" s="140"/>
      <c r="T18" s="1"/>
    </row>
    <row r="19" spans="1:23" ht="9.9499999999999993" customHeight="1">
      <c r="A19" s="1152"/>
      <c r="B19" s="981" t="s">
        <v>63</v>
      </c>
      <c r="C19" s="504"/>
      <c r="D19" s="505">
        <v>532</v>
      </c>
      <c r="E19" s="1143">
        <v>173783</v>
      </c>
      <c r="F19" s="1144"/>
      <c r="G19" s="1143">
        <v>189318</v>
      </c>
      <c r="H19" s="1144"/>
      <c r="I19" s="1143">
        <v>-15535</v>
      </c>
      <c r="J19" s="1144"/>
      <c r="K19" s="1143">
        <v>43721</v>
      </c>
      <c r="L19" s="1144"/>
      <c r="M19" s="1143">
        <v>6527</v>
      </c>
      <c r="N19" s="1144"/>
      <c r="O19" s="1143">
        <v>84152</v>
      </c>
      <c r="P19" s="1144"/>
      <c r="Q19" s="1145">
        <v>48.4</v>
      </c>
      <c r="R19" s="1146"/>
      <c r="S19" s="140"/>
      <c r="T19" s="1"/>
    </row>
    <row r="20" spans="1:23" ht="9.9499999999999993" customHeight="1">
      <c r="A20" s="1152"/>
      <c r="B20" s="424" t="s">
        <v>64</v>
      </c>
      <c r="C20" s="504"/>
      <c r="D20" s="505">
        <v>540</v>
      </c>
      <c r="E20" s="1140">
        <v>173132</v>
      </c>
      <c r="F20" s="1140"/>
      <c r="G20" s="1140">
        <v>189384</v>
      </c>
      <c r="H20" s="1140"/>
      <c r="I20" s="1140">
        <v>-16252</v>
      </c>
      <c r="J20" s="1140"/>
      <c r="K20" s="1140">
        <v>41755</v>
      </c>
      <c r="L20" s="1140"/>
      <c r="M20" s="1140">
        <v>7262</v>
      </c>
      <c r="N20" s="1140"/>
      <c r="O20" s="1140">
        <v>78299</v>
      </c>
      <c r="P20" s="1140"/>
      <c r="Q20" s="1141">
        <v>45.2</v>
      </c>
      <c r="R20" s="1142"/>
      <c r="S20" s="140"/>
      <c r="T20" s="1"/>
    </row>
    <row r="21" spans="1:23" ht="9.9499999999999993" customHeight="1">
      <c r="A21" s="1152"/>
      <c r="B21" s="424" t="s">
        <v>66</v>
      </c>
      <c r="C21" s="1139">
        <v>520</v>
      </c>
      <c r="D21" s="1139"/>
      <c r="E21" s="1140">
        <v>125388</v>
      </c>
      <c r="F21" s="1140"/>
      <c r="G21" s="1140">
        <v>158623</v>
      </c>
      <c r="H21" s="1140"/>
      <c r="I21" s="1140">
        <v>-33235</v>
      </c>
      <c r="J21" s="1140"/>
      <c r="K21" s="1140">
        <v>12458</v>
      </c>
      <c r="L21" s="1140"/>
      <c r="M21" s="1140">
        <v>3316</v>
      </c>
      <c r="N21" s="1140"/>
      <c r="O21" s="1140">
        <v>37725</v>
      </c>
      <c r="P21" s="1140"/>
      <c r="Q21" s="1141">
        <v>30.1</v>
      </c>
      <c r="R21" s="1142"/>
      <c r="S21" s="140"/>
      <c r="T21" s="1"/>
    </row>
    <row r="22" spans="1:23" ht="9.9499999999999993" customHeight="1">
      <c r="A22" s="1152"/>
      <c r="B22" s="424" t="s">
        <v>67</v>
      </c>
      <c r="C22" s="1139">
        <v>503</v>
      </c>
      <c r="D22" s="1139"/>
      <c r="E22" s="1140">
        <v>118661</v>
      </c>
      <c r="F22" s="1140"/>
      <c r="G22" s="1140">
        <v>147642</v>
      </c>
      <c r="H22" s="1140"/>
      <c r="I22" s="1140">
        <v>-28981</v>
      </c>
      <c r="J22" s="1140"/>
      <c r="K22" s="1140">
        <v>11362</v>
      </c>
      <c r="L22" s="1140"/>
      <c r="M22" s="1140">
        <v>3460</v>
      </c>
      <c r="N22" s="1140"/>
      <c r="O22" s="1140">
        <v>33008</v>
      </c>
      <c r="P22" s="1140"/>
      <c r="Q22" s="1141">
        <v>27.8</v>
      </c>
      <c r="R22" s="1142"/>
      <c r="S22" s="140"/>
      <c r="T22" s="1"/>
    </row>
    <row r="23" spans="1:23" ht="9.9499999999999993" customHeight="1">
      <c r="A23" s="1152"/>
      <c r="B23" s="981" t="s">
        <v>76</v>
      </c>
      <c r="C23" s="1424">
        <v>488</v>
      </c>
      <c r="D23" s="1425"/>
      <c r="E23" s="1426">
        <v>99396</v>
      </c>
      <c r="F23" s="1427"/>
      <c r="G23" s="1426">
        <v>127390</v>
      </c>
      <c r="H23" s="1427"/>
      <c r="I23" s="1426">
        <v>-27994</v>
      </c>
      <c r="J23" s="1427"/>
      <c r="K23" s="1426">
        <v>-2708</v>
      </c>
      <c r="L23" s="1427"/>
      <c r="M23" s="1428">
        <v>0</v>
      </c>
      <c r="N23" s="1429"/>
      <c r="O23" s="1426">
        <v>8155</v>
      </c>
      <c r="P23" s="1427"/>
      <c r="Q23" s="1430">
        <v>8.1999999999999993</v>
      </c>
      <c r="R23" s="1431"/>
      <c r="S23" s="140"/>
      <c r="T23" s="1"/>
    </row>
    <row r="24" spans="1:23" ht="9.9499999999999993" customHeight="1">
      <c r="A24" s="1152"/>
      <c r="B24" s="981" t="s">
        <v>77</v>
      </c>
      <c r="C24" s="1424">
        <v>494</v>
      </c>
      <c r="D24" s="1425"/>
      <c r="E24" s="1426">
        <v>98959</v>
      </c>
      <c r="F24" s="1427"/>
      <c r="G24" s="1426">
        <v>126205</v>
      </c>
      <c r="H24" s="1427"/>
      <c r="I24" s="1426">
        <v>-27246</v>
      </c>
      <c r="J24" s="1427"/>
      <c r="K24" s="1426">
        <v>2566</v>
      </c>
      <c r="L24" s="1427"/>
      <c r="M24" s="1428">
        <v>926</v>
      </c>
      <c r="N24" s="1429"/>
      <c r="O24" s="1426">
        <v>12791</v>
      </c>
      <c r="P24" s="1427"/>
      <c r="Q24" s="1430">
        <v>12.9</v>
      </c>
      <c r="R24" s="1431"/>
      <c r="S24" s="140"/>
      <c r="T24" s="1"/>
    </row>
    <row r="25" spans="1:23" ht="9.9499999999999993" customHeight="1">
      <c r="A25" s="1152"/>
      <c r="B25" s="981" t="s">
        <v>78</v>
      </c>
      <c r="C25" s="1424">
        <v>538</v>
      </c>
      <c r="D25" s="1425"/>
      <c r="E25" s="1426">
        <v>113797</v>
      </c>
      <c r="F25" s="1427"/>
      <c r="G25" s="1426">
        <v>126961</v>
      </c>
      <c r="H25" s="1427"/>
      <c r="I25" s="1426">
        <v>-13164</v>
      </c>
      <c r="J25" s="1427"/>
      <c r="K25" s="1426">
        <v>16474</v>
      </c>
      <c r="L25" s="1427"/>
      <c r="M25" s="1428">
        <v>6121</v>
      </c>
      <c r="N25" s="1429"/>
      <c r="O25" s="1426">
        <v>25844</v>
      </c>
      <c r="P25" s="1427"/>
      <c r="Q25" s="1430">
        <v>22.7</v>
      </c>
      <c r="R25" s="1431"/>
      <c r="S25" s="140"/>
      <c r="T25" s="1"/>
    </row>
    <row r="26" spans="1:23" ht="9.9499999999999993" customHeight="1">
      <c r="A26" s="1152"/>
      <c r="B26" s="980" t="s">
        <v>79</v>
      </c>
      <c r="C26" s="1432">
        <v>502</v>
      </c>
      <c r="D26" s="1433"/>
      <c r="E26" s="1434">
        <v>114517</v>
      </c>
      <c r="F26" s="1435"/>
      <c r="G26" s="1434">
        <v>129337</v>
      </c>
      <c r="H26" s="1435"/>
      <c r="I26" s="1434">
        <v>-14820</v>
      </c>
      <c r="J26" s="1435"/>
      <c r="K26" s="1434">
        <v>14684</v>
      </c>
      <c r="L26" s="1435"/>
      <c r="M26" s="1436">
        <v>5228</v>
      </c>
      <c r="N26" s="1437"/>
      <c r="O26" s="1434">
        <v>23796</v>
      </c>
      <c r="P26" s="1435"/>
      <c r="Q26" s="1438">
        <v>20.8</v>
      </c>
      <c r="R26" s="1439"/>
      <c r="S26" s="140"/>
      <c r="T26" s="115"/>
      <c r="U26" s="115" t="s">
        <v>308</v>
      </c>
      <c r="V26" s="115"/>
      <c r="W26" s="115"/>
    </row>
    <row r="27" spans="1:23" ht="9.9499999999999993" customHeight="1">
      <c r="A27" s="1152"/>
      <c r="B27" s="981" t="s">
        <v>80</v>
      </c>
      <c r="C27" s="1440">
        <v>485</v>
      </c>
      <c r="D27" s="1441"/>
      <c r="E27" s="1442">
        <v>114375</v>
      </c>
      <c r="F27" s="1443"/>
      <c r="G27" s="1442">
        <v>124672</v>
      </c>
      <c r="H27" s="1443"/>
      <c r="I27" s="1442">
        <v>-10297</v>
      </c>
      <c r="J27" s="1443"/>
      <c r="K27" s="1442">
        <v>16021</v>
      </c>
      <c r="L27" s="1443"/>
      <c r="M27" s="1444">
        <v>6569</v>
      </c>
      <c r="N27" s="1445"/>
      <c r="O27" s="1442">
        <v>26417</v>
      </c>
      <c r="P27" s="1443"/>
      <c r="Q27" s="1446">
        <v>23.1</v>
      </c>
      <c r="R27" s="1447"/>
      <c r="S27" s="140"/>
      <c r="T27" s="116" t="s">
        <v>153</v>
      </c>
      <c r="U27" s="1193" t="s">
        <v>309</v>
      </c>
      <c r="V27" s="1194"/>
      <c r="W27" s="492" t="s">
        <v>310</v>
      </c>
    </row>
    <row r="28" spans="1:23" ht="9.9499999999999993" customHeight="1" thickBot="1">
      <c r="A28" s="1152"/>
      <c r="B28" s="901" t="s">
        <v>668</v>
      </c>
      <c r="C28" s="1170">
        <v>488</v>
      </c>
      <c r="D28" s="1171"/>
      <c r="E28" s="1172">
        <v>119546</v>
      </c>
      <c r="F28" s="1173"/>
      <c r="G28" s="1172">
        <v>129375</v>
      </c>
      <c r="H28" s="1173"/>
      <c r="I28" s="1172">
        <f t="shared" ref="I28" si="0">E28-G28</f>
        <v>-9829</v>
      </c>
      <c r="J28" s="1173"/>
      <c r="K28" s="1172">
        <v>19279</v>
      </c>
      <c r="L28" s="1173"/>
      <c r="M28" s="1203">
        <v>7004</v>
      </c>
      <c r="N28" s="1204"/>
      <c r="O28" s="1172">
        <v>31793</v>
      </c>
      <c r="P28" s="1173"/>
      <c r="Q28" s="1205">
        <f>O28/E28*100</f>
        <v>26.594783597945558</v>
      </c>
      <c r="R28" s="1206"/>
      <c r="S28" s="140"/>
      <c r="T28" s="116"/>
      <c r="U28" s="696"/>
      <c r="V28" s="697"/>
      <c r="W28" s="492"/>
    </row>
    <row r="29" spans="1:23" ht="9.9499999999999993" customHeight="1" thickTop="1" thickBot="1">
      <c r="A29" s="1154"/>
      <c r="B29" s="901" t="s">
        <v>691</v>
      </c>
      <c r="C29" s="1416">
        <v>466</v>
      </c>
      <c r="D29" s="1417"/>
      <c r="E29" s="1418">
        <v>110613</v>
      </c>
      <c r="F29" s="1419"/>
      <c r="G29" s="1418">
        <v>136384</v>
      </c>
      <c r="H29" s="1419"/>
      <c r="I29" s="1418">
        <f>E29-G29</f>
        <v>-25771</v>
      </c>
      <c r="J29" s="1419"/>
      <c r="K29" s="1418">
        <v>236</v>
      </c>
      <c r="L29" s="1419"/>
      <c r="M29" s="1448">
        <v>107</v>
      </c>
      <c r="N29" s="1449"/>
      <c r="O29" s="1418">
        <v>13968</v>
      </c>
      <c r="P29" s="1419"/>
      <c r="Q29" s="1450">
        <f>O29/E29*100</f>
        <v>12.62781047435654</v>
      </c>
      <c r="R29" s="1451"/>
      <c r="S29" s="140"/>
      <c r="T29" s="115"/>
      <c r="U29" s="1193" t="s">
        <v>311</v>
      </c>
      <c r="V29" s="1194"/>
      <c r="W29" s="492" t="s">
        <v>312</v>
      </c>
    </row>
    <row r="30" spans="1:23" ht="9.9499999999999993" customHeight="1" thickTop="1">
      <c r="A30" s="143" t="s">
        <v>287</v>
      </c>
      <c r="B30" s="902" t="s">
        <v>691</v>
      </c>
      <c r="C30" s="1157">
        <v>515</v>
      </c>
      <c r="D30" s="1157"/>
      <c r="E30" s="1158">
        <v>119098</v>
      </c>
      <c r="F30" s="1158"/>
      <c r="G30" s="1158">
        <v>139472</v>
      </c>
      <c r="H30" s="1158"/>
      <c r="I30" s="1158">
        <f>E30-G30</f>
        <v>-20374</v>
      </c>
      <c r="J30" s="1158"/>
      <c r="K30" s="1158">
        <v>12111</v>
      </c>
      <c r="L30" s="1158"/>
      <c r="M30" s="1159">
        <v>4461</v>
      </c>
      <c r="N30" s="1160"/>
      <c r="O30" s="1158">
        <v>26434</v>
      </c>
      <c r="P30" s="1158"/>
      <c r="Q30" s="1168">
        <f>O30/E30*100</f>
        <v>22.195167005323345</v>
      </c>
      <c r="R30" s="1169"/>
      <c r="S30" s="140"/>
      <c r="T30" s="115"/>
      <c r="U30" s="1193" t="s">
        <v>313</v>
      </c>
      <c r="V30" s="1194"/>
      <c r="W30" s="492" t="s">
        <v>314</v>
      </c>
    </row>
    <row r="31" spans="1:23" ht="9.9499999999999993" customHeight="1" thickBot="1">
      <c r="A31" s="142" t="s">
        <v>288</v>
      </c>
      <c r="B31" s="903" t="s">
        <v>691</v>
      </c>
      <c r="C31" s="1161">
        <v>501</v>
      </c>
      <c r="D31" s="1161"/>
      <c r="E31" s="1162">
        <v>113487</v>
      </c>
      <c r="F31" s="1162"/>
      <c r="G31" s="1162">
        <v>109074</v>
      </c>
      <c r="H31" s="1162"/>
      <c r="I31" s="1163">
        <f>E31-G31</f>
        <v>4413</v>
      </c>
      <c r="J31" s="1164"/>
      <c r="K31" s="1162">
        <v>24896</v>
      </c>
      <c r="L31" s="1162"/>
      <c r="M31" s="1165">
        <v>13908</v>
      </c>
      <c r="N31" s="1165"/>
      <c r="O31" s="1162">
        <v>32807</v>
      </c>
      <c r="P31" s="1162"/>
      <c r="Q31" s="1452">
        <f>O31/E31*100</f>
        <v>28.908156881404917</v>
      </c>
      <c r="R31" s="1453"/>
      <c r="S31" s="140"/>
      <c r="T31" s="115"/>
      <c r="U31" s="1193" t="s">
        <v>315</v>
      </c>
      <c r="V31" s="1194"/>
      <c r="W31" s="492" t="s">
        <v>316</v>
      </c>
    </row>
    <row r="32" spans="1:23" ht="11.1" customHeight="1">
      <c r="A32" s="141"/>
      <c r="I32" s="140"/>
      <c r="K32" s="2"/>
      <c r="R32" s="645" t="s">
        <v>317</v>
      </c>
      <c r="T32" s="115"/>
      <c r="U32" s="1193" t="s">
        <v>318</v>
      </c>
      <c r="V32" s="1194"/>
      <c r="W32" s="492" t="s">
        <v>319</v>
      </c>
    </row>
    <row r="33" spans="1:23" ht="11.1" customHeight="1">
      <c r="B33" s="115"/>
      <c r="C33" s="115"/>
      <c r="D33" s="115"/>
      <c r="E33" s="115"/>
      <c r="F33" s="695"/>
      <c r="H33" s="115"/>
      <c r="I33" s="115"/>
      <c r="J33" s="115"/>
      <c r="K33" s="115"/>
      <c r="L33" s="115"/>
      <c r="M33" s="115"/>
      <c r="N33" s="115"/>
      <c r="O33" s="115"/>
      <c r="P33" s="115"/>
      <c r="R33" s="116" t="s">
        <v>669</v>
      </c>
      <c r="T33" s="115"/>
      <c r="U33" s="1193" t="s">
        <v>320</v>
      </c>
      <c r="V33" s="1194"/>
      <c r="W33" s="492" t="s">
        <v>321</v>
      </c>
    </row>
    <row r="34" spans="1:23" ht="11.1" customHeight="1">
      <c r="A34" s="115"/>
      <c r="B34" s="116"/>
      <c r="C34" s="115"/>
      <c r="D34"/>
      <c r="E34" s="492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T34" s="1"/>
    </row>
    <row r="35" spans="1:23" ht="11.1" customHeight="1">
      <c r="A35" s="115"/>
      <c r="B35" s="115"/>
      <c r="C35" s="115"/>
      <c r="D35"/>
      <c r="E35" s="492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T35" s="1"/>
    </row>
    <row r="36" spans="1:23" ht="11.1" customHeight="1">
      <c r="A36" s="115"/>
      <c r="B36" s="115"/>
      <c r="C36" s="115"/>
      <c r="D36"/>
      <c r="E36" s="492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T36" s="1"/>
    </row>
    <row r="37" spans="1:23" ht="11.1" customHeight="1">
      <c r="A37" s="115"/>
      <c r="B37" s="115"/>
      <c r="C37" s="115"/>
      <c r="D37"/>
      <c r="E37" s="492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T37" s="1"/>
    </row>
    <row r="38" spans="1:23" ht="11.1" customHeight="1">
      <c r="T38" s="1"/>
    </row>
    <row r="39" spans="1:23" ht="16.5" customHeight="1">
      <c r="A39" s="34" t="s">
        <v>322</v>
      </c>
      <c r="P39" s="1166" t="s">
        <v>323</v>
      </c>
      <c r="Q39" s="1166"/>
      <c r="T39" s="1"/>
    </row>
    <row r="40" spans="1:23" ht="8.25" customHeight="1" thickBot="1">
      <c r="P40" s="1167"/>
      <c r="Q40" s="1167"/>
      <c r="T40" s="1"/>
    </row>
    <row r="41" spans="1:23" ht="15" customHeight="1">
      <c r="B41" s="1131" t="s">
        <v>37</v>
      </c>
      <c r="C41" s="1132"/>
      <c r="D41" s="1147" t="s">
        <v>324</v>
      </c>
      <c r="E41" s="1147" t="s">
        <v>325</v>
      </c>
      <c r="F41" s="1147" t="s">
        <v>326</v>
      </c>
      <c r="G41" s="1147" t="s">
        <v>327</v>
      </c>
      <c r="H41" s="1149" t="s">
        <v>328</v>
      </c>
      <c r="I41" s="1147" t="s">
        <v>329</v>
      </c>
      <c r="J41" s="1147" t="s">
        <v>330</v>
      </c>
      <c r="K41" s="1147" t="s">
        <v>331</v>
      </c>
      <c r="L41" s="1147" t="s">
        <v>332</v>
      </c>
      <c r="M41" s="1147" t="s">
        <v>333</v>
      </c>
      <c r="N41" s="1147" t="s">
        <v>334</v>
      </c>
      <c r="O41" s="1147" t="s">
        <v>335</v>
      </c>
      <c r="P41" s="1147" t="s">
        <v>149</v>
      </c>
      <c r="Q41" s="1155" t="s">
        <v>336</v>
      </c>
      <c r="T41" s="1"/>
    </row>
    <row r="42" spans="1:23" ht="21.95" customHeight="1">
      <c r="B42" s="506" t="s">
        <v>285</v>
      </c>
      <c r="C42" s="507" t="s">
        <v>173</v>
      </c>
      <c r="D42" s="1148"/>
      <c r="E42" s="1148"/>
      <c r="F42" s="1148"/>
      <c r="G42" s="1148"/>
      <c r="H42" s="1150"/>
      <c r="I42" s="1148"/>
      <c r="J42" s="1148"/>
      <c r="K42" s="1148"/>
      <c r="L42" s="1148"/>
      <c r="M42" s="1148"/>
      <c r="N42" s="1148"/>
      <c r="O42" s="1148"/>
      <c r="P42" s="1148"/>
      <c r="Q42" s="1156"/>
      <c r="T42" s="1"/>
    </row>
    <row r="43" spans="1:23" ht="9.9499999999999993" customHeight="1">
      <c r="B43" s="1151" t="s">
        <v>337</v>
      </c>
      <c r="C43" s="493" t="s">
        <v>62</v>
      </c>
      <c r="D43" s="494">
        <v>0.6</v>
      </c>
      <c r="E43" s="494">
        <v>6.7</v>
      </c>
      <c r="F43" s="494">
        <v>8.1</v>
      </c>
      <c r="G43" s="494">
        <v>2.8</v>
      </c>
      <c r="H43" s="494">
        <v>8.6999999999999993</v>
      </c>
      <c r="I43" s="494">
        <v>1.3</v>
      </c>
      <c r="J43" s="494">
        <v>6</v>
      </c>
      <c r="K43" s="494">
        <v>9.6999999999999993</v>
      </c>
      <c r="L43" s="494">
        <v>2.2999999999999998</v>
      </c>
      <c r="M43" s="494">
        <v>15.1</v>
      </c>
      <c r="N43" s="494">
        <v>3.9</v>
      </c>
      <c r="O43" s="417">
        <v>0</v>
      </c>
      <c r="P43" s="417">
        <v>0</v>
      </c>
      <c r="Q43" s="495">
        <v>65.2</v>
      </c>
      <c r="T43" s="1"/>
    </row>
    <row r="44" spans="1:23" ht="9.9499999999999993" customHeight="1">
      <c r="B44" s="1152"/>
      <c r="C44" s="424" t="s">
        <v>63</v>
      </c>
      <c r="D44" s="496">
        <v>0.5</v>
      </c>
      <c r="E44" s="496">
        <v>6.1</v>
      </c>
      <c r="F44" s="496">
        <v>6.9</v>
      </c>
      <c r="G44" s="496">
        <v>2.2999999999999998</v>
      </c>
      <c r="H44" s="496">
        <v>7.5</v>
      </c>
      <c r="I44" s="496">
        <v>1.5</v>
      </c>
      <c r="J44" s="496">
        <v>4.3</v>
      </c>
      <c r="K44" s="496">
        <v>9.3000000000000007</v>
      </c>
      <c r="L44" s="496">
        <v>2</v>
      </c>
      <c r="M44" s="496">
        <v>11.4</v>
      </c>
      <c r="N44" s="496">
        <v>3.3</v>
      </c>
      <c r="O44" s="371">
        <v>0</v>
      </c>
      <c r="P44" s="371">
        <v>0</v>
      </c>
      <c r="Q44" s="497">
        <v>55.1</v>
      </c>
      <c r="T44" s="1"/>
    </row>
    <row r="45" spans="1:23" ht="9.9499999999999993" customHeight="1">
      <c r="B45" s="1152"/>
      <c r="C45" s="424" t="s">
        <v>64</v>
      </c>
      <c r="D45" s="496">
        <v>0.5</v>
      </c>
      <c r="E45" s="496">
        <v>5.5</v>
      </c>
      <c r="F45" s="496">
        <v>5.5</v>
      </c>
      <c r="G45" s="496">
        <v>1.7</v>
      </c>
      <c r="H45" s="496">
        <v>6.2</v>
      </c>
      <c r="I45" s="496">
        <v>1.1000000000000001</v>
      </c>
      <c r="J45" s="496">
        <v>2.4</v>
      </c>
      <c r="K45" s="496">
        <v>8.1999999999999993</v>
      </c>
      <c r="L45" s="496">
        <v>1.4</v>
      </c>
      <c r="M45" s="496">
        <v>8.9</v>
      </c>
      <c r="N45" s="496">
        <v>2.4</v>
      </c>
      <c r="O45" s="371">
        <v>0</v>
      </c>
      <c r="P45" s="371">
        <v>0</v>
      </c>
      <c r="Q45" s="497">
        <v>43.8</v>
      </c>
      <c r="T45" s="1"/>
    </row>
    <row r="46" spans="1:23" ht="9.9499999999999993" customHeight="1">
      <c r="B46" s="1152"/>
      <c r="C46" s="424" t="s">
        <v>66</v>
      </c>
      <c r="D46" s="496">
        <v>0.4</v>
      </c>
      <c r="E46" s="496">
        <v>4.0999999999999996</v>
      </c>
      <c r="F46" s="496">
        <v>4.0999999999999996</v>
      </c>
      <c r="G46" s="496">
        <v>1.1000000000000001</v>
      </c>
      <c r="H46" s="496">
        <v>4.7</v>
      </c>
      <c r="I46" s="496">
        <v>0.7</v>
      </c>
      <c r="J46" s="496">
        <v>1.8</v>
      </c>
      <c r="K46" s="496">
        <v>7</v>
      </c>
      <c r="L46" s="496">
        <v>0.9</v>
      </c>
      <c r="M46" s="496">
        <v>5.6</v>
      </c>
      <c r="N46" s="496">
        <v>1.7</v>
      </c>
      <c r="O46" s="496">
        <v>0.8</v>
      </c>
      <c r="P46" s="371">
        <v>0</v>
      </c>
      <c r="Q46" s="497">
        <v>33</v>
      </c>
      <c r="T46" s="1"/>
    </row>
    <row r="47" spans="1:23" ht="9.9499999999999993" customHeight="1">
      <c r="B47" s="1152"/>
      <c r="C47" s="424" t="s">
        <v>67</v>
      </c>
      <c r="D47" s="496">
        <v>0.4</v>
      </c>
      <c r="E47" s="496">
        <v>3.5</v>
      </c>
      <c r="F47" s="496">
        <v>3.5</v>
      </c>
      <c r="G47" s="496">
        <v>1</v>
      </c>
      <c r="H47" s="496">
        <v>4.0999999999999996</v>
      </c>
      <c r="I47" s="496">
        <v>0.5</v>
      </c>
      <c r="J47" s="496">
        <v>1.6</v>
      </c>
      <c r="K47" s="496">
        <v>6.8</v>
      </c>
      <c r="L47" s="496">
        <v>0.7</v>
      </c>
      <c r="M47" s="496">
        <v>4.3</v>
      </c>
      <c r="N47" s="496">
        <v>1.4</v>
      </c>
      <c r="O47" s="496">
        <v>0.7</v>
      </c>
      <c r="P47" s="371">
        <v>0</v>
      </c>
      <c r="Q47" s="497">
        <v>28.9</v>
      </c>
      <c r="T47" s="1"/>
    </row>
    <row r="48" spans="1:23" ht="9.9499999999999993" customHeight="1">
      <c r="B48" s="1152"/>
      <c r="C48" s="422" t="s">
        <v>72</v>
      </c>
      <c r="D48" s="498">
        <v>0.3</v>
      </c>
      <c r="E48" s="498">
        <v>3.2</v>
      </c>
      <c r="F48" s="498">
        <v>3.5</v>
      </c>
      <c r="G48" s="498">
        <v>0.8</v>
      </c>
      <c r="H48" s="498">
        <v>3.4</v>
      </c>
      <c r="I48" s="498">
        <v>0.4</v>
      </c>
      <c r="J48" s="498">
        <v>1.4</v>
      </c>
      <c r="K48" s="498">
        <v>6.3</v>
      </c>
      <c r="L48" s="498">
        <v>0.6</v>
      </c>
      <c r="M48" s="498">
        <v>3.6</v>
      </c>
      <c r="N48" s="498">
        <v>1.3</v>
      </c>
      <c r="O48" s="498">
        <v>0.5</v>
      </c>
      <c r="P48" s="423">
        <v>0</v>
      </c>
      <c r="Q48" s="499">
        <v>25.1</v>
      </c>
      <c r="T48" s="1"/>
    </row>
    <row r="49" spans="2:20" ht="9.9499999999999993" customHeight="1">
      <c r="B49" s="1152"/>
      <c r="C49" s="981" t="s">
        <v>77</v>
      </c>
      <c r="D49" s="496">
        <v>0.2</v>
      </c>
      <c r="E49" s="496">
        <v>2.9</v>
      </c>
      <c r="F49" s="496">
        <v>3.3</v>
      </c>
      <c r="G49" s="496">
        <v>0.7</v>
      </c>
      <c r="H49" s="496">
        <v>3.1</v>
      </c>
      <c r="I49" s="496">
        <v>0.3</v>
      </c>
      <c r="J49" s="496">
        <v>1.3</v>
      </c>
      <c r="K49" s="496">
        <v>6</v>
      </c>
      <c r="L49" s="496">
        <v>0.5</v>
      </c>
      <c r="M49" s="496">
        <v>3</v>
      </c>
      <c r="N49" s="496">
        <v>1.2</v>
      </c>
      <c r="O49" s="496">
        <v>0.5</v>
      </c>
      <c r="P49" s="371">
        <v>0</v>
      </c>
      <c r="Q49" s="497">
        <v>23</v>
      </c>
      <c r="T49" s="1"/>
    </row>
    <row r="50" spans="2:20" ht="9.9499999999999993" customHeight="1">
      <c r="B50" s="1152"/>
      <c r="C50" s="981" t="s">
        <v>78</v>
      </c>
      <c r="D50" s="496">
        <v>0.2</v>
      </c>
      <c r="E50" s="496">
        <v>2.83</v>
      </c>
      <c r="F50" s="496">
        <v>3.26</v>
      </c>
      <c r="G50" s="496">
        <v>0.69</v>
      </c>
      <c r="H50" s="496">
        <v>3</v>
      </c>
      <c r="I50" s="496">
        <v>0.3</v>
      </c>
      <c r="J50" s="496">
        <v>1.24</v>
      </c>
      <c r="K50" s="496">
        <v>6.01</v>
      </c>
      <c r="L50" s="496">
        <v>0.45</v>
      </c>
      <c r="M50" s="496">
        <v>2.93</v>
      </c>
      <c r="N50" s="496">
        <v>1.21</v>
      </c>
      <c r="O50" s="496">
        <v>0.47</v>
      </c>
      <c r="P50" s="371">
        <v>0</v>
      </c>
      <c r="Q50" s="497">
        <v>22.61</v>
      </c>
      <c r="T50" s="1"/>
    </row>
    <row r="51" spans="2:20" ht="9.9499999999999993" customHeight="1">
      <c r="B51" s="1152"/>
      <c r="C51" s="980" t="s">
        <v>79</v>
      </c>
      <c r="D51" s="500">
        <v>0.2</v>
      </c>
      <c r="E51" s="500">
        <v>2.9</v>
      </c>
      <c r="F51" s="500">
        <v>3.3</v>
      </c>
      <c r="G51" s="500">
        <v>0.7</v>
      </c>
      <c r="H51" s="500">
        <v>2.9</v>
      </c>
      <c r="I51" s="500">
        <v>0.3</v>
      </c>
      <c r="J51" s="500">
        <v>1.2</v>
      </c>
      <c r="K51" s="500">
        <v>5.9</v>
      </c>
      <c r="L51" s="500">
        <v>0.5</v>
      </c>
      <c r="M51" s="500">
        <v>2.9</v>
      </c>
      <c r="N51" s="500">
        <v>1.2</v>
      </c>
      <c r="O51" s="500">
        <v>0.5</v>
      </c>
      <c r="P51" s="426" t="s">
        <v>177</v>
      </c>
      <c r="Q51" s="501">
        <v>22.5</v>
      </c>
      <c r="T51" s="1"/>
    </row>
    <row r="52" spans="2:20" ht="9.9499999999999993" customHeight="1">
      <c r="B52" s="1152"/>
      <c r="C52" s="917" t="s">
        <v>80</v>
      </c>
      <c r="D52" s="918">
        <v>0.2</v>
      </c>
      <c r="E52" s="918">
        <v>2.82</v>
      </c>
      <c r="F52" s="918">
        <v>3.28</v>
      </c>
      <c r="G52" s="918">
        <v>0.7</v>
      </c>
      <c r="H52" s="918">
        <v>2.89</v>
      </c>
      <c r="I52" s="918">
        <v>0.3</v>
      </c>
      <c r="J52" s="918">
        <v>1.1200000000000001</v>
      </c>
      <c r="K52" s="918">
        <v>6.01</v>
      </c>
      <c r="L52" s="918">
        <v>0.5</v>
      </c>
      <c r="M52" s="918">
        <v>2.88</v>
      </c>
      <c r="N52" s="918">
        <v>1.2</v>
      </c>
      <c r="O52" s="918">
        <v>0.5</v>
      </c>
      <c r="P52" s="919" t="s">
        <v>177</v>
      </c>
      <c r="Q52" s="920">
        <v>22.4</v>
      </c>
      <c r="T52" s="1"/>
    </row>
    <row r="53" spans="2:20" ht="9.9499999999999993" customHeight="1">
      <c r="B53" s="1152"/>
      <c r="C53" s="907" t="s">
        <v>671</v>
      </c>
      <c r="D53" s="908">
        <v>0.24</v>
      </c>
      <c r="E53" s="908">
        <v>2.76</v>
      </c>
      <c r="F53" s="908">
        <v>3.19</v>
      </c>
      <c r="G53" s="908">
        <v>0.68</v>
      </c>
      <c r="H53" s="908">
        <v>2.84</v>
      </c>
      <c r="I53" s="908">
        <v>0.25</v>
      </c>
      <c r="J53" s="908">
        <v>1.1200000000000001</v>
      </c>
      <c r="K53" s="908">
        <v>5.71</v>
      </c>
      <c r="L53" s="908">
        <v>0.45</v>
      </c>
      <c r="M53" s="908">
        <v>2.72</v>
      </c>
      <c r="N53" s="908">
        <v>1.1200000000000001</v>
      </c>
      <c r="O53" s="908">
        <v>0.45</v>
      </c>
      <c r="P53" s="909" t="s">
        <v>510</v>
      </c>
      <c r="Q53" s="910">
        <v>21.53</v>
      </c>
      <c r="T53" s="1"/>
    </row>
    <row r="54" spans="2:20" ht="9.9499999999999993" customHeight="1">
      <c r="B54" s="1153"/>
      <c r="C54" s="907" t="s">
        <v>691</v>
      </c>
      <c r="D54" s="908">
        <v>0.24</v>
      </c>
      <c r="E54" s="908">
        <v>2.71</v>
      </c>
      <c r="F54" s="908">
        <v>3.18</v>
      </c>
      <c r="G54" s="908">
        <v>0.69</v>
      </c>
      <c r="H54" s="908">
        <v>2.8</v>
      </c>
      <c r="I54" s="908">
        <v>0.24</v>
      </c>
      <c r="J54" s="908">
        <v>1.07</v>
      </c>
      <c r="K54" s="908">
        <v>5.75</v>
      </c>
      <c r="L54" s="908">
        <v>0.47</v>
      </c>
      <c r="M54" s="908">
        <v>2.81</v>
      </c>
      <c r="N54" s="908">
        <v>1.2</v>
      </c>
      <c r="O54" s="908">
        <v>0.44</v>
      </c>
      <c r="P54" s="909" t="s">
        <v>510</v>
      </c>
      <c r="Q54" s="910">
        <v>21.6</v>
      </c>
      <c r="T54" s="1"/>
    </row>
    <row r="55" spans="2:20" ht="9.9499999999999993" customHeight="1">
      <c r="B55" s="1151" t="s">
        <v>338</v>
      </c>
      <c r="C55" s="493" t="s">
        <v>62</v>
      </c>
      <c r="D55" s="494">
        <v>0.5</v>
      </c>
      <c r="E55" s="494">
        <v>5.6</v>
      </c>
      <c r="F55" s="494">
        <v>9.9</v>
      </c>
      <c r="G55" s="494">
        <v>2</v>
      </c>
      <c r="H55" s="494">
        <v>10.4</v>
      </c>
      <c r="I55" s="494">
        <v>2.2999999999999998</v>
      </c>
      <c r="J55" s="494">
        <v>8.9</v>
      </c>
      <c r="K55" s="494">
        <v>6.5</v>
      </c>
      <c r="L55" s="494">
        <v>2.4</v>
      </c>
      <c r="M55" s="494">
        <v>13.7</v>
      </c>
      <c r="N55" s="494">
        <v>4.0999999999999996</v>
      </c>
      <c r="O55" s="417">
        <v>0</v>
      </c>
      <c r="P55" s="417">
        <v>0</v>
      </c>
      <c r="Q55" s="495">
        <v>66.3</v>
      </c>
      <c r="T55" s="1"/>
    </row>
    <row r="56" spans="2:20" ht="9.9499999999999993" customHeight="1">
      <c r="B56" s="1152"/>
      <c r="C56" s="424" t="s">
        <v>63</v>
      </c>
      <c r="D56" s="496">
        <v>0.5</v>
      </c>
      <c r="E56" s="496">
        <v>6</v>
      </c>
      <c r="F56" s="496">
        <v>8</v>
      </c>
      <c r="G56" s="496">
        <v>2.1</v>
      </c>
      <c r="H56" s="496">
        <v>8.1999999999999993</v>
      </c>
      <c r="I56" s="496">
        <v>2.8</v>
      </c>
      <c r="J56" s="496">
        <v>5.5</v>
      </c>
      <c r="K56" s="496">
        <v>8</v>
      </c>
      <c r="L56" s="496">
        <v>2.2999999999999998</v>
      </c>
      <c r="M56" s="496">
        <v>7.7</v>
      </c>
      <c r="N56" s="496">
        <v>3</v>
      </c>
      <c r="O56" s="371">
        <v>0</v>
      </c>
      <c r="P56" s="371">
        <v>0</v>
      </c>
      <c r="Q56" s="497">
        <v>54.1</v>
      </c>
      <c r="T56" s="1"/>
    </row>
    <row r="57" spans="2:20" ht="9.9499999999999993" customHeight="1">
      <c r="B57" s="1152"/>
      <c r="C57" s="424" t="s">
        <v>64</v>
      </c>
      <c r="D57" s="496">
        <v>0.5</v>
      </c>
      <c r="E57" s="496">
        <v>5.0999999999999996</v>
      </c>
      <c r="F57" s="496">
        <v>6.4</v>
      </c>
      <c r="G57" s="496">
        <v>1.8</v>
      </c>
      <c r="H57" s="496">
        <v>7.8</v>
      </c>
      <c r="I57" s="496">
        <v>2.6</v>
      </c>
      <c r="J57" s="496">
        <v>4.5999999999999996</v>
      </c>
      <c r="K57" s="496">
        <v>7.4</v>
      </c>
      <c r="L57" s="496">
        <v>1.3</v>
      </c>
      <c r="M57" s="496">
        <v>6.8</v>
      </c>
      <c r="N57" s="496">
        <v>2.1</v>
      </c>
      <c r="O57" s="371">
        <v>0</v>
      </c>
      <c r="P57" s="371">
        <v>0</v>
      </c>
      <c r="Q57" s="497">
        <v>46.4</v>
      </c>
      <c r="T57" s="1"/>
    </row>
    <row r="58" spans="2:20" ht="9.9499999999999993" customHeight="1">
      <c r="B58" s="1152"/>
      <c r="C58" s="424" t="s">
        <v>66</v>
      </c>
      <c r="D58" s="496">
        <v>0.2</v>
      </c>
      <c r="E58" s="496">
        <v>3.1</v>
      </c>
      <c r="F58" s="496">
        <v>4.3</v>
      </c>
      <c r="G58" s="496">
        <v>1</v>
      </c>
      <c r="H58" s="496">
        <v>5.4</v>
      </c>
      <c r="I58" s="496">
        <v>1.2</v>
      </c>
      <c r="J58" s="496">
        <v>1.6</v>
      </c>
      <c r="K58" s="496">
        <v>6.4</v>
      </c>
      <c r="L58" s="496">
        <v>0.8</v>
      </c>
      <c r="M58" s="496">
        <v>3.4</v>
      </c>
      <c r="N58" s="496">
        <v>1.2</v>
      </c>
      <c r="O58" s="496">
        <v>1</v>
      </c>
      <c r="P58" s="371">
        <v>0</v>
      </c>
      <c r="Q58" s="497">
        <v>29.6</v>
      </c>
      <c r="T58" s="1"/>
    </row>
    <row r="59" spans="2:20" ht="9.9499999999999993" customHeight="1">
      <c r="B59" s="1152"/>
      <c r="C59" s="424" t="s">
        <v>67</v>
      </c>
      <c r="D59" s="496">
        <v>0.1</v>
      </c>
      <c r="E59" s="496">
        <v>2.5</v>
      </c>
      <c r="F59" s="496">
        <v>3.9</v>
      </c>
      <c r="G59" s="496">
        <v>0.8</v>
      </c>
      <c r="H59" s="496">
        <v>4.9000000000000004</v>
      </c>
      <c r="I59" s="496">
        <v>0.6</v>
      </c>
      <c r="J59" s="496">
        <v>1.3</v>
      </c>
      <c r="K59" s="496">
        <v>6.1</v>
      </c>
      <c r="L59" s="496">
        <v>0.7</v>
      </c>
      <c r="M59" s="496">
        <v>3.7</v>
      </c>
      <c r="N59" s="496">
        <v>0.9</v>
      </c>
      <c r="O59" s="496">
        <v>1</v>
      </c>
      <c r="P59" s="371">
        <v>0</v>
      </c>
      <c r="Q59" s="497">
        <v>26.6</v>
      </c>
      <c r="T59" s="1"/>
    </row>
    <row r="60" spans="2:20" ht="9.9499999999999993" customHeight="1">
      <c r="B60" s="1152"/>
      <c r="C60" s="422" t="s">
        <v>72</v>
      </c>
      <c r="D60" s="498">
        <v>0.2</v>
      </c>
      <c r="E60" s="498">
        <v>3</v>
      </c>
      <c r="F60" s="498">
        <v>3.3</v>
      </c>
      <c r="G60" s="498">
        <v>0.6</v>
      </c>
      <c r="H60" s="498">
        <v>3.7</v>
      </c>
      <c r="I60" s="498">
        <v>0.4</v>
      </c>
      <c r="J60" s="498">
        <v>1.6</v>
      </c>
      <c r="K60" s="498">
        <v>5.6</v>
      </c>
      <c r="L60" s="498">
        <v>1</v>
      </c>
      <c r="M60" s="498">
        <v>3.1</v>
      </c>
      <c r="N60" s="498">
        <v>1.3</v>
      </c>
      <c r="O60" s="498">
        <v>0.6</v>
      </c>
      <c r="P60" s="423">
        <v>0</v>
      </c>
      <c r="Q60" s="499">
        <v>24.4</v>
      </c>
      <c r="T60" s="1"/>
    </row>
    <row r="61" spans="2:20" ht="9.9499999999999993" customHeight="1">
      <c r="B61" s="1152"/>
      <c r="C61" s="981" t="s">
        <v>77</v>
      </c>
      <c r="D61" s="496">
        <v>0.2</v>
      </c>
      <c r="E61" s="496">
        <v>2.5</v>
      </c>
      <c r="F61" s="496">
        <v>4.2</v>
      </c>
      <c r="G61" s="496">
        <v>0.6</v>
      </c>
      <c r="H61" s="496">
        <v>3.1</v>
      </c>
      <c r="I61" s="496">
        <v>0.1</v>
      </c>
      <c r="J61" s="496">
        <v>1.5</v>
      </c>
      <c r="K61" s="496">
        <v>6.1</v>
      </c>
      <c r="L61" s="496">
        <v>0.1</v>
      </c>
      <c r="M61" s="496">
        <v>2.8</v>
      </c>
      <c r="N61" s="496">
        <v>1.6</v>
      </c>
      <c r="O61" s="496">
        <v>0.4</v>
      </c>
      <c r="P61" s="371">
        <v>0</v>
      </c>
      <c r="Q61" s="497">
        <v>22.9</v>
      </c>
      <c r="T61" s="1"/>
    </row>
    <row r="62" spans="2:20" ht="9.9499999999999993" customHeight="1">
      <c r="B62" s="1152"/>
      <c r="C62" s="981" t="s">
        <v>78</v>
      </c>
      <c r="D62" s="496">
        <v>0.17</v>
      </c>
      <c r="E62" s="496">
        <v>2.42</v>
      </c>
      <c r="F62" s="496">
        <v>4.2</v>
      </c>
      <c r="G62" s="496">
        <v>0.56999999999999995</v>
      </c>
      <c r="H62" s="496">
        <v>2.5099999999999998</v>
      </c>
      <c r="I62" s="496">
        <v>0.2</v>
      </c>
      <c r="J62" s="496">
        <v>1.46</v>
      </c>
      <c r="K62" s="496">
        <v>5.68</v>
      </c>
      <c r="L62" s="496">
        <v>0.14000000000000001</v>
      </c>
      <c r="M62" s="496">
        <v>2.52</v>
      </c>
      <c r="N62" s="496">
        <v>1.71</v>
      </c>
      <c r="O62" s="496">
        <v>0.4</v>
      </c>
      <c r="P62" s="371">
        <v>0</v>
      </c>
      <c r="Q62" s="497">
        <v>21.98</v>
      </c>
      <c r="T62" s="1"/>
    </row>
    <row r="63" spans="2:20" ht="9.9499999999999993" customHeight="1">
      <c r="B63" s="1152"/>
      <c r="C63" s="980" t="s">
        <v>79</v>
      </c>
      <c r="D63" s="500">
        <v>0.1</v>
      </c>
      <c r="E63" s="500">
        <v>2.2999999999999998</v>
      </c>
      <c r="F63" s="500">
        <v>4.5999999999999996</v>
      </c>
      <c r="G63" s="500">
        <v>0.6</v>
      </c>
      <c r="H63" s="500">
        <v>2.5</v>
      </c>
      <c r="I63" s="500">
        <v>0.2</v>
      </c>
      <c r="J63" s="500">
        <v>1.6</v>
      </c>
      <c r="K63" s="500">
        <v>6.3</v>
      </c>
      <c r="L63" s="500">
        <v>0.2</v>
      </c>
      <c r="M63" s="500">
        <v>2.5</v>
      </c>
      <c r="N63" s="500">
        <v>1.5</v>
      </c>
      <c r="O63" s="500">
        <v>0.3</v>
      </c>
      <c r="P63" s="426" t="s">
        <v>177</v>
      </c>
      <c r="Q63" s="501">
        <v>22.7</v>
      </c>
      <c r="T63" s="1"/>
    </row>
    <row r="64" spans="2:20" ht="9.9499999999999993" customHeight="1">
      <c r="B64" s="1152"/>
      <c r="C64" s="917" t="s">
        <v>80</v>
      </c>
      <c r="D64" s="921">
        <v>0.1</v>
      </c>
      <c r="E64" s="918">
        <v>2</v>
      </c>
      <c r="F64" s="918">
        <v>4</v>
      </c>
      <c r="G64" s="921">
        <v>0.4</v>
      </c>
      <c r="H64" s="918">
        <v>2.2999999999999998</v>
      </c>
      <c r="I64" s="921">
        <v>0.2</v>
      </c>
      <c r="J64" s="918">
        <v>1.3</v>
      </c>
      <c r="K64" s="918">
        <v>5.6</v>
      </c>
      <c r="L64" s="921">
        <v>0.1</v>
      </c>
      <c r="M64" s="918">
        <v>2.5</v>
      </c>
      <c r="N64" s="921">
        <v>1.3</v>
      </c>
      <c r="O64" s="921">
        <v>0.3</v>
      </c>
      <c r="P64" s="919" t="s">
        <v>177</v>
      </c>
      <c r="Q64" s="920">
        <v>20.100000000000001</v>
      </c>
      <c r="T64" s="1"/>
    </row>
    <row r="65" spans="2:20" ht="9.9499999999999993" customHeight="1" thickBot="1">
      <c r="B65" s="1152"/>
      <c r="C65" s="901" t="s">
        <v>672</v>
      </c>
      <c r="D65" s="922">
        <v>0.12</v>
      </c>
      <c r="E65" s="922">
        <v>1.96</v>
      </c>
      <c r="F65" s="922">
        <v>3.98</v>
      </c>
      <c r="G65" s="922">
        <v>0.77</v>
      </c>
      <c r="H65" s="922">
        <v>2.58</v>
      </c>
      <c r="I65" s="922">
        <v>0.19</v>
      </c>
      <c r="J65" s="922">
        <v>0.67</v>
      </c>
      <c r="K65" s="922">
        <v>6.92</v>
      </c>
      <c r="L65" s="922">
        <v>0.26</v>
      </c>
      <c r="M65" s="922">
        <v>2.37</v>
      </c>
      <c r="N65" s="922">
        <v>1.41</v>
      </c>
      <c r="O65" s="922">
        <v>0.28999999999999998</v>
      </c>
      <c r="P65" s="923" t="s">
        <v>177</v>
      </c>
      <c r="Q65" s="924">
        <v>21.52</v>
      </c>
      <c r="T65" s="1"/>
    </row>
    <row r="66" spans="2:20" ht="9.9499999999999993" customHeight="1" thickTop="1" thickBot="1">
      <c r="B66" s="1154"/>
      <c r="C66" s="901" t="s">
        <v>691</v>
      </c>
      <c r="D66" s="908">
        <v>0.08</v>
      </c>
      <c r="E66" s="908">
        <v>1.82</v>
      </c>
      <c r="F66" s="908">
        <v>3.05</v>
      </c>
      <c r="G66" s="908">
        <v>0.63</v>
      </c>
      <c r="H66" s="908">
        <v>1.98</v>
      </c>
      <c r="I66" s="908">
        <v>0.27</v>
      </c>
      <c r="J66" s="908">
        <v>1.03</v>
      </c>
      <c r="K66" s="908">
        <v>5.45</v>
      </c>
      <c r="L66" s="908">
        <v>0.32</v>
      </c>
      <c r="M66" s="908">
        <v>2.0099999999999998</v>
      </c>
      <c r="N66" s="908">
        <v>1.37</v>
      </c>
      <c r="O66" s="908">
        <v>0.33</v>
      </c>
      <c r="P66" s="909" t="s">
        <v>510</v>
      </c>
      <c r="Q66" s="910">
        <v>18.34</v>
      </c>
      <c r="T66" s="1"/>
    </row>
    <row r="67" spans="2:20" ht="9.75" customHeight="1" thickTop="1">
      <c r="B67" s="139" t="s">
        <v>287</v>
      </c>
      <c r="C67" s="902" t="s">
        <v>659</v>
      </c>
      <c r="D67" s="911">
        <v>0.3</v>
      </c>
      <c r="E67" s="911">
        <v>3.31</v>
      </c>
      <c r="F67" s="911">
        <v>2.7</v>
      </c>
      <c r="G67" s="911">
        <v>0.63</v>
      </c>
      <c r="H67" s="911">
        <v>2.52</v>
      </c>
      <c r="I67" s="911">
        <v>0.38</v>
      </c>
      <c r="J67" s="911">
        <v>1.47</v>
      </c>
      <c r="K67" s="911">
        <v>5.13</v>
      </c>
      <c r="L67" s="911">
        <v>0.55000000000000004</v>
      </c>
      <c r="M67" s="911">
        <v>2.63</v>
      </c>
      <c r="N67" s="911">
        <v>1.73</v>
      </c>
      <c r="O67" s="911">
        <v>0.46</v>
      </c>
      <c r="P67" s="912" t="s">
        <v>510</v>
      </c>
      <c r="Q67" s="913">
        <v>21.81</v>
      </c>
      <c r="T67" s="1"/>
    </row>
    <row r="68" spans="2:20" ht="9.75" customHeight="1" thickBot="1">
      <c r="B68" s="138" t="s">
        <v>288</v>
      </c>
      <c r="C68" s="903" t="s">
        <v>659</v>
      </c>
      <c r="D68" s="914">
        <v>0.06</v>
      </c>
      <c r="E68" s="914">
        <v>1.3</v>
      </c>
      <c r="F68" s="914">
        <v>3.07</v>
      </c>
      <c r="G68" s="914">
        <v>0.65</v>
      </c>
      <c r="H68" s="914">
        <v>2.64</v>
      </c>
      <c r="I68" s="914">
        <v>0.16</v>
      </c>
      <c r="J68" s="914">
        <v>1.06</v>
      </c>
      <c r="K68" s="914">
        <v>4.8899999999999997</v>
      </c>
      <c r="L68" s="914">
        <v>0.65</v>
      </c>
      <c r="M68" s="914">
        <v>2.3199999999999998</v>
      </c>
      <c r="N68" s="914">
        <v>0.78</v>
      </c>
      <c r="O68" s="915">
        <v>0.34</v>
      </c>
      <c r="P68" s="979"/>
      <c r="Q68" s="916">
        <v>17.920000000000002</v>
      </c>
      <c r="T68" s="1"/>
    </row>
    <row r="69" spans="2:20" ht="9.7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645" t="s">
        <v>317</v>
      </c>
      <c r="T69" s="1"/>
    </row>
    <row r="70" spans="2:20" ht="9.75" customHeight="1">
      <c r="Q70" s="116" t="s">
        <v>670</v>
      </c>
    </row>
    <row r="71" spans="2:20" ht="9.75" customHeight="1"/>
  </sheetData>
  <mergeCells count="255">
    <mergeCell ref="U27:V27"/>
    <mergeCell ref="U29:V29"/>
    <mergeCell ref="U30:V30"/>
    <mergeCell ref="U31:V31"/>
    <mergeCell ref="U32:V32"/>
    <mergeCell ref="U33:V33"/>
    <mergeCell ref="C17:D17"/>
    <mergeCell ref="E17:F17"/>
    <mergeCell ref="G17:H17"/>
    <mergeCell ref="I17:J17"/>
    <mergeCell ref="K17:L17"/>
    <mergeCell ref="M17:N17"/>
    <mergeCell ref="O17:P17"/>
    <mergeCell ref="Q17:R17"/>
    <mergeCell ref="G29:H29"/>
    <mergeCell ref="I29:J29"/>
    <mergeCell ref="K29:L29"/>
    <mergeCell ref="M29:N29"/>
    <mergeCell ref="O29:P29"/>
    <mergeCell ref="Q29:R29"/>
    <mergeCell ref="O18:P18"/>
    <mergeCell ref="Q18:R18"/>
    <mergeCell ref="Q20:R20"/>
    <mergeCell ref="E19:F19"/>
    <mergeCell ref="G19:H19"/>
    <mergeCell ref="I19:J19"/>
    <mergeCell ref="K19:L19"/>
    <mergeCell ref="M19:N19"/>
    <mergeCell ref="O19:P19"/>
    <mergeCell ref="O21:P21"/>
    <mergeCell ref="Q1:R2"/>
    <mergeCell ref="A3:B3"/>
    <mergeCell ref="C3:D3"/>
    <mergeCell ref="E3:F3"/>
    <mergeCell ref="G3:H3"/>
    <mergeCell ref="I3:J3"/>
    <mergeCell ref="K3:L3"/>
    <mergeCell ref="M3:N3"/>
    <mergeCell ref="O3:P5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Q4:R4"/>
    <mergeCell ref="C5:D5"/>
    <mergeCell ref="E5:F5"/>
    <mergeCell ref="G5:H5"/>
    <mergeCell ref="I5:J5"/>
    <mergeCell ref="K5:L5"/>
    <mergeCell ref="Q7:R7"/>
    <mergeCell ref="E6:F6"/>
    <mergeCell ref="G6:H6"/>
    <mergeCell ref="I6:J6"/>
    <mergeCell ref="K6:L6"/>
    <mergeCell ref="M6:N6"/>
    <mergeCell ref="M5:N5"/>
    <mergeCell ref="Q5:R5"/>
    <mergeCell ref="O6:P6"/>
    <mergeCell ref="Q6:R6"/>
    <mergeCell ref="E7:F7"/>
    <mergeCell ref="G7:H7"/>
    <mergeCell ref="I7:J7"/>
    <mergeCell ref="K7:L7"/>
    <mergeCell ref="M7:N7"/>
    <mergeCell ref="O7:P7"/>
    <mergeCell ref="K8:L8"/>
    <mergeCell ref="M8:N8"/>
    <mergeCell ref="O8:P8"/>
    <mergeCell ref="Q8:R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C10:D10"/>
    <mergeCell ref="E10:F10"/>
    <mergeCell ref="G10:H10"/>
    <mergeCell ref="I10:J10"/>
    <mergeCell ref="K10:L10"/>
    <mergeCell ref="M10:N10"/>
    <mergeCell ref="O9:P9"/>
    <mergeCell ref="Q9:R9"/>
    <mergeCell ref="O10:P10"/>
    <mergeCell ref="Q10:R10"/>
    <mergeCell ref="C11:D11"/>
    <mergeCell ref="E11:F11"/>
    <mergeCell ref="G11:H11"/>
    <mergeCell ref="I11:J11"/>
    <mergeCell ref="K11:L11"/>
    <mergeCell ref="M11:N11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C13:D13"/>
    <mergeCell ref="E13:F13"/>
    <mergeCell ref="G13:H13"/>
    <mergeCell ref="I13:J13"/>
    <mergeCell ref="K13:L13"/>
    <mergeCell ref="M13:N13"/>
    <mergeCell ref="C14:D14"/>
    <mergeCell ref="E14:F14"/>
    <mergeCell ref="G14:H14"/>
    <mergeCell ref="I14:J14"/>
    <mergeCell ref="K14:L14"/>
    <mergeCell ref="M14:N14"/>
    <mergeCell ref="A6:A17"/>
    <mergeCell ref="Q19:R19"/>
    <mergeCell ref="E20:F20"/>
    <mergeCell ref="G20:H20"/>
    <mergeCell ref="I20:J20"/>
    <mergeCell ref="K20:L20"/>
    <mergeCell ref="M20:N20"/>
    <mergeCell ref="O20:P20"/>
    <mergeCell ref="O13:P13"/>
    <mergeCell ref="Q13:R13"/>
    <mergeCell ref="C15:D15"/>
    <mergeCell ref="E15:F15"/>
    <mergeCell ref="G15:H15"/>
    <mergeCell ref="I15:J15"/>
    <mergeCell ref="K15:L15"/>
    <mergeCell ref="M15:N15"/>
    <mergeCell ref="O15:P15"/>
    <mergeCell ref="Q15:R15"/>
    <mergeCell ref="A18:A29"/>
    <mergeCell ref="E18:F18"/>
    <mergeCell ref="G18:H18"/>
    <mergeCell ref="I18:J18"/>
    <mergeCell ref="K18:L18"/>
    <mergeCell ref="M18:N18"/>
    <mergeCell ref="Q21:R21"/>
    <mergeCell ref="C21:D21"/>
    <mergeCell ref="E21:F21"/>
    <mergeCell ref="G21:H21"/>
    <mergeCell ref="I21:J21"/>
    <mergeCell ref="K21:L21"/>
    <mergeCell ref="M21:N21"/>
    <mergeCell ref="C22:D22"/>
    <mergeCell ref="E22:F22"/>
    <mergeCell ref="G22:H22"/>
    <mergeCell ref="I22:J22"/>
    <mergeCell ref="K22:L22"/>
    <mergeCell ref="M22:N22"/>
    <mergeCell ref="O22:P22"/>
    <mergeCell ref="Q22:R22"/>
    <mergeCell ref="C25:D25"/>
    <mergeCell ref="E25:F25"/>
    <mergeCell ref="G25:H25"/>
    <mergeCell ref="I25:J25"/>
    <mergeCell ref="K25:L25"/>
    <mergeCell ref="M25:N25"/>
    <mergeCell ref="O25:P25"/>
    <mergeCell ref="Q25:R25"/>
    <mergeCell ref="C23:D23"/>
    <mergeCell ref="E23:F23"/>
    <mergeCell ref="G23:H23"/>
    <mergeCell ref="I23:J23"/>
    <mergeCell ref="K23:L23"/>
    <mergeCell ref="M23:N23"/>
    <mergeCell ref="O23:P23"/>
    <mergeCell ref="Q23:R23"/>
    <mergeCell ref="O30:P30"/>
    <mergeCell ref="Q30:R30"/>
    <mergeCell ref="C27:D27"/>
    <mergeCell ref="E27:F27"/>
    <mergeCell ref="G27:H27"/>
    <mergeCell ref="I27:J27"/>
    <mergeCell ref="K27:L27"/>
    <mergeCell ref="M27:N27"/>
    <mergeCell ref="C29:D29"/>
    <mergeCell ref="E29:F29"/>
    <mergeCell ref="C28:D28"/>
    <mergeCell ref="E28:F28"/>
    <mergeCell ref="G28:H28"/>
    <mergeCell ref="I28:J28"/>
    <mergeCell ref="K28:L28"/>
    <mergeCell ref="M28:N28"/>
    <mergeCell ref="O28:P28"/>
    <mergeCell ref="Q28:R28"/>
    <mergeCell ref="B43:B54"/>
    <mergeCell ref="B55:B66"/>
    <mergeCell ref="P41:P42"/>
    <mergeCell ref="Q41:Q42"/>
    <mergeCell ref="O27:P27"/>
    <mergeCell ref="Q27:R27"/>
    <mergeCell ref="C30:D30"/>
    <mergeCell ref="E30:F30"/>
    <mergeCell ref="G30:H30"/>
    <mergeCell ref="I30:J30"/>
    <mergeCell ref="K30:L30"/>
    <mergeCell ref="M30:N30"/>
    <mergeCell ref="C31:D31"/>
    <mergeCell ref="E31:F31"/>
    <mergeCell ref="G31:H31"/>
    <mergeCell ref="I31:J31"/>
    <mergeCell ref="K31:L31"/>
    <mergeCell ref="M31:N31"/>
    <mergeCell ref="O41:O42"/>
    <mergeCell ref="O31:P31"/>
    <mergeCell ref="Q31:R31"/>
    <mergeCell ref="P39:Q40"/>
    <mergeCell ref="B41:C41"/>
    <mergeCell ref="D41:D42"/>
    <mergeCell ref="J41:J42"/>
    <mergeCell ref="K41:K42"/>
    <mergeCell ref="L41:L42"/>
    <mergeCell ref="M41:M42"/>
    <mergeCell ref="H41:H42"/>
    <mergeCell ref="I41:I42"/>
    <mergeCell ref="N41:N42"/>
    <mergeCell ref="G41:G42"/>
    <mergeCell ref="E41:E42"/>
    <mergeCell ref="F41:F42"/>
    <mergeCell ref="C16:D16"/>
    <mergeCell ref="E16:F16"/>
    <mergeCell ref="G16:H16"/>
    <mergeCell ref="I16:J16"/>
    <mergeCell ref="K16:L16"/>
    <mergeCell ref="M16:N16"/>
    <mergeCell ref="O16:P16"/>
    <mergeCell ref="Q16:R16"/>
    <mergeCell ref="C26:D26"/>
    <mergeCell ref="E26:F26"/>
    <mergeCell ref="G26:H26"/>
    <mergeCell ref="I26:J26"/>
    <mergeCell ref="K26:L26"/>
    <mergeCell ref="M26:N26"/>
    <mergeCell ref="O26:P26"/>
    <mergeCell ref="Q26:R26"/>
    <mergeCell ref="C24:D24"/>
    <mergeCell ref="E24:F24"/>
    <mergeCell ref="G24:H24"/>
    <mergeCell ref="I24:J24"/>
    <mergeCell ref="K24:L24"/>
    <mergeCell ref="M24:N24"/>
    <mergeCell ref="O24:P24"/>
    <mergeCell ref="Q24:R24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scale="98" orientation="portrait" r:id="rId1"/>
  <headerFooter>
    <oddFooter>&amp;C&amp;"ＭＳ ゴシック,標準"&amp;12- 9 -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C801-6F20-4973-AD5D-E45E3949F4A0}">
  <sheetPr>
    <tabColor rgb="FFFFC000"/>
  </sheetPr>
  <dimension ref="A1:AH41"/>
  <sheetViews>
    <sheetView view="pageBreakPreview" topLeftCell="A16" zoomScaleNormal="100" zoomScaleSheetLayoutView="100" workbookViewId="0">
      <selection activeCell="AH35" sqref="AH35"/>
    </sheetView>
  </sheetViews>
  <sheetFormatPr defaultRowHeight="18.75"/>
  <cols>
    <col min="1" max="1" width="4.625" customWidth="1"/>
    <col min="2" max="2" width="5.625" customWidth="1"/>
    <col min="3" max="14" width="5.25" customWidth="1"/>
    <col min="16" max="17" width="4.625" customWidth="1"/>
    <col min="18" max="18" width="0.875" customWidth="1"/>
    <col min="19" max="19" width="7.5" customWidth="1"/>
    <col min="20" max="20" width="0.875" customWidth="1"/>
    <col min="21" max="21" width="7.5" customWidth="1"/>
    <col min="22" max="22" width="0.875" customWidth="1"/>
    <col min="23" max="23" width="7.5" customWidth="1"/>
    <col min="24" max="24" width="0.875" customWidth="1"/>
    <col min="25" max="25" width="7.5" customWidth="1"/>
    <col min="26" max="26" width="0.875" customWidth="1"/>
    <col min="27" max="27" width="7.5" customWidth="1"/>
    <col min="28" max="28" width="0.875" customWidth="1"/>
    <col min="29" max="29" width="7.5" customWidth="1"/>
    <col min="30" max="30" width="0.875" customWidth="1"/>
    <col min="31" max="31" width="7.5" customWidth="1"/>
    <col min="32" max="32" width="0.875" customWidth="1"/>
    <col min="33" max="33" width="7.5" customWidth="1"/>
  </cols>
  <sheetData>
    <row r="1" spans="1:14" ht="20.100000000000001" customHeight="1" thickBot="1">
      <c r="A1" s="18" t="s">
        <v>339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0" t="s">
        <v>340</v>
      </c>
    </row>
    <row r="2" spans="1:14" ht="20.100000000000001" customHeight="1">
      <c r="A2" s="29"/>
      <c r="B2" s="30" t="s">
        <v>250</v>
      </c>
      <c r="C2" s="1212" t="s">
        <v>341</v>
      </c>
      <c r="D2" s="1213"/>
      <c r="E2" s="1212" t="s">
        <v>342</v>
      </c>
      <c r="F2" s="1213"/>
      <c r="G2" s="1212" t="s">
        <v>343</v>
      </c>
      <c r="H2" s="1213"/>
      <c r="I2" s="1212" t="s">
        <v>344</v>
      </c>
      <c r="J2" s="1213"/>
      <c r="K2" s="1212" t="s">
        <v>254</v>
      </c>
      <c r="L2" s="1213"/>
      <c r="M2" s="1216" t="s">
        <v>336</v>
      </c>
      <c r="N2" s="1217"/>
    </row>
    <row r="3" spans="1:14" ht="20.100000000000001" customHeight="1" thickBot="1">
      <c r="A3" s="31" t="s">
        <v>285</v>
      </c>
      <c r="B3" s="32" t="s">
        <v>173</v>
      </c>
      <c r="C3" s="1214"/>
      <c r="D3" s="1215"/>
      <c r="E3" s="1214"/>
      <c r="F3" s="1215"/>
      <c r="G3" s="1214"/>
      <c r="H3" s="1215"/>
      <c r="I3" s="1214"/>
      <c r="J3" s="1215"/>
      <c r="K3" s="1214"/>
      <c r="L3" s="1215"/>
      <c r="M3" s="1218"/>
      <c r="N3" s="1219"/>
    </row>
    <row r="4" spans="1:14" ht="17.100000000000001" customHeight="1">
      <c r="A4" s="1220"/>
      <c r="B4" s="23" t="s">
        <v>166</v>
      </c>
      <c r="C4" s="1460">
        <v>10820</v>
      </c>
      <c r="D4" s="1461"/>
      <c r="E4" s="1464">
        <v>465</v>
      </c>
      <c r="F4" s="1465"/>
      <c r="G4" s="1490">
        <v>0</v>
      </c>
      <c r="H4" s="1491"/>
      <c r="I4" s="1488">
        <v>0</v>
      </c>
      <c r="J4" s="1489"/>
      <c r="K4" s="1464">
        <v>4427</v>
      </c>
      <c r="L4" s="1465"/>
      <c r="M4" s="1464">
        <v>15712</v>
      </c>
      <c r="N4" s="1504"/>
    </row>
    <row r="5" spans="1:14" ht="17.100000000000001" customHeight="1">
      <c r="A5" s="1220"/>
      <c r="B5" s="23" t="s">
        <v>67</v>
      </c>
      <c r="C5" s="1454">
        <v>7343</v>
      </c>
      <c r="D5" s="1455"/>
      <c r="E5" s="1466">
        <v>554</v>
      </c>
      <c r="F5" s="1467"/>
      <c r="G5" s="1492">
        <v>0</v>
      </c>
      <c r="H5" s="1493"/>
      <c r="I5" s="1482">
        <v>0</v>
      </c>
      <c r="J5" s="1483"/>
      <c r="K5" s="1466">
        <v>1277</v>
      </c>
      <c r="L5" s="1467"/>
      <c r="M5" s="1466">
        <v>9173</v>
      </c>
      <c r="N5" s="1505"/>
    </row>
    <row r="6" spans="1:14" ht="17.100000000000001" customHeight="1">
      <c r="A6" s="1220"/>
      <c r="B6" s="23" t="s">
        <v>68</v>
      </c>
      <c r="C6" s="1458">
        <v>8928</v>
      </c>
      <c r="D6" s="1459"/>
      <c r="E6" s="1468">
        <v>74</v>
      </c>
      <c r="F6" s="1469"/>
      <c r="G6" s="1494">
        <v>0</v>
      </c>
      <c r="H6" s="1495"/>
      <c r="I6" s="1486">
        <v>0</v>
      </c>
      <c r="J6" s="1487"/>
      <c r="K6" s="1468">
        <v>2964</v>
      </c>
      <c r="L6" s="1469"/>
      <c r="M6" s="1468">
        <v>11966</v>
      </c>
      <c r="N6" s="1506"/>
    </row>
    <row r="7" spans="1:14" ht="17.100000000000001" customHeight="1">
      <c r="A7" s="1220"/>
      <c r="B7" s="174" t="s">
        <v>69</v>
      </c>
      <c r="C7" s="1456">
        <v>13809</v>
      </c>
      <c r="D7" s="1457"/>
      <c r="E7" s="1470">
        <v>13</v>
      </c>
      <c r="F7" s="1471"/>
      <c r="G7" s="1496">
        <v>0</v>
      </c>
      <c r="H7" s="1497"/>
      <c r="I7" s="1484">
        <v>0</v>
      </c>
      <c r="J7" s="1485"/>
      <c r="K7" s="1470">
        <v>2775</v>
      </c>
      <c r="L7" s="1471"/>
      <c r="M7" s="1470">
        <v>16596</v>
      </c>
      <c r="N7" s="1507"/>
    </row>
    <row r="8" spans="1:14" ht="17.100000000000001" customHeight="1">
      <c r="A8" s="1220"/>
      <c r="B8" s="145" t="s">
        <v>70</v>
      </c>
      <c r="C8" s="1454">
        <v>14167</v>
      </c>
      <c r="D8" s="1455"/>
      <c r="E8" s="1466">
        <v>47</v>
      </c>
      <c r="F8" s="1467"/>
      <c r="G8" s="1492">
        <v>0</v>
      </c>
      <c r="H8" s="1493"/>
      <c r="I8" s="1482">
        <v>0</v>
      </c>
      <c r="J8" s="1483"/>
      <c r="K8" s="1466">
        <v>1620</v>
      </c>
      <c r="L8" s="1467"/>
      <c r="M8" s="1466">
        <v>15834</v>
      </c>
      <c r="N8" s="1505"/>
    </row>
    <row r="9" spans="1:14" ht="17.100000000000001" customHeight="1">
      <c r="A9" s="1220"/>
      <c r="B9" s="145" t="s">
        <v>71</v>
      </c>
      <c r="C9" s="1454">
        <v>13423</v>
      </c>
      <c r="D9" s="1455"/>
      <c r="E9" s="1466">
        <v>63</v>
      </c>
      <c r="F9" s="1467"/>
      <c r="G9" s="1492">
        <v>0</v>
      </c>
      <c r="H9" s="1493"/>
      <c r="I9" s="1482">
        <v>0</v>
      </c>
      <c r="J9" s="1483"/>
      <c r="K9" s="1466">
        <v>1507</v>
      </c>
      <c r="L9" s="1467"/>
      <c r="M9" s="1466">
        <v>14994</v>
      </c>
      <c r="N9" s="1505"/>
    </row>
    <row r="10" spans="1:14" ht="17.100000000000001" customHeight="1">
      <c r="A10" s="1220"/>
      <c r="B10" s="145" t="s">
        <v>72</v>
      </c>
      <c r="C10" s="1454">
        <v>10126</v>
      </c>
      <c r="D10" s="1455"/>
      <c r="E10" s="1466">
        <v>266</v>
      </c>
      <c r="F10" s="1467"/>
      <c r="G10" s="1492">
        <v>0</v>
      </c>
      <c r="H10" s="1493"/>
      <c r="I10" s="1482">
        <v>0</v>
      </c>
      <c r="J10" s="1483"/>
      <c r="K10" s="1466">
        <v>2838</v>
      </c>
      <c r="L10" s="1467"/>
      <c r="M10" s="1466">
        <v>13230</v>
      </c>
      <c r="N10" s="1505"/>
    </row>
    <row r="11" spans="1:14" ht="17.100000000000001" customHeight="1">
      <c r="A11" s="1220"/>
      <c r="B11" s="175" t="s">
        <v>73</v>
      </c>
      <c r="C11" s="1458">
        <v>5937</v>
      </c>
      <c r="D11" s="1459"/>
      <c r="E11" s="1468">
        <v>1107</v>
      </c>
      <c r="F11" s="1469"/>
      <c r="G11" s="1494">
        <v>0</v>
      </c>
      <c r="H11" s="1495"/>
      <c r="I11" s="1486">
        <v>0</v>
      </c>
      <c r="J11" s="1487"/>
      <c r="K11" s="1468">
        <v>1783</v>
      </c>
      <c r="L11" s="1469"/>
      <c r="M11" s="1468">
        <v>8828</v>
      </c>
      <c r="N11" s="1506"/>
    </row>
    <row r="12" spans="1:14" ht="17.100000000000001" customHeight="1">
      <c r="A12" s="1220"/>
      <c r="B12" s="174" t="s">
        <v>74</v>
      </c>
      <c r="C12" s="1456">
        <v>11255</v>
      </c>
      <c r="D12" s="1457"/>
      <c r="E12" s="1470">
        <v>218</v>
      </c>
      <c r="F12" s="1471"/>
      <c r="G12" s="1496">
        <v>0</v>
      </c>
      <c r="H12" s="1497"/>
      <c r="I12" s="1484">
        <v>0</v>
      </c>
      <c r="J12" s="1485"/>
      <c r="K12" s="1470">
        <v>3031</v>
      </c>
      <c r="L12" s="1471"/>
      <c r="M12" s="1470">
        <v>14505</v>
      </c>
      <c r="N12" s="1507"/>
    </row>
    <row r="13" spans="1:14" ht="17.100000000000001" customHeight="1">
      <c r="A13" s="1220"/>
      <c r="B13" s="145" t="s">
        <v>75</v>
      </c>
      <c r="C13" s="1454">
        <v>13941</v>
      </c>
      <c r="D13" s="1455"/>
      <c r="E13" s="1466">
        <v>104</v>
      </c>
      <c r="F13" s="1467"/>
      <c r="G13" s="1492">
        <v>0</v>
      </c>
      <c r="H13" s="1493"/>
      <c r="I13" s="1482">
        <v>0</v>
      </c>
      <c r="J13" s="1483"/>
      <c r="K13" s="1466">
        <v>1088</v>
      </c>
      <c r="L13" s="1467"/>
      <c r="M13" s="1466">
        <v>15133</v>
      </c>
      <c r="N13" s="1505"/>
    </row>
    <row r="14" spans="1:14" ht="17.100000000000001" customHeight="1">
      <c r="A14" s="1220"/>
      <c r="B14" s="145" t="s">
        <v>76</v>
      </c>
      <c r="C14" s="1472">
        <v>14240</v>
      </c>
      <c r="D14" s="1473"/>
      <c r="E14" s="1472">
        <v>31</v>
      </c>
      <c r="F14" s="1473"/>
      <c r="G14" s="1466">
        <v>0</v>
      </c>
      <c r="H14" s="1467"/>
      <c r="I14" s="1454">
        <v>0</v>
      </c>
      <c r="J14" s="1455"/>
      <c r="K14" s="1498">
        <v>1360</v>
      </c>
      <c r="L14" s="1499"/>
      <c r="M14" s="1498">
        <v>15631</v>
      </c>
      <c r="N14" s="1508"/>
    </row>
    <row r="15" spans="1:14" ht="17.100000000000001" customHeight="1">
      <c r="A15" s="1220"/>
      <c r="B15" s="145" t="s">
        <v>77</v>
      </c>
      <c r="C15" s="1472">
        <v>12436</v>
      </c>
      <c r="D15" s="1473"/>
      <c r="E15" s="1472">
        <v>86</v>
      </c>
      <c r="F15" s="1473"/>
      <c r="G15" s="1466">
        <v>0</v>
      </c>
      <c r="H15" s="1467"/>
      <c r="I15" s="1454">
        <v>0</v>
      </c>
      <c r="J15" s="1455"/>
      <c r="K15" s="1498">
        <v>1855</v>
      </c>
      <c r="L15" s="1499"/>
      <c r="M15" s="1498">
        <v>14377</v>
      </c>
      <c r="N15" s="1508"/>
    </row>
    <row r="16" spans="1:14" ht="17.100000000000001" customHeight="1">
      <c r="A16" s="1220"/>
      <c r="B16" s="175" t="s">
        <v>78</v>
      </c>
      <c r="C16" s="1474">
        <v>12481</v>
      </c>
      <c r="D16" s="1475"/>
      <c r="E16" s="1474">
        <v>92</v>
      </c>
      <c r="F16" s="1475"/>
      <c r="G16" s="1468">
        <v>0</v>
      </c>
      <c r="H16" s="1469"/>
      <c r="I16" s="1458">
        <v>0</v>
      </c>
      <c r="J16" s="1459"/>
      <c r="K16" s="1500">
        <v>2741</v>
      </c>
      <c r="L16" s="1501"/>
      <c r="M16" s="1500">
        <v>15314</v>
      </c>
      <c r="N16" s="1509"/>
    </row>
    <row r="17" spans="1:34" ht="17.100000000000001" customHeight="1">
      <c r="A17" s="1220"/>
      <c r="B17" s="145" t="s">
        <v>79</v>
      </c>
      <c r="C17" s="1476">
        <v>11566</v>
      </c>
      <c r="D17" s="1477"/>
      <c r="E17" s="1476">
        <v>32</v>
      </c>
      <c r="F17" s="1477"/>
      <c r="G17" s="1470">
        <v>0</v>
      </c>
      <c r="H17" s="1471"/>
      <c r="I17" s="1456">
        <v>0</v>
      </c>
      <c r="J17" s="1457"/>
      <c r="K17" s="1502">
        <v>2111</v>
      </c>
      <c r="L17" s="1503"/>
      <c r="M17" s="1502">
        <v>13709</v>
      </c>
      <c r="N17" s="1510"/>
    </row>
    <row r="18" spans="1:34" ht="17.100000000000001" customHeight="1">
      <c r="A18" s="1220"/>
      <c r="B18" s="145" t="s">
        <v>80</v>
      </c>
      <c r="C18" s="1472">
        <v>5800</v>
      </c>
      <c r="D18" s="1473"/>
      <c r="E18" s="1472">
        <v>155</v>
      </c>
      <c r="F18" s="1473"/>
      <c r="G18" s="1466">
        <v>0</v>
      </c>
      <c r="H18" s="1467"/>
      <c r="I18" s="1454">
        <v>0</v>
      </c>
      <c r="J18" s="1455"/>
      <c r="K18" s="1498">
        <v>851</v>
      </c>
      <c r="L18" s="1499"/>
      <c r="M18" s="1498">
        <v>6806</v>
      </c>
      <c r="N18" s="1508"/>
    </row>
    <row r="19" spans="1:34" ht="17.100000000000001" customHeight="1">
      <c r="A19" s="1220"/>
      <c r="B19" s="926" t="s">
        <v>92</v>
      </c>
      <c r="C19" s="1480">
        <v>11598</v>
      </c>
      <c r="D19" s="1481"/>
      <c r="E19" s="1478">
        <v>0</v>
      </c>
      <c r="F19" s="1479"/>
      <c r="G19" s="1478">
        <v>0</v>
      </c>
      <c r="H19" s="1479"/>
      <c r="I19" s="1462">
        <v>0</v>
      </c>
      <c r="J19" s="1463"/>
      <c r="K19" s="1478">
        <v>1189</v>
      </c>
      <c r="L19" s="1479"/>
      <c r="M19" s="1478">
        <v>12787</v>
      </c>
      <c r="N19" s="1511"/>
    </row>
    <row r="20" spans="1:34" ht="17.100000000000001" customHeight="1" thickBot="1">
      <c r="A20" s="1220"/>
      <c r="B20" s="925" t="s">
        <v>673</v>
      </c>
      <c r="C20" s="1210">
        <v>12148</v>
      </c>
      <c r="D20" s="1211"/>
      <c r="E20" s="1207">
        <v>21</v>
      </c>
      <c r="F20" s="1208"/>
      <c r="G20" s="1207">
        <v>0</v>
      </c>
      <c r="H20" s="1208"/>
      <c r="I20" s="1207">
        <v>0</v>
      </c>
      <c r="J20" s="1208"/>
      <c r="K20" s="1207">
        <v>1274</v>
      </c>
      <c r="L20" s="1208"/>
      <c r="M20" s="1207">
        <v>13443</v>
      </c>
      <c r="N20" s="1209"/>
    </row>
    <row r="21" spans="1:34" ht="17.100000000000001" customHeight="1" thickBot="1">
      <c r="A21" s="1221"/>
      <c r="B21" s="925" t="s">
        <v>663</v>
      </c>
      <c r="C21" s="1210">
        <v>10597</v>
      </c>
      <c r="D21" s="1211"/>
      <c r="E21" s="1512">
        <v>1</v>
      </c>
      <c r="F21" s="1513"/>
      <c r="G21" s="1514" t="s">
        <v>510</v>
      </c>
      <c r="H21" s="1515"/>
      <c r="I21" s="1514" t="s">
        <v>510</v>
      </c>
      <c r="J21" s="1515"/>
      <c r="K21" s="1207">
        <v>2301</v>
      </c>
      <c r="L21" s="1208"/>
      <c r="M21" s="1207">
        <v>12899</v>
      </c>
      <c r="N21" s="1209"/>
    </row>
    <row r="22" spans="1:34" ht="17.100000000000001" customHeight="1">
      <c r="A22" s="115" t="s">
        <v>692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6" t="s">
        <v>345</v>
      </c>
    </row>
    <row r="23" spans="1:34" ht="20.10000000000000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</row>
    <row r="24" spans="1:34" ht="20.100000000000001" customHeight="1">
      <c r="A24" s="508" t="s">
        <v>346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</row>
    <row r="25" spans="1:34" ht="20.100000000000001" customHeight="1" thickBot="1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658"/>
      <c r="Q25" s="659"/>
      <c r="R25" s="659"/>
      <c r="S25" s="659"/>
      <c r="T25" s="659"/>
      <c r="U25" s="659"/>
      <c r="V25" s="659"/>
      <c r="W25" s="659"/>
      <c r="X25" s="659"/>
      <c r="Y25" s="659"/>
      <c r="Z25" s="659"/>
      <c r="AA25" s="659"/>
      <c r="AB25" s="660"/>
      <c r="AC25" s="660"/>
      <c r="AD25" s="660"/>
      <c r="AE25" s="660"/>
      <c r="AF25" s="660"/>
      <c r="AG25" s="661" t="s">
        <v>347</v>
      </c>
    </row>
    <row r="26" spans="1:34" ht="20.100000000000001" customHeight="1" thickBot="1">
      <c r="A26" s="155"/>
      <c r="B26" s="155"/>
      <c r="C26" s="1"/>
      <c r="P26" s="1233" t="s">
        <v>348</v>
      </c>
      <c r="Q26" s="1234"/>
      <c r="R26" s="1230" t="s">
        <v>349</v>
      </c>
      <c r="S26" s="1231"/>
      <c r="T26" s="1231"/>
      <c r="U26" s="1231"/>
      <c r="V26" s="1231"/>
      <c r="W26" s="1231"/>
      <c r="X26" s="1231"/>
      <c r="Y26" s="1231"/>
      <c r="Z26" s="1231"/>
      <c r="AA26" s="1231"/>
      <c r="AB26" s="1231"/>
      <c r="AC26" s="1231"/>
      <c r="AD26" s="1231"/>
      <c r="AE26" s="1231"/>
      <c r="AF26" s="1231"/>
      <c r="AG26" s="1232"/>
      <c r="AH26" s="150"/>
    </row>
    <row r="27" spans="1:34" ht="20.100000000000001" customHeight="1" thickBot="1">
      <c r="A27" s="156"/>
      <c r="B27" s="156"/>
      <c r="C27" s="153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P27" s="1235" t="s">
        <v>174</v>
      </c>
      <c r="Q27" s="1236"/>
      <c r="R27" s="1243" t="s">
        <v>350</v>
      </c>
      <c r="S27" s="1244"/>
      <c r="T27" s="1243" t="s">
        <v>351</v>
      </c>
      <c r="U27" s="1244"/>
      <c r="V27" s="1243" t="s">
        <v>352</v>
      </c>
      <c r="W27" s="1244"/>
      <c r="X27" s="1243" t="s">
        <v>353</v>
      </c>
      <c r="Y27" s="1244"/>
      <c r="Z27" s="1243" t="s">
        <v>354</v>
      </c>
      <c r="AA27" s="1244"/>
      <c r="AB27" s="1243" t="s">
        <v>355</v>
      </c>
      <c r="AC27" s="1516"/>
      <c r="AD27" s="1245" t="s">
        <v>674</v>
      </c>
      <c r="AE27" s="1246"/>
      <c r="AF27" s="1245" t="s">
        <v>693</v>
      </c>
      <c r="AG27" s="1246"/>
    </row>
    <row r="28" spans="1:34" ht="18" customHeight="1">
      <c r="A28" s="1"/>
      <c r="C28" s="42"/>
      <c r="D28" s="42"/>
      <c r="E28" s="42"/>
      <c r="F28" s="42"/>
      <c r="G28" s="152"/>
      <c r="H28" s="152"/>
      <c r="I28" s="152"/>
      <c r="J28" s="152"/>
      <c r="K28" s="42"/>
      <c r="L28" s="42"/>
      <c r="M28" s="42"/>
      <c r="N28" s="42"/>
      <c r="P28" s="1237" t="s">
        <v>186</v>
      </c>
      <c r="Q28" s="1238"/>
      <c r="R28" s="662"/>
      <c r="S28" s="663">
        <v>1262</v>
      </c>
      <c r="T28" s="662"/>
      <c r="U28" s="663">
        <v>1198</v>
      </c>
      <c r="V28" s="664"/>
      <c r="W28" s="663">
        <v>1432</v>
      </c>
      <c r="X28" s="664"/>
      <c r="Y28" s="663">
        <v>1187</v>
      </c>
      <c r="Z28" s="664"/>
      <c r="AA28" s="663">
        <v>526</v>
      </c>
      <c r="AB28" s="664"/>
      <c r="AC28" s="665">
        <v>1052</v>
      </c>
      <c r="AD28" s="664"/>
      <c r="AE28" s="665">
        <v>1052</v>
      </c>
      <c r="AF28" s="664"/>
      <c r="AG28" s="1517">
        <v>350</v>
      </c>
    </row>
    <row r="29" spans="1:34" ht="18" customHeight="1">
      <c r="A29" s="1"/>
      <c r="C29" s="42"/>
      <c r="D29" s="42"/>
      <c r="E29" s="42"/>
      <c r="F29" s="42"/>
      <c r="G29" s="152"/>
      <c r="H29" s="152"/>
      <c r="I29" s="152"/>
      <c r="J29" s="152"/>
      <c r="K29" s="42"/>
      <c r="L29" s="42"/>
      <c r="M29" s="42"/>
      <c r="N29" s="42"/>
      <c r="P29" s="1222" t="s">
        <v>356</v>
      </c>
      <c r="Q29" s="1239"/>
      <c r="R29" s="666"/>
      <c r="S29" s="667">
        <v>11</v>
      </c>
      <c r="T29" s="666"/>
      <c r="U29" s="667">
        <v>10</v>
      </c>
      <c r="V29" s="668"/>
      <c r="W29" s="667">
        <v>10</v>
      </c>
      <c r="X29" s="668"/>
      <c r="Y29" s="667" t="s">
        <v>177</v>
      </c>
      <c r="Z29" s="668"/>
      <c r="AA29" s="667">
        <v>10</v>
      </c>
      <c r="AB29" s="668"/>
      <c r="AC29" s="669">
        <v>11.6</v>
      </c>
      <c r="AD29" s="668"/>
      <c r="AE29" s="669">
        <v>11.6</v>
      </c>
      <c r="AF29" s="668"/>
      <c r="AG29" s="1518">
        <v>10</v>
      </c>
    </row>
    <row r="30" spans="1:34" ht="18" customHeight="1">
      <c r="A30" s="1"/>
      <c r="C30" s="42"/>
      <c r="D30" s="42"/>
      <c r="E30" s="42"/>
      <c r="F30" s="42"/>
      <c r="G30" s="152"/>
      <c r="H30" s="152"/>
      <c r="I30" s="152"/>
      <c r="J30" s="152"/>
      <c r="K30" s="42"/>
      <c r="L30" s="42"/>
      <c r="M30" s="42"/>
      <c r="N30" s="42"/>
      <c r="P30" s="1222" t="s">
        <v>357</v>
      </c>
      <c r="Q30" s="1239"/>
      <c r="R30" s="666"/>
      <c r="S30" s="667">
        <v>12.4</v>
      </c>
      <c r="T30" s="666"/>
      <c r="U30" s="667">
        <v>15</v>
      </c>
      <c r="V30" s="668"/>
      <c r="W30" s="667">
        <v>18</v>
      </c>
      <c r="X30" s="668"/>
      <c r="Y30" s="667">
        <v>25</v>
      </c>
      <c r="Z30" s="668"/>
      <c r="AA30" s="667">
        <v>25</v>
      </c>
      <c r="AB30" s="668"/>
      <c r="AC30" s="669">
        <v>33</v>
      </c>
      <c r="AD30" s="668"/>
      <c r="AE30" s="669">
        <v>33</v>
      </c>
      <c r="AF30" s="668"/>
      <c r="AG30" s="1518">
        <v>15</v>
      </c>
    </row>
    <row r="31" spans="1:34" ht="18" customHeight="1">
      <c r="A31" s="1"/>
      <c r="C31" s="42"/>
      <c r="D31" s="42"/>
      <c r="E31" s="42"/>
      <c r="F31" s="42"/>
      <c r="G31" s="152"/>
      <c r="H31" s="152"/>
      <c r="I31" s="152"/>
      <c r="J31" s="152"/>
      <c r="K31" s="42"/>
      <c r="L31" s="42"/>
      <c r="M31" s="42"/>
      <c r="N31" s="42"/>
      <c r="P31" s="1222" t="s">
        <v>358</v>
      </c>
      <c r="Q31" s="1239"/>
      <c r="R31" s="666"/>
      <c r="S31" s="667">
        <v>10245.200000000001</v>
      </c>
      <c r="T31" s="666"/>
      <c r="U31" s="667">
        <v>8735.875</v>
      </c>
      <c r="V31" s="668"/>
      <c r="W31" s="667">
        <v>8099</v>
      </c>
      <c r="X31" s="668"/>
      <c r="Y31" s="667">
        <v>7998</v>
      </c>
      <c r="Z31" s="668"/>
      <c r="AA31" s="667">
        <v>3997</v>
      </c>
      <c r="AB31" s="668"/>
      <c r="AC31" s="669">
        <v>7733.8249999999998</v>
      </c>
      <c r="AD31" s="668"/>
      <c r="AE31" s="669">
        <v>7733.8249999999998</v>
      </c>
      <c r="AF31" s="668"/>
      <c r="AG31" s="1518">
        <v>8350</v>
      </c>
    </row>
    <row r="32" spans="1:34" ht="18" customHeight="1">
      <c r="A32" s="1"/>
      <c r="C32" s="42"/>
      <c r="D32" s="42"/>
      <c r="E32" s="42"/>
      <c r="F32" s="42"/>
      <c r="G32" s="152"/>
      <c r="H32" s="152"/>
      <c r="I32" s="152"/>
      <c r="J32" s="152"/>
      <c r="K32" s="42"/>
      <c r="L32" s="42"/>
      <c r="M32" s="42"/>
      <c r="N32" s="42"/>
      <c r="P32" s="1224" t="s">
        <v>359</v>
      </c>
      <c r="Q32" s="1240"/>
      <c r="R32" s="670"/>
      <c r="S32" s="671">
        <v>566</v>
      </c>
      <c r="T32" s="670"/>
      <c r="U32" s="671">
        <v>484</v>
      </c>
      <c r="V32" s="672"/>
      <c r="W32" s="671">
        <v>520</v>
      </c>
      <c r="X32" s="672"/>
      <c r="Y32" s="671">
        <v>325</v>
      </c>
      <c r="Z32" s="672"/>
      <c r="AA32" s="671">
        <v>191</v>
      </c>
      <c r="AB32" s="672"/>
      <c r="AC32" s="673">
        <v>368</v>
      </c>
      <c r="AD32" s="672"/>
      <c r="AE32" s="673">
        <v>368</v>
      </c>
      <c r="AF32" s="672"/>
      <c r="AG32" s="1519">
        <v>170</v>
      </c>
    </row>
    <row r="33" spans="1:33" ht="18" customHeight="1">
      <c r="A33" s="1"/>
      <c r="C33" s="42"/>
      <c r="D33" s="42"/>
      <c r="E33" s="42"/>
      <c r="F33" s="42"/>
      <c r="G33" s="152"/>
      <c r="H33" s="152"/>
      <c r="I33" s="152"/>
      <c r="J33" s="152"/>
      <c r="K33" s="42"/>
      <c r="L33" s="42"/>
      <c r="M33" s="42"/>
      <c r="N33" s="42"/>
      <c r="P33" s="1241" t="s">
        <v>360</v>
      </c>
      <c r="Q33" s="1242"/>
      <c r="R33" s="674"/>
      <c r="S33" s="675">
        <v>1121</v>
      </c>
      <c r="T33" s="674"/>
      <c r="U33" s="675">
        <v>973</v>
      </c>
      <c r="V33" s="676"/>
      <c r="W33" s="675">
        <v>1161</v>
      </c>
      <c r="X33" s="676"/>
      <c r="Y33" s="675">
        <v>1146</v>
      </c>
      <c r="Z33" s="676"/>
      <c r="AA33" s="675">
        <v>558</v>
      </c>
      <c r="AB33" s="676"/>
      <c r="AC33" s="677">
        <v>1079</v>
      </c>
      <c r="AD33" s="676"/>
      <c r="AE33" s="677">
        <v>1079</v>
      </c>
      <c r="AF33" s="676"/>
      <c r="AG33" s="1520">
        <v>1150</v>
      </c>
    </row>
    <row r="34" spans="1:33" ht="18" customHeight="1">
      <c r="A34" s="1"/>
      <c r="C34" s="42"/>
      <c r="D34" s="42"/>
      <c r="E34" s="42"/>
      <c r="F34" s="42"/>
      <c r="G34" s="152"/>
      <c r="H34" s="152"/>
      <c r="I34" s="152"/>
      <c r="J34" s="152"/>
      <c r="K34" s="42"/>
      <c r="L34" s="42"/>
      <c r="M34" s="42"/>
      <c r="N34" s="42"/>
      <c r="P34" s="1222" t="s">
        <v>361</v>
      </c>
      <c r="Q34" s="1223"/>
      <c r="R34" s="666"/>
      <c r="S34" s="667">
        <v>100</v>
      </c>
      <c r="T34" s="666"/>
      <c r="U34" s="667">
        <v>72</v>
      </c>
      <c r="V34" s="668"/>
      <c r="W34" s="667">
        <v>103</v>
      </c>
      <c r="X34" s="668"/>
      <c r="Y34" s="667">
        <v>81</v>
      </c>
      <c r="Z34" s="668"/>
      <c r="AA34" s="667">
        <v>76</v>
      </c>
      <c r="AB34" s="668"/>
      <c r="AC34" s="669">
        <v>149</v>
      </c>
      <c r="AD34" s="668"/>
      <c r="AE34" s="669">
        <v>149</v>
      </c>
      <c r="AF34" s="668"/>
      <c r="AG34" s="1518">
        <v>73</v>
      </c>
    </row>
    <row r="35" spans="1:33" ht="18" customHeight="1">
      <c r="A35" s="1"/>
      <c r="C35" s="42"/>
      <c r="D35" s="42"/>
      <c r="E35" s="42"/>
      <c r="F35" s="42"/>
      <c r="G35" s="152"/>
      <c r="H35" s="152"/>
      <c r="I35" s="152"/>
      <c r="J35" s="152"/>
      <c r="K35" s="42"/>
      <c r="L35" s="42"/>
      <c r="M35" s="42"/>
      <c r="N35" s="42"/>
      <c r="P35" s="1222" t="s">
        <v>362</v>
      </c>
      <c r="Q35" s="1223"/>
      <c r="R35" s="666"/>
      <c r="S35" s="667">
        <v>0</v>
      </c>
      <c r="T35" s="666"/>
      <c r="U35" s="667">
        <v>0</v>
      </c>
      <c r="V35" s="668"/>
      <c r="W35" s="667">
        <v>0</v>
      </c>
      <c r="X35" s="668"/>
      <c r="Y35" s="678" t="s">
        <v>177</v>
      </c>
      <c r="Z35" s="679"/>
      <c r="AA35" s="678" t="s">
        <v>177</v>
      </c>
      <c r="AB35" s="668"/>
      <c r="AC35" s="669" t="s">
        <v>176</v>
      </c>
      <c r="AD35" s="668"/>
      <c r="AE35" s="669" t="s">
        <v>176</v>
      </c>
      <c r="AF35" s="668"/>
      <c r="AG35" s="1521" t="s">
        <v>510</v>
      </c>
    </row>
    <row r="36" spans="1:33" ht="18" customHeight="1">
      <c r="A36" s="1"/>
      <c r="C36" s="42"/>
      <c r="D36" s="42"/>
      <c r="E36" s="42"/>
      <c r="F36" s="42"/>
      <c r="G36" s="152"/>
      <c r="H36" s="152"/>
      <c r="I36" s="152"/>
      <c r="J36" s="152"/>
      <c r="K36" s="42"/>
      <c r="L36" s="42"/>
      <c r="M36" s="42"/>
      <c r="N36" s="42"/>
      <c r="P36" s="1222" t="s">
        <v>363</v>
      </c>
      <c r="Q36" s="1223"/>
      <c r="R36" s="666"/>
      <c r="S36" s="667">
        <v>0</v>
      </c>
      <c r="T36" s="666"/>
      <c r="U36" s="667">
        <v>0</v>
      </c>
      <c r="V36" s="668"/>
      <c r="W36" s="667">
        <v>0</v>
      </c>
      <c r="X36" s="668"/>
      <c r="Y36" s="678" t="s">
        <v>177</v>
      </c>
      <c r="Z36" s="679"/>
      <c r="AA36" s="678" t="s">
        <v>177</v>
      </c>
      <c r="AB36" s="668"/>
      <c r="AC36" s="669" t="s">
        <v>176</v>
      </c>
      <c r="AD36" s="668"/>
      <c r="AE36" s="669" t="s">
        <v>176</v>
      </c>
      <c r="AF36" s="668"/>
      <c r="AG36" s="1521" t="s">
        <v>510</v>
      </c>
    </row>
    <row r="37" spans="1:33" ht="18" customHeight="1">
      <c r="A37" s="1"/>
      <c r="C37" s="42"/>
      <c r="D37" s="42"/>
      <c r="E37" s="42"/>
      <c r="F37" s="42"/>
      <c r="G37" s="152"/>
      <c r="H37" s="152"/>
      <c r="I37" s="152"/>
      <c r="J37" s="152"/>
      <c r="K37" s="42"/>
      <c r="L37" s="42"/>
      <c r="M37" s="42"/>
      <c r="N37" s="42"/>
      <c r="P37" s="1224" t="s">
        <v>364</v>
      </c>
      <c r="Q37" s="1225"/>
      <c r="R37" s="670"/>
      <c r="S37" s="671">
        <v>100</v>
      </c>
      <c r="T37" s="670"/>
      <c r="U37" s="671">
        <v>0</v>
      </c>
      <c r="V37" s="672"/>
      <c r="W37" s="671">
        <v>155</v>
      </c>
      <c r="X37" s="672"/>
      <c r="Y37" s="671">
        <v>163</v>
      </c>
      <c r="Z37" s="672"/>
      <c r="AA37" s="671">
        <v>66</v>
      </c>
      <c r="AB37" s="672"/>
      <c r="AC37" s="673">
        <v>110</v>
      </c>
      <c r="AD37" s="672"/>
      <c r="AE37" s="673">
        <v>110</v>
      </c>
      <c r="AF37" s="672"/>
      <c r="AG37" s="1519">
        <v>80</v>
      </c>
    </row>
    <row r="38" spans="1:33" ht="18" customHeight="1">
      <c r="A38" s="1"/>
      <c r="C38" s="42"/>
      <c r="D38" s="42"/>
      <c r="E38" s="42"/>
      <c r="F38" s="42"/>
      <c r="G38" s="152"/>
      <c r="H38" s="152"/>
      <c r="I38" s="152"/>
      <c r="J38" s="152"/>
      <c r="K38" s="42"/>
      <c r="L38" s="42"/>
      <c r="M38" s="42"/>
      <c r="N38" s="42"/>
      <c r="P38" s="1226" t="s">
        <v>149</v>
      </c>
      <c r="Q38" s="1227"/>
      <c r="R38" s="680"/>
      <c r="S38" s="681">
        <v>853</v>
      </c>
      <c r="T38" s="680"/>
      <c r="U38" s="681">
        <v>984</v>
      </c>
      <c r="V38" s="682"/>
      <c r="W38" s="681">
        <v>1049</v>
      </c>
      <c r="X38" s="682"/>
      <c r="Y38" s="681">
        <v>655</v>
      </c>
      <c r="Z38" s="682"/>
      <c r="AA38" s="681">
        <v>416</v>
      </c>
      <c r="AB38" s="682"/>
      <c r="AC38" s="683">
        <v>1017</v>
      </c>
      <c r="AD38" s="682"/>
      <c r="AE38" s="683">
        <v>1017</v>
      </c>
      <c r="AF38" s="682"/>
      <c r="AG38" s="1522">
        <v>1252</v>
      </c>
    </row>
    <row r="39" spans="1:33" ht="18" customHeight="1" thickBot="1">
      <c r="A39" s="120"/>
      <c r="B39" s="149"/>
      <c r="C39" s="42"/>
      <c r="D39" s="42"/>
      <c r="E39" s="42"/>
      <c r="F39" s="42"/>
      <c r="G39" s="152"/>
      <c r="H39" s="152"/>
      <c r="I39" s="152"/>
      <c r="J39" s="152"/>
      <c r="K39" s="42"/>
      <c r="L39" s="42"/>
      <c r="M39" s="42"/>
      <c r="N39" s="42"/>
      <c r="P39" s="684"/>
      <c r="Q39" s="685"/>
      <c r="R39" s="686"/>
      <c r="S39" s="687">
        <v>14270.6</v>
      </c>
      <c r="T39" s="686"/>
      <c r="U39" s="687">
        <v>12471.875</v>
      </c>
      <c r="V39" s="688"/>
      <c r="W39" s="687">
        <v>12547</v>
      </c>
      <c r="X39" s="688"/>
      <c r="Y39" s="687">
        <v>11580</v>
      </c>
      <c r="Z39" s="688"/>
      <c r="AA39" s="687">
        <v>5865</v>
      </c>
      <c r="AB39" s="688"/>
      <c r="AC39" s="689">
        <v>11553.424999999999</v>
      </c>
      <c r="AD39" s="688"/>
      <c r="AE39" s="689">
        <v>11553.424999999999</v>
      </c>
      <c r="AF39" s="688"/>
      <c r="AG39" s="1523">
        <v>11450</v>
      </c>
    </row>
    <row r="40" spans="1:33" ht="20.100000000000001" customHeight="1">
      <c r="A40" s="1"/>
      <c r="C40" s="1"/>
      <c r="D40" s="1"/>
      <c r="E40" s="1"/>
      <c r="F40" s="42"/>
      <c r="G40" s="152"/>
      <c r="H40" s="152"/>
      <c r="I40" s="152"/>
      <c r="J40" s="152"/>
      <c r="K40" s="42"/>
      <c r="L40" s="42"/>
      <c r="M40" s="42"/>
      <c r="N40" s="151"/>
      <c r="P40" s="1228"/>
      <c r="Q40" s="1229"/>
      <c r="R40" s="690"/>
      <c r="S40" s="690" t="s">
        <v>365</v>
      </c>
      <c r="T40" s="691"/>
      <c r="U40" s="691"/>
      <c r="V40" s="691"/>
      <c r="W40" s="691"/>
      <c r="X40" s="692"/>
      <c r="Y40" s="692"/>
      <c r="Z40" s="692"/>
      <c r="AA40" s="693"/>
      <c r="AB40" s="693"/>
      <c r="AC40" s="693"/>
      <c r="AD40" s="693"/>
      <c r="AE40" s="693"/>
      <c r="AF40" s="693"/>
      <c r="AG40" s="694" t="s">
        <v>366</v>
      </c>
    </row>
    <row r="41" spans="1:33" ht="20.100000000000001" customHeight="1"/>
  </sheetData>
  <mergeCells count="138">
    <mergeCell ref="M19:N19"/>
    <mergeCell ref="M18:N18"/>
    <mergeCell ref="M17:N17"/>
    <mergeCell ref="M16:N16"/>
    <mergeCell ref="M15:N15"/>
    <mergeCell ref="M12:N12"/>
    <mergeCell ref="I19:J19"/>
    <mergeCell ref="I18:J18"/>
    <mergeCell ref="I17:J17"/>
    <mergeCell ref="I16:J16"/>
    <mergeCell ref="I15:J15"/>
    <mergeCell ref="K19:L19"/>
    <mergeCell ref="K18:L18"/>
    <mergeCell ref="K17:L17"/>
    <mergeCell ref="K16:L16"/>
    <mergeCell ref="K15:L15"/>
    <mergeCell ref="E17:F17"/>
    <mergeCell ref="E16:F16"/>
    <mergeCell ref="E15:F15"/>
    <mergeCell ref="E11:F11"/>
    <mergeCell ref="G19:H19"/>
    <mergeCell ref="G18:H18"/>
    <mergeCell ref="G17:H17"/>
    <mergeCell ref="G16:H16"/>
    <mergeCell ref="G15:H15"/>
    <mergeCell ref="G11:H11"/>
    <mergeCell ref="C18:D18"/>
    <mergeCell ref="C19:D19"/>
    <mergeCell ref="E19:F19"/>
    <mergeCell ref="E18:F18"/>
    <mergeCell ref="P34:Q34"/>
    <mergeCell ref="P35:Q35"/>
    <mergeCell ref="P36:Q36"/>
    <mergeCell ref="P37:Q37"/>
    <mergeCell ref="P38:Q38"/>
    <mergeCell ref="P40:Q40"/>
    <mergeCell ref="R26:AG26"/>
    <mergeCell ref="P26:Q26"/>
    <mergeCell ref="P27:Q27"/>
    <mergeCell ref="P28:Q28"/>
    <mergeCell ref="P29:Q29"/>
    <mergeCell ref="P30:Q30"/>
    <mergeCell ref="P31:Q31"/>
    <mergeCell ref="P32:Q32"/>
    <mergeCell ref="P33:Q33"/>
    <mergeCell ref="R27:S27"/>
    <mergeCell ref="T27:U27"/>
    <mergeCell ref="V27:W27"/>
    <mergeCell ref="X27:Y27"/>
    <mergeCell ref="Z27:AA27"/>
    <mergeCell ref="AB27:AC27"/>
    <mergeCell ref="AD27:AE27"/>
    <mergeCell ref="AF27:AG27"/>
    <mergeCell ref="C17:D17"/>
    <mergeCell ref="A4:A21"/>
    <mergeCell ref="C16:D16"/>
    <mergeCell ref="C15:D15"/>
    <mergeCell ref="C11:D11"/>
    <mergeCell ref="I11:J11"/>
    <mergeCell ref="K11:L11"/>
    <mergeCell ref="M11:N11"/>
    <mergeCell ref="C14:D14"/>
    <mergeCell ref="E14:F14"/>
    <mergeCell ref="G14:H14"/>
    <mergeCell ref="I14:J14"/>
    <mergeCell ref="K14:L14"/>
    <mergeCell ref="M14:N14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8:N8"/>
    <mergeCell ref="C7:D7"/>
    <mergeCell ref="E7:F7"/>
    <mergeCell ref="G7:H7"/>
    <mergeCell ref="I7:J7"/>
    <mergeCell ref="K7:L7"/>
    <mergeCell ref="M7:N7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C2:D3"/>
    <mergeCell ref="E2:F3"/>
    <mergeCell ref="G2:H3"/>
    <mergeCell ref="I2:J3"/>
    <mergeCell ref="K2:L3"/>
    <mergeCell ref="M2:N3"/>
    <mergeCell ref="M6:N6"/>
    <mergeCell ref="K4:L4"/>
    <mergeCell ref="M4:N4"/>
    <mergeCell ref="C5:D5"/>
    <mergeCell ref="E5:F5"/>
    <mergeCell ref="G5:H5"/>
    <mergeCell ref="I5:J5"/>
    <mergeCell ref="K5:L5"/>
    <mergeCell ref="M5:N5"/>
    <mergeCell ref="C4:D4"/>
    <mergeCell ref="E4:F4"/>
    <mergeCell ref="G4:H4"/>
    <mergeCell ref="I4:J4"/>
    <mergeCell ref="C6:D6"/>
    <mergeCell ref="E6:F6"/>
    <mergeCell ref="G6:H6"/>
    <mergeCell ref="I6:J6"/>
    <mergeCell ref="K6:L6"/>
    <mergeCell ref="C20:D20"/>
    <mergeCell ref="E20:F20"/>
    <mergeCell ref="G20:H20"/>
    <mergeCell ref="I20:J20"/>
    <mergeCell ref="K20:L20"/>
    <mergeCell ref="M20:N20"/>
    <mergeCell ref="E21:F21"/>
    <mergeCell ref="G21:H21"/>
    <mergeCell ref="I21:J21"/>
    <mergeCell ref="K21:L21"/>
    <mergeCell ref="M21:N21"/>
    <mergeCell ref="C21:D21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  <headerFooter>
    <oddFooter>&amp;C&amp;"ＭＳ ゴシック,標準"&amp;12- 10 -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B4F0C-1432-4712-BCB9-857D0BE12EAA}">
  <sheetPr>
    <tabColor rgb="FFFFC000"/>
  </sheetPr>
  <dimension ref="A1:I219"/>
  <sheetViews>
    <sheetView view="pageBreakPreview" topLeftCell="A37" zoomScale="110" zoomScaleNormal="100" zoomScaleSheetLayoutView="110" workbookViewId="0">
      <selection activeCell="L62" sqref="L62"/>
    </sheetView>
  </sheetViews>
  <sheetFormatPr defaultColWidth="9" defaultRowHeight="13.5"/>
  <cols>
    <col min="1" max="1" width="4.625" style="1" customWidth="1"/>
    <col min="2" max="2" width="9.625" style="1" customWidth="1"/>
    <col min="3" max="3" width="7.5" style="1" customWidth="1"/>
    <col min="4" max="6" width="9.125" style="1" customWidth="1"/>
    <col min="7" max="7" width="9.125" style="35" customWidth="1"/>
    <col min="8" max="9" width="9.125" style="1" customWidth="1"/>
    <col min="10" max="16384" width="9" style="1"/>
  </cols>
  <sheetData>
    <row r="1" spans="1:9" ht="18" customHeight="1">
      <c r="A1" s="34" t="s">
        <v>367</v>
      </c>
    </row>
    <row r="2" spans="1:9" ht="8.1" customHeight="1" thickBot="1">
      <c r="G2" s="36"/>
    </row>
    <row r="3" spans="1:9" ht="12" customHeight="1">
      <c r="A3" s="1247" t="s">
        <v>368</v>
      </c>
      <c r="B3" s="1248"/>
      <c r="C3" s="1039" t="s">
        <v>369</v>
      </c>
      <c r="D3" s="1065" t="s">
        <v>370</v>
      </c>
      <c r="E3" s="1065"/>
      <c r="F3" s="1065"/>
      <c r="G3" s="1065" t="s">
        <v>371</v>
      </c>
      <c r="H3" s="1065"/>
      <c r="I3" s="1067"/>
    </row>
    <row r="4" spans="1:9" ht="12" customHeight="1">
      <c r="A4" s="1249"/>
      <c r="B4" s="1250"/>
      <c r="C4" s="1253"/>
      <c r="D4" s="38" t="s">
        <v>372</v>
      </c>
      <c r="E4" s="38" t="s">
        <v>373</v>
      </c>
      <c r="F4" s="38" t="s">
        <v>374</v>
      </c>
      <c r="G4" s="38" t="s">
        <v>375</v>
      </c>
      <c r="H4" s="38" t="s">
        <v>373</v>
      </c>
      <c r="I4" s="309" t="s">
        <v>374</v>
      </c>
    </row>
    <row r="5" spans="1:9" ht="12" customHeight="1">
      <c r="A5" s="1251"/>
      <c r="B5" s="1252"/>
      <c r="C5" s="1108"/>
      <c r="D5" s="513" t="s">
        <v>376</v>
      </c>
      <c r="E5" s="513" t="s">
        <v>376</v>
      </c>
      <c r="F5" s="513" t="s">
        <v>377</v>
      </c>
      <c r="G5" s="513" t="s">
        <v>378</v>
      </c>
      <c r="H5" s="513" t="s">
        <v>378</v>
      </c>
      <c r="I5" s="514" t="s">
        <v>377</v>
      </c>
    </row>
    <row r="6" spans="1:9" ht="11.1" customHeight="1">
      <c r="A6" s="1254" t="s">
        <v>379</v>
      </c>
      <c r="B6" s="1255"/>
      <c r="C6" s="493" t="s">
        <v>380</v>
      </c>
      <c r="D6" s="515">
        <v>547</v>
      </c>
      <c r="E6" s="515">
        <v>541</v>
      </c>
      <c r="F6" s="515">
        <v>98</v>
      </c>
      <c r="G6" s="515">
        <v>7458</v>
      </c>
      <c r="H6" s="515">
        <v>5951</v>
      </c>
      <c r="I6" s="516">
        <v>79.793510324483776</v>
      </c>
    </row>
    <row r="7" spans="1:9" ht="11.1" customHeight="1">
      <c r="A7" s="1256"/>
      <c r="B7" s="1255"/>
      <c r="C7" s="517" t="s">
        <v>381</v>
      </c>
      <c r="D7" s="518">
        <v>520</v>
      </c>
      <c r="E7" s="518">
        <v>566</v>
      </c>
      <c r="F7" s="518">
        <v>108</v>
      </c>
      <c r="G7" s="518">
        <v>6477</v>
      </c>
      <c r="H7" s="518">
        <v>5066</v>
      </c>
      <c r="I7" s="519">
        <v>78.215223097112869</v>
      </c>
    </row>
    <row r="8" spans="1:9" ht="11.1" customHeight="1">
      <c r="A8" s="1256"/>
      <c r="B8" s="1255"/>
      <c r="C8" s="517" t="s">
        <v>382</v>
      </c>
      <c r="D8" s="518">
        <v>498</v>
      </c>
      <c r="E8" s="518">
        <v>562</v>
      </c>
      <c r="F8" s="518">
        <v>112</v>
      </c>
      <c r="G8" s="518">
        <v>5867</v>
      </c>
      <c r="H8" s="518">
        <v>5011</v>
      </c>
      <c r="I8" s="519">
        <v>85.40991989091529</v>
      </c>
    </row>
    <row r="9" spans="1:9" ht="11.1" customHeight="1">
      <c r="A9" s="1256"/>
      <c r="B9" s="1255"/>
      <c r="C9" s="517" t="s">
        <v>383</v>
      </c>
      <c r="D9" s="518">
        <v>325</v>
      </c>
      <c r="E9" s="518">
        <v>313</v>
      </c>
      <c r="F9" s="518">
        <v>98</v>
      </c>
      <c r="G9" s="518">
        <v>1748</v>
      </c>
      <c r="H9" s="518">
        <v>1505</v>
      </c>
      <c r="I9" s="519">
        <v>86.098398169336392</v>
      </c>
    </row>
    <row r="10" spans="1:9" ht="11.1" customHeight="1">
      <c r="A10" s="1256"/>
      <c r="B10" s="1255"/>
      <c r="C10" s="520" t="s">
        <v>61</v>
      </c>
      <c r="D10" s="521">
        <v>244</v>
      </c>
      <c r="E10" s="521">
        <v>264</v>
      </c>
      <c r="F10" s="521">
        <v>111</v>
      </c>
      <c r="G10" s="521">
        <v>1155</v>
      </c>
      <c r="H10" s="521">
        <v>1392</v>
      </c>
      <c r="I10" s="522">
        <v>120.51948051948051</v>
      </c>
    </row>
    <row r="11" spans="1:9" ht="11.1" customHeight="1">
      <c r="A11" s="1256" t="s">
        <v>384</v>
      </c>
      <c r="B11" s="1255"/>
      <c r="C11" s="493" t="s">
        <v>385</v>
      </c>
      <c r="D11" s="515">
        <v>215</v>
      </c>
      <c r="E11" s="515">
        <v>194</v>
      </c>
      <c r="F11" s="515">
        <v>91</v>
      </c>
      <c r="G11" s="515">
        <v>860</v>
      </c>
      <c r="H11" s="515">
        <v>793</v>
      </c>
      <c r="I11" s="516">
        <v>92.209302325581405</v>
      </c>
    </row>
    <row r="12" spans="1:9" ht="11.1" customHeight="1">
      <c r="A12" s="1256"/>
      <c r="B12" s="1255"/>
      <c r="C12" s="523" t="s">
        <v>386</v>
      </c>
      <c r="D12" s="524">
        <v>215</v>
      </c>
      <c r="E12" s="524">
        <v>212</v>
      </c>
      <c r="F12" s="524">
        <v>99</v>
      </c>
      <c r="G12" s="524">
        <v>890</v>
      </c>
      <c r="H12" s="524">
        <v>821</v>
      </c>
      <c r="I12" s="525">
        <v>92.247191011235955</v>
      </c>
    </row>
    <row r="13" spans="1:9" ht="11.1" customHeight="1">
      <c r="A13" s="1257" t="s">
        <v>387</v>
      </c>
      <c r="B13" s="1255" t="s">
        <v>388</v>
      </c>
      <c r="C13" s="493" t="s">
        <v>389</v>
      </c>
      <c r="D13" s="515">
        <v>391</v>
      </c>
      <c r="E13" s="515">
        <v>438</v>
      </c>
      <c r="F13" s="515">
        <v>112</v>
      </c>
      <c r="G13" s="515">
        <v>2880</v>
      </c>
      <c r="H13" s="515">
        <v>3306</v>
      </c>
      <c r="I13" s="516">
        <v>114.79166666666667</v>
      </c>
    </row>
    <row r="14" spans="1:9" ht="11.1" customHeight="1">
      <c r="A14" s="1258"/>
      <c r="B14" s="1255"/>
      <c r="C14" s="517" t="s">
        <v>390</v>
      </c>
      <c r="D14" s="518">
        <v>391</v>
      </c>
      <c r="E14" s="518">
        <v>472</v>
      </c>
      <c r="F14" s="518">
        <v>121</v>
      </c>
      <c r="G14" s="518">
        <v>2880</v>
      </c>
      <c r="H14" s="518">
        <v>3624</v>
      </c>
      <c r="I14" s="519">
        <v>125.83333333333333</v>
      </c>
    </row>
    <row r="15" spans="1:9" ht="11.1" customHeight="1">
      <c r="A15" s="1258"/>
      <c r="B15" s="1255"/>
      <c r="C15" s="520" t="s">
        <v>62</v>
      </c>
      <c r="D15" s="521">
        <v>535</v>
      </c>
      <c r="E15" s="521">
        <v>585</v>
      </c>
      <c r="F15" s="521">
        <v>109</v>
      </c>
      <c r="G15" s="521">
        <v>4570</v>
      </c>
      <c r="H15" s="521">
        <v>4861</v>
      </c>
      <c r="I15" s="522">
        <v>106.36761487964989</v>
      </c>
    </row>
    <row r="16" spans="1:9" ht="11.1" customHeight="1">
      <c r="A16" s="1258"/>
      <c r="B16" s="1255" t="s">
        <v>391</v>
      </c>
      <c r="C16" s="493" t="s">
        <v>392</v>
      </c>
      <c r="D16" s="515">
        <v>631</v>
      </c>
      <c r="E16" s="515">
        <v>668</v>
      </c>
      <c r="F16" s="515">
        <v>106</v>
      </c>
      <c r="G16" s="515">
        <v>6350</v>
      </c>
      <c r="H16" s="515">
        <v>6684</v>
      </c>
      <c r="I16" s="516">
        <v>105.25984251968504</v>
      </c>
    </row>
    <row r="17" spans="1:9" ht="11.1" customHeight="1">
      <c r="A17" s="1258"/>
      <c r="B17" s="1255"/>
      <c r="C17" s="517" t="s">
        <v>393</v>
      </c>
      <c r="D17" s="518">
        <v>631</v>
      </c>
      <c r="E17" s="518">
        <v>672</v>
      </c>
      <c r="F17" s="518">
        <v>107</v>
      </c>
      <c r="G17" s="518">
        <v>6350</v>
      </c>
      <c r="H17" s="518">
        <v>6680</v>
      </c>
      <c r="I17" s="519">
        <v>105.19685039370079</v>
      </c>
    </row>
    <row r="18" spans="1:9" ht="11.1" customHeight="1">
      <c r="A18" s="1258"/>
      <c r="B18" s="1255"/>
      <c r="C18" s="520" t="s">
        <v>394</v>
      </c>
      <c r="D18" s="521">
        <v>600</v>
      </c>
      <c r="E18" s="521">
        <v>639</v>
      </c>
      <c r="F18" s="521">
        <v>106</v>
      </c>
      <c r="G18" s="521">
        <v>5680</v>
      </c>
      <c r="H18" s="521">
        <v>5958</v>
      </c>
      <c r="I18" s="522">
        <v>104.8943661971831</v>
      </c>
    </row>
    <row r="19" spans="1:9" ht="11.1" customHeight="1">
      <c r="A19" s="1258"/>
      <c r="B19" s="1255" t="s">
        <v>395</v>
      </c>
      <c r="C19" s="493" t="s">
        <v>396</v>
      </c>
      <c r="D19" s="515">
        <v>600</v>
      </c>
      <c r="E19" s="515">
        <v>620</v>
      </c>
      <c r="F19" s="515">
        <v>103</v>
      </c>
      <c r="G19" s="515">
        <v>5550</v>
      </c>
      <c r="H19" s="515">
        <v>5655</v>
      </c>
      <c r="I19" s="516">
        <v>101.8918918918919</v>
      </c>
    </row>
    <row r="20" spans="1:9" ht="11.1" customHeight="1">
      <c r="A20" s="1258"/>
      <c r="B20" s="1255"/>
      <c r="C20" s="517" t="s">
        <v>63</v>
      </c>
      <c r="D20" s="518">
        <v>574</v>
      </c>
      <c r="E20" s="518">
        <v>594</v>
      </c>
      <c r="F20" s="518">
        <v>103</v>
      </c>
      <c r="G20" s="518">
        <v>5300</v>
      </c>
      <c r="H20" s="518">
        <v>5460</v>
      </c>
      <c r="I20" s="519">
        <v>103.01886792452831</v>
      </c>
    </row>
    <row r="21" spans="1:9" ht="11.1" customHeight="1">
      <c r="A21" s="1258"/>
      <c r="B21" s="1255"/>
      <c r="C21" s="520" t="s">
        <v>397</v>
      </c>
      <c r="D21" s="521">
        <v>600</v>
      </c>
      <c r="E21" s="521">
        <v>618</v>
      </c>
      <c r="F21" s="521">
        <v>103</v>
      </c>
      <c r="G21" s="521">
        <v>5550</v>
      </c>
      <c r="H21" s="521">
        <v>5721</v>
      </c>
      <c r="I21" s="522">
        <v>103.08108108108107</v>
      </c>
    </row>
    <row r="22" spans="1:9" ht="11.1" customHeight="1">
      <c r="A22" s="1257" t="s">
        <v>398</v>
      </c>
      <c r="B22" s="1255" t="s">
        <v>399</v>
      </c>
      <c r="C22" s="531" t="s">
        <v>400</v>
      </c>
      <c r="D22" s="532">
        <v>770</v>
      </c>
      <c r="E22" s="532">
        <v>791</v>
      </c>
      <c r="F22" s="532">
        <v>102</v>
      </c>
      <c r="G22" s="532">
        <v>8180</v>
      </c>
      <c r="H22" s="532">
        <v>8384</v>
      </c>
      <c r="I22" s="533">
        <v>102.49388753056235</v>
      </c>
    </row>
    <row r="23" spans="1:9" ht="11.1" customHeight="1">
      <c r="A23" s="1258"/>
      <c r="B23" s="1255"/>
      <c r="C23" s="1259" t="s">
        <v>401</v>
      </c>
      <c r="D23" s="1261">
        <v>770</v>
      </c>
      <c r="E23" s="526">
        <v>794</v>
      </c>
      <c r="F23" s="1261">
        <v>103</v>
      </c>
      <c r="G23" s="1261">
        <v>8180</v>
      </c>
      <c r="H23" s="1261">
        <v>8463</v>
      </c>
      <c r="I23" s="1265">
        <v>103.45965770171148</v>
      </c>
    </row>
    <row r="24" spans="1:9" ht="11.1" customHeight="1">
      <c r="A24" s="1258"/>
      <c r="B24" s="1255"/>
      <c r="C24" s="1260"/>
      <c r="D24" s="1262"/>
      <c r="E24" s="527" t="s">
        <v>402</v>
      </c>
      <c r="F24" s="1262"/>
      <c r="G24" s="1262"/>
      <c r="H24" s="1262"/>
      <c r="I24" s="1266"/>
    </row>
    <row r="25" spans="1:9" ht="11.1" customHeight="1">
      <c r="A25" s="1258"/>
      <c r="B25" s="1255"/>
      <c r="C25" s="1263" t="s">
        <v>403</v>
      </c>
      <c r="D25" s="1267">
        <v>770</v>
      </c>
      <c r="E25" s="528">
        <v>795</v>
      </c>
      <c r="F25" s="1267">
        <v>103</v>
      </c>
      <c r="G25" s="1267">
        <v>8180</v>
      </c>
      <c r="H25" s="529">
        <v>8297</v>
      </c>
      <c r="I25" s="1269">
        <v>103</v>
      </c>
    </row>
    <row r="26" spans="1:9" ht="11.1" customHeight="1">
      <c r="A26" s="1258"/>
      <c r="B26" s="1255"/>
      <c r="C26" s="1264"/>
      <c r="D26" s="1268"/>
      <c r="E26" s="530" t="s">
        <v>404</v>
      </c>
      <c r="F26" s="1268"/>
      <c r="G26" s="1268"/>
      <c r="H26" s="530" t="s">
        <v>405</v>
      </c>
      <c r="I26" s="1270"/>
    </row>
    <row r="27" spans="1:9" ht="11.1" customHeight="1">
      <c r="A27" s="1258"/>
      <c r="B27" s="1255" t="s">
        <v>406</v>
      </c>
      <c r="C27" s="493" t="s">
        <v>64</v>
      </c>
      <c r="D27" s="515">
        <v>830</v>
      </c>
      <c r="E27" s="515">
        <v>849</v>
      </c>
      <c r="F27" s="515">
        <v>103</v>
      </c>
      <c r="G27" s="515">
        <v>8950</v>
      </c>
      <c r="H27" s="515">
        <v>9013</v>
      </c>
      <c r="I27" s="516">
        <v>102</v>
      </c>
    </row>
    <row r="28" spans="1:9" ht="11.1" customHeight="1">
      <c r="A28" s="1258"/>
      <c r="B28" s="1255"/>
      <c r="C28" s="517" t="s">
        <v>407</v>
      </c>
      <c r="D28" s="518">
        <v>830</v>
      </c>
      <c r="E28" s="518">
        <v>852</v>
      </c>
      <c r="F28" s="518">
        <v>103</v>
      </c>
      <c r="G28" s="518">
        <v>8950</v>
      </c>
      <c r="H28" s="518">
        <v>8973</v>
      </c>
      <c r="I28" s="519">
        <v>102</v>
      </c>
    </row>
    <row r="29" spans="1:9" ht="11.1" customHeight="1">
      <c r="A29" s="1258"/>
      <c r="B29" s="1255"/>
      <c r="C29" s="520" t="s">
        <v>408</v>
      </c>
      <c r="D29" s="521">
        <v>700</v>
      </c>
      <c r="E29" s="521">
        <v>751</v>
      </c>
      <c r="F29" s="521">
        <v>108</v>
      </c>
      <c r="G29" s="521">
        <v>7590</v>
      </c>
      <c r="H29" s="521">
        <v>7788</v>
      </c>
      <c r="I29" s="522">
        <v>102.60869565217392</v>
      </c>
    </row>
    <row r="30" spans="1:9" ht="11.1" customHeight="1">
      <c r="A30" s="1254" t="s">
        <v>409</v>
      </c>
      <c r="B30" s="1255"/>
      <c r="C30" s="493" t="s">
        <v>410</v>
      </c>
      <c r="D30" s="515">
        <v>676</v>
      </c>
      <c r="E30" s="515">
        <v>718</v>
      </c>
      <c r="F30" s="515">
        <v>160</v>
      </c>
      <c r="G30" s="515">
        <v>7150</v>
      </c>
      <c r="H30" s="515">
        <v>7417</v>
      </c>
      <c r="I30" s="516">
        <v>103.73426573426573</v>
      </c>
    </row>
    <row r="31" spans="1:9" ht="11.1" customHeight="1">
      <c r="A31" s="1256"/>
      <c r="B31" s="1255"/>
      <c r="C31" s="517" t="s">
        <v>411</v>
      </c>
      <c r="D31" s="518">
        <v>579</v>
      </c>
      <c r="E31" s="518">
        <v>588</v>
      </c>
      <c r="F31" s="518">
        <v>102</v>
      </c>
      <c r="G31" s="518">
        <v>4170</v>
      </c>
      <c r="H31" s="518">
        <v>4182</v>
      </c>
      <c r="I31" s="519">
        <v>100.28776978417267</v>
      </c>
    </row>
    <row r="32" spans="1:9" ht="11.1" customHeight="1">
      <c r="A32" s="1256"/>
      <c r="B32" s="1255"/>
      <c r="C32" s="520" t="s">
        <v>65</v>
      </c>
      <c r="D32" s="521">
        <v>660</v>
      </c>
      <c r="E32" s="521">
        <v>659</v>
      </c>
      <c r="F32" s="521">
        <v>100</v>
      </c>
      <c r="G32" s="521">
        <v>5080</v>
      </c>
      <c r="H32" s="521">
        <v>5194</v>
      </c>
      <c r="I32" s="522">
        <v>102.24409448818899</v>
      </c>
    </row>
    <row r="33" spans="1:9" ht="11.1" customHeight="1">
      <c r="A33" s="1273" t="s">
        <v>412</v>
      </c>
      <c r="B33" s="1274"/>
      <c r="C33" s="493" t="s">
        <v>413</v>
      </c>
      <c r="D33" s="515">
        <v>787</v>
      </c>
      <c r="E33" s="515">
        <v>790</v>
      </c>
      <c r="F33" s="515">
        <v>100</v>
      </c>
      <c r="G33" s="515">
        <v>6800</v>
      </c>
      <c r="H33" s="515">
        <v>7051</v>
      </c>
      <c r="I33" s="516">
        <v>103.69117647058823</v>
      </c>
    </row>
    <row r="34" spans="1:9" ht="11.1" customHeight="1">
      <c r="A34" s="1275"/>
      <c r="B34" s="1274"/>
      <c r="C34" s="523" t="s">
        <v>414</v>
      </c>
      <c r="D34" s="524">
        <v>787</v>
      </c>
      <c r="E34" s="524">
        <v>801</v>
      </c>
      <c r="F34" s="524">
        <v>102</v>
      </c>
      <c r="G34" s="524">
        <v>6800</v>
      </c>
      <c r="H34" s="524">
        <v>7109</v>
      </c>
      <c r="I34" s="525">
        <v>104</v>
      </c>
    </row>
    <row r="35" spans="1:9" ht="11.1" customHeight="1">
      <c r="A35" s="1273" t="s">
        <v>415</v>
      </c>
      <c r="B35" s="1274"/>
      <c r="C35" s="531" t="s">
        <v>416</v>
      </c>
      <c r="D35" s="532">
        <v>963</v>
      </c>
      <c r="E35" s="532">
        <v>958</v>
      </c>
      <c r="F35" s="532">
        <v>99</v>
      </c>
      <c r="G35" s="532">
        <v>9766</v>
      </c>
      <c r="H35" s="532">
        <v>9956</v>
      </c>
      <c r="I35" s="533">
        <v>101</v>
      </c>
    </row>
    <row r="36" spans="1:9" ht="11.1" customHeight="1">
      <c r="A36" s="1275"/>
      <c r="B36" s="1274"/>
      <c r="C36" s="520" t="s">
        <v>417</v>
      </c>
      <c r="D36" s="521">
        <v>963</v>
      </c>
      <c r="E36" s="521">
        <v>963</v>
      </c>
      <c r="F36" s="521">
        <v>100</v>
      </c>
      <c r="G36" s="521">
        <v>9766</v>
      </c>
      <c r="H36" s="521">
        <v>10109</v>
      </c>
      <c r="I36" s="522">
        <v>103</v>
      </c>
    </row>
    <row r="37" spans="1:9" ht="11.1" customHeight="1">
      <c r="A37" s="1254" t="s">
        <v>418</v>
      </c>
      <c r="B37" s="1255"/>
      <c r="C37" s="531" t="s">
        <v>66</v>
      </c>
      <c r="D37" s="532">
        <v>963</v>
      </c>
      <c r="E37" s="532">
        <v>971</v>
      </c>
      <c r="F37" s="532">
        <v>101</v>
      </c>
      <c r="G37" s="532">
        <v>9766</v>
      </c>
      <c r="H37" s="532">
        <v>10282</v>
      </c>
      <c r="I37" s="533">
        <v>105.28363710833504</v>
      </c>
    </row>
    <row r="38" spans="1:9" ht="11.1" customHeight="1">
      <c r="A38" s="1256"/>
      <c r="B38" s="1255"/>
      <c r="C38" s="1259" t="s">
        <v>419</v>
      </c>
      <c r="D38" s="528" t="s">
        <v>420</v>
      </c>
      <c r="E38" s="1261">
        <v>973</v>
      </c>
      <c r="F38" s="1261">
        <v>100</v>
      </c>
      <c r="G38" s="528" t="s">
        <v>421</v>
      </c>
      <c r="H38" s="1261">
        <v>10390</v>
      </c>
      <c r="I38" s="1265">
        <v>104</v>
      </c>
    </row>
    <row r="39" spans="1:9" ht="11.1" customHeight="1">
      <c r="A39" s="1256"/>
      <c r="B39" s="1255"/>
      <c r="C39" s="1260"/>
      <c r="D39" s="534">
        <v>970</v>
      </c>
      <c r="E39" s="1262"/>
      <c r="F39" s="1262"/>
      <c r="G39" s="534">
        <v>9975</v>
      </c>
      <c r="H39" s="1262"/>
      <c r="I39" s="1266"/>
    </row>
    <row r="40" spans="1:9" ht="11.1" customHeight="1">
      <c r="A40" s="1256"/>
      <c r="B40" s="1255"/>
      <c r="C40" s="1263" t="s">
        <v>164</v>
      </c>
      <c r="D40" s="535" t="s">
        <v>420</v>
      </c>
      <c r="E40" s="1267">
        <v>978</v>
      </c>
      <c r="F40" s="1267">
        <v>101</v>
      </c>
      <c r="G40" s="535" t="s">
        <v>422</v>
      </c>
      <c r="H40" s="1267">
        <v>10516</v>
      </c>
      <c r="I40" s="1269">
        <v>105</v>
      </c>
    </row>
    <row r="41" spans="1:9" ht="11.1" customHeight="1">
      <c r="A41" s="1256"/>
      <c r="B41" s="1255"/>
      <c r="C41" s="1260"/>
      <c r="D41" s="534">
        <v>970</v>
      </c>
      <c r="E41" s="1262"/>
      <c r="F41" s="1262"/>
      <c r="G41" s="534">
        <v>9975</v>
      </c>
      <c r="H41" s="1262"/>
      <c r="I41" s="1266"/>
    </row>
    <row r="42" spans="1:9" ht="11.1" customHeight="1">
      <c r="A42" s="1256"/>
      <c r="B42" s="1255"/>
      <c r="C42" s="1263" t="s">
        <v>165</v>
      </c>
      <c r="D42" s="536" t="s">
        <v>423</v>
      </c>
      <c r="E42" s="1282" t="s">
        <v>424</v>
      </c>
      <c r="F42" s="1282" t="s">
        <v>425</v>
      </c>
      <c r="G42" s="536" t="s">
        <v>426</v>
      </c>
      <c r="H42" s="1267">
        <v>11366</v>
      </c>
      <c r="I42" s="1269">
        <v>105</v>
      </c>
    </row>
    <row r="43" spans="1:9" ht="11.1" customHeight="1">
      <c r="A43" s="1256"/>
      <c r="B43" s="1255"/>
      <c r="C43" s="1264"/>
      <c r="D43" s="537">
        <v>1020</v>
      </c>
      <c r="E43" s="1268"/>
      <c r="F43" s="1268"/>
      <c r="G43" s="537">
        <v>10822</v>
      </c>
      <c r="H43" s="1268"/>
      <c r="I43" s="1270"/>
    </row>
    <row r="44" spans="1:9" ht="11.1" customHeight="1">
      <c r="A44" s="1254" t="s">
        <v>427</v>
      </c>
      <c r="B44" s="1255"/>
      <c r="C44" s="493" t="s">
        <v>166</v>
      </c>
      <c r="D44" s="515">
        <v>1633</v>
      </c>
      <c r="E44" s="515">
        <v>1658</v>
      </c>
      <c r="F44" s="515">
        <v>98</v>
      </c>
      <c r="G44" s="515">
        <v>27855</v>
      </c>
      <c r="H44" s="515">
        <v>27205</v>
      </c>
      <c r="I44" s="516">
        <v>102.38926667891933</v>
      </c>
    </row>
    <row r="45" spans="1:9" ht="11.1" customHeight="1">
      <c r="A45" s="1256"/>
      <c r="B45" s="1255"/>
      <c r="C45" s="517" t="s">
        <v>67</v>
      </c>
      <c r="D45" s="518">
        <v>1615</v>
      </c>
      <c r="E45" s="518">
        <v>1652</v>
      </c>
      <c r="F45" s="518">
        <v>98</v>
      </c>
      <c r="G45" s="518">
        <v>27372</v>
      </c>
      <c r="H45" s="518">
        <v>27005</v>
      </c>
      <c r="I45" s="519">
        <v>101.35900759118681</v>
      </c>
    </row>
    <row r="46" spans="1:9" ht="11.1" customHeight="1">
      <c r="A46" s="1256"/>
      <c r="B46" s="1255"/>
      <c r="C46" s="517" t="s">
        <v>68</v>
      </c>
      <c r="D46" s="518">
        <v>1575</v>
      </c>
      <c r="E46" s="518">
        <v>1643</v>
      </c>
      <c r="F46" s="518">
        <v>96</v>
      </c>
      <c r="G46" s="518">
        <v>26993</v>
      </c>
      <c r="H46" s="518">
        <v>26858</v>
      </c>
      <c r="I46" s="519">
        <v>100.50264353265321</v>
      </c>
    </row>
    <row r="47" spans="1:9" ht="11.1" customHeight="1">
      <c r="A47" s="1256"/>
      <c r="B47" s="1255"/>
      <c r="C47" s="517" t="s">
        <v>69</v>
      </c>
      <c r="D47" s="518">
        <v>1566</v>
      </c>
      <c r="E47" s="518">
        <v>1637</v>
      </c>
      <c r="F47" s="518">
        <v>96</v>
      </c>
      <c r="G47" s="518">
        <v>26685</v>
      </c>
      <c r="H47" s="518">
        <v>26748</v>
      </c>
      <c r="I47" s="519">
        <v>99.764468371467032</v>
      </c>
    </row>
    <row r="48" spans="1:9" ht="11.1" customHeight="1">
      <c r="A48" s="1256"/>
      <c r="B48" s="1255"/>
      <c r="C48" s="517" t="s">
        <v>70</v>
      </c>
      <c r="D48" s="518">
        <v>1542</v>
      </c>
      <c r="E48" s="518">
        <v>1596</v>
      </c>
      <c r="F48" s="518">
        <v>97</v>
      </c>
      <c r="G48" s="518">
        <v>26370</v>
      </c>
      <c r="H48" s="518">
        <v>26214</v>
      </c>
      <c r="I48" s="519">
        <v>100.59510185397116</v>
      </c>
    </row>
    <row r="49" spans="1:9" ht="11.1" customHeight="1">
      <c r="A49" s="1256"/>
      <c r="B49" s="1255"/>
      <c r="C49" s="520" t="s">
        <v>71</v>
      </c>
      <c r="D49" s="521">
        <v>1543</v>
      </c>
      <c r="E49" s="521">
        <v>1592</v>
      </c>
      <c r="F49" s="521">
        <v>97</v>
      </c>
      <c r="G49" s="521">
        <v>26370</v>
      </c>
      <c r="H49" s="521">
        <v>26115</v>
      </c>
      <c r="I49" s="522">
        <v>100.9764503159104</v>
      </c>
    </row>
    <row r="50" spans="1:9" ht="11.1" customHeight="1">
      <c r="A50" s="1271" t="s">
        <v>428</v>
      </c>
      <c r="B50" s="1272"/>
      <c r="C50" s="538" t="s">
        <v>72</v>
      </c>
      <c r="D50" s="539">
        <v>1539</v>
      </c>
      <c r="E50" s="539">
        <v>1580</v>
      </c>
      <c r="F50" s="539">
        <v>97</v>
      </c>
      <c r="G50" s="539">
        <v>26320</v>
      </c>
      <c r="H50" s="539">
        <v>26060</v>
      </c>
      <c r="I50" s="540">
        <v>100.99769762087489</v>
      </c>
    </row>
    <row r="51" spans="1:9" ht="11.1" customHeight="1">
      <c r="A51" s="1273" t="s">
        <v>429</v>
      </c>
      <c r="B51" s="1274"/>
      <c r="C51" s="493" t="s">
        <v>73</v>
      </c>
      <c r="D51" s="515">
        <v>1504</v>
      </c>
      <c r="E51" s="515">
        <v>1526</v>
      </c>
      <c r="F51" s="515">
        <v>99</v>
      </c>
      <c r="G51" s="515">
        <v>25820</v>
      </c>
      <c r="H51" s="515">
        <v>25623</v>
      </c>
      <c r="I51" s="516">
        <v>100.7688404948679</v>
      </c>
    </row>
    <row r="52" spans="1:9" ht="11.1" customHeight="1">
      <c r="A52" s="1275"/>
      <c r="B52" s="1274"/>
      <c r="C52" s="523" t="s">
        <v>74</v>
      </c>
      <c r="D52" s="524">
        <v>1500</v>
      </c>
      <c r="E52" s="524">
        <v>1524</v>
      </c>
      <c r="F52" s="524">
        <v>98</v>
      </c>
      <c r="G52" s="524">
        <v>25700</v>
      </c>
      <c r="H52" s="524">
        <v>25400</v>
      </c>
      <c r="I52" s="525">
        <v>101.18110236220473</v>
      </c>
    </row>
    <row r="53" spans="1:9" ht="11.1" customHeight="1">
      <c r="A53" s="1276" t="s">
        <v>430</v>
      </c>
      <c r="B53" s="1277"/>
      <c r="C53" s="531" t="s">
        <v>75</v>
      </c>
      <c r="D53" s="532">
        <v>1495</v>
      </c>
      <c r="E53" s="532">
        <v>1522</v>
      </c>
      <c r="F53" s="532">
        <v>98</v>
      </c>
      <c r="G53" s="532">
        <v>25790</v>
      </c>
      <c r="H53" s="532">
        <v>25600</v>
      </c>
      <c r="I53" s="533">
        <v>100.78125</v>
      </c>
    </row>
    <row r="54" spans="1:9" ht="11.1" customHeight="1">
      <c r="A54" s="1278"/>
      <c r="B54" s="1279"/>
      <c r="C54" s="517" t="s">
        <v>76</v>
      </c>
      <c r="D54" s="518">
        <v>1446</v>
      </c>
      <c r="E54" s="518">
        <v>1474</v>
      </c>
      <c r="F54" s="518">
        <v>98</v>
      </c>
      <c r="G54" s="518">
        <v>24780</v>
      </c>
      <c r="H54" s="518">
        <v>24700</v>
      </c>
      <c r="I54" s="519">
        <v>100</v>
      </c>
    </row>
    <row r="55" spans="1:9" ht="11.1" customHeight="1">
      <c r="A55" s="1278"/>
      <c r="B55" s="1279"/>
      <c r="C55" s="422" t="s">
        <v>77</v>
      </c>
      <c r="D55" s="518">
        <v>1419</v>
      </c>
      <c r="E55" s="541">
        <v>1406</v>
      </c>
      <c r="F55" s="518">
        <v>101</v>
      </c>
      <c r="G55" s="541">
        <v>24170</v>
      </c>
      <c r="H55" s="541">
        <v>23900</v>
      </c>
      <c r="I55" s="542">
        <v>101</v>
      </c>
    </row>
    <row r="56" spans="1:9" ht="11.1" customHeight="1">
      <c r="A56" s="1278"/>
      <c r="B56" s="1279"/>
      <c r="C56" s="422" t="s">
        <v>78</v>
      </c>
      <c r="D56" s="518">
        <v>1403</v>
      </c>
      <c r="E56" s="518">
        <v>1381</v>
      </c>
      <c r="F56" s="518">
        <v>102</v>
      </c>
      <c r="G56" s="518">
        <v>23914</v>
      </c>
      <c r="H56" s="518">
        <v>23600</v>
      </c>
      <c r="I56" s="519">
        <v>101</v>
      </c>
    </row>
    <row r="57" spans="1:9" ht="11.1" customHeight="1">
      <c r="A57" s="1278"/>
      <c r="B57" s="1279"/>
      <c r="C57" s="422" t="s">
        <v>79</v>
      </c>
      <c r="D57" s="526">
        <v>1387</v>
      </c>
      <c r="E57" s="518">
        <v>1370</v>
      </c>
      <c r="F57" s="518">
        <v>101</v>
      </c>
      <c r="G57" s="518">
        <v>23658</v>
      </c>
      <c r="H57" s="518">
        <v>23300</v>
      </c>
      <c r="I57" s="519">
        <v>102</v>
      </c>
    </row>
    <row r="58" spans="1:9" ht="11.1" customHeight="1">
      <c r="A58" s="1278"/>
      <c r="B58" s="1279"/>
      <c r="C58" s="517" t="s">
        <v>80</v>
      </c>
      <c r="D58" s="543" t="s">
        <v>177</v>
      </c>
      <c r="E58" s="518">
        <v>1386</v>
      </c>
      <c r="F58" s="543" t="s">
        <v>177</v>
      </c>
      <c r="G58" s="518">
        <v>23658</v>
      </c>
      <c r="H58" s="518">
        <v>23600</v>
      </c>
      <c r="I58" s="519">
        <v>100</v>
      </c>
    </row>
    <row r="59" spans="1:9" ht="11.1" customHeight="1">
      <c r="A59" s="1278"/>
      <c r="B59" s="1279"/>
      <c r="C59" s="698" t="s">
        <v>92</v>
      </c>
      <c r="D59" s="927" t="s">
        <v>177</v>
      </c>
      <c r="E59" s="526">
        <v>1379</v>
      </c>
      <c r="F59" s="656" t="s">
        <v>177</v>
      </c>
      <c r="G59" s="526">
        <v>23369</v>
      </c>
      <c r="H59" s="526">
        <v>23600</v>
      </c>
      <c r="I59" s="928">
        <f t="shared" ref="I59" si="0">ROUND((G59/H59)*100,0)</f>
        <v>99</v>
      </c>
    </row>
    <row r="60" spans="1:9" ht="11.1" customHeight="1">
      <c r="A60" s="1278"/>
      <c r="B60" s="1279"/>
      <c r="C60" s="906" t="s">
        <v>675</v>
      </c>
      <c r="D60" s="935" t="s">
        <v>176</v>
      </c>
      <c r="E60" s="936">
        <v>1366</v>
      </c>
      <c r="F60" s="937" t="s">
        <v>176</v>
      </c>
      <c r="G60" s="936">
        <v>23079</v>
      </c>
      <c r="H60" s="936">
        <v>23300</v>
      </c>
      <c r="I60" s="938">
        <v>99</v>
      </c>
    </row>
    <row r="61" spans="1:9" ht="11.1" customHeight="1" thickBot="1">
      <c r="A61" s="1278"/>
      <c r="B61" s="1279"/>
      <c r="C61" s="968" t="s">
        <v>676</v>
      </c>
      <c r="D61" s="1524" t="s">
        <v>177</v>
      </c>
      <c r="E61" s="1525">
        <v>1303</v>
      </c>
      <c r="F61" s="1526" t="s">
        <v>177</v>
      </c>
      <c r="G61" s="1527">
        <v>22757</v>
      </c>
      <c r="H61" s="1525">
        <v>22500</v>
      </c>
      <c r="I61" s="1528">
        <v>99</v>
      </c>
    </row>
    <row r="62" spans="1:9" ht="11.1" customHeight="1" thickBot="1">
      <c r="A62" s="1280"/>
      <c r="B62" s="1281"/>
      <c r="C62" s="968" t="s">
        <v>696</v>
      </c>
      <c r="D62" s="1529" t="s">
        <v>177</v>
      </c>
      <c r="E62" s="1530"/>
      <c r="F62" s="1531" t="s">
        <v>177</v>
      </c>
      <c r="G62" s="1532">
        <v>22225</v>
      </c>
      <c r="H62" s="1530"/>
      <c r="I62" s="1533"/>
    </row>
    <row r="63" spans="1:9" ht="11.1" customHeight="1">
      <c r="A63" s="2"/>
      <c r="B63" s="2"/>
      <c r="C63" s="39"/>
      <c r="D63" s="544"/>
      <c r="E63" s="544"/>
      <c r="F63" s="939" t="s">
        <v>694</v>
      </c>
      <c r="G63" s="929">
        <v>31550</v>
      </c>
      <c r="H63" s="930"/>
      <c r="I63" s="931"/>
    </row>
    <row r="64" spans="1:9" ht="11.1" customHeight="1" thickBot="1">
      <c r="A64" s="2"/>
      <c r="B64" s="2"/>
      <c r="C64" s="39"/>
      <c r="D64" s="545"/>
      <c r="E64" s="545"/>
      <c r="F64" s="940" t="s">
        <v>695</v>
      </c>
      <c r="G64" s="932">
        <v>20957</v>
      </c>
      <c r="H64" s="933"/>
      <c r="I64" s="934"/>
    </row>
    <row r="65" spans="1:9" ht="15.75" customHeight="1">
      <c r="A65" s="2"/>
      <c r="B65" s="2"/>
      <c r="C65" s="2"/>
      <c r="D65" s="2"/>
      <c r="E65" s="2"/>
      <c r="F65" s="2"/>
      <c r="G65" s="1"/>
      <c r="I65" s="546" t="s">
        <v>431</v>
      </c>
    </row>
    <row r="66" spans="1:9" ht="11.1" customHeight="1">
      <c r="A66" s="78" t="s">
        <v>432</v>
      </c>
      <c r="B66" s="1283" t="s">
        <v>433</v>
      </c>
      <c r="C66" s="1283"/>
      <c r="D66" s="1283"/>
      <c r="E66" s="1283"/>
      <c r="F66" s="1283"/>
      <c r="G66" s="1283"/>
      <c r="H66" s="1283"/>
      <c r="I66" s="1283"/>
    </row>
    <row r="67" spans="1:9" ht="11.1" customHeight="1">
      <c r="A67" s="39"/>
      <c r="B67" s="1283" t="s">
        <v>434</v>
      </c>
      <c r="C67" s="1283"/>
      <c r="D67" s="1283"/>
      <c r="E67" s="1283"/>
      <c r="F67" s="1283"/>
      <c r="G67" s="1283"/>
      <c r="H67" s="1283"/>
      <c r="I67" s="1283"/>
    </row>
    <row r="68" spans="1:9" ht="11.1" customHeight="1">
      <c r="A68" s="39"/>
      <c r="B68" s="1283" t="s">
        <v>435</v>
      </c>
      <c r="C68" s="1283"/>
      <c r="D68" s="1283"/>
      <c r="E68" s="1283"/>
      <c r="F68" s="1283"/>
      <c r="G68" s="1283"/>
      <c r="H68" s="1283"/>
      <c r="I68" s="1283"/>
    </row>
    <row r="69" spans="1:9" ht="11.1" customHeight="1">
      <c r="A69" s="39"/>
      <c r="B69" s="1283" t="s">
        <v>436</v>
      </c>
      <c r="C69" s="1283"/>
      <c r="D69" s="1283"/>
      <c r="E69" s="1283"/>
      <c r="F69" s="1283"/>
      <c r="G69" s="1283"/>
      <c r="H69" s="1283"/>
      <c r="I69" s="1283"/>
    </row>
    <row r="70" spans="1:9" ht="11.1" customHeight="1">
      <c r="A70" s="39"/>
      <c r="B70" s="1283" t="s">
        <v>437</v>
      </c>
      <c r="C70" s="1283"/>
      <c r="D70" s="1283"/>
      <c r="E70" s="1283"/>
      <c r="F70" s="1283"/>
      <c r="G70" s="1283"/>
      <c r="H70" s="1283"/>
      <c r="I70" s="1283"/>
    </row>
    <row r="71" spans="1:9" ht="11.1" customHeight="1">
      <c r="A71" s="39"/>
      <c r="B71" s="1283" t="s">
        <v>438</v>
      </c>
      <c r="C71" s="1283"/>
      <c r="D71" s="1283"/>
      <c r="E71" s="1283"/>
      <c r="F71" s="1283"/>
      <c r="G71" s="1283"/>
      <c r="H71" s="1283"/>
      <c r="I71" s="1283"/>
    </row>
    <row r="72" spans="1:9" ht="20.100000000000001" customHeight="1">
      <c r="A72" s="39"/>
      <c r="B72" s="1283" t="s">
        <v>681</v>
      </c>
      <c r="C72" s="1283"/>
      <c r="D72" s="1283"/>
      <c r="E72" s="1283"/>
      <c r="F72" s="1283"/>
      <c r="G72" s="1283"/>
      <c r="H72" s="1283"/>
      <c r="I72" s="1283"/>
    </row>
    <row r="73" spans="1:9" ht="12" customHeight="1">
      <c r="I73" s="172"/>
    </row>
    <row r="74" spans="1:9">
      <c r="I74" s="172"/>
    </row>
    <row r="75" spans="1:9">
      <c r="I75" s="172"/>
    </row>
    <row r="76" spans="1:9">
      <c r="I76" s="172"/>
    </row>
    <row r="77" spans="1:9">
      <c r="G77" s="1"/>
    </row>
    <row r="78" spans="1:9">
      <c r="I78" s="172"/>
    </row>
    <row r="79" spans="1:9">
      <c r="I79" s="172"/>
    </row>
    <row r="80" spans="1:9">
      <c r="I80" s="172"/>
    </row>
    <row r="81" spans="7:9">
      <c r="I81" s="172"/>
    </row>
    <row r="82" spans="7:9">
      <c r="G82" s="1"/>
    </row>
    <row r="83" spans="7:9">
      <c r="I83" s="172"/>
    </row>
    <row r="84" spans="7:9">
      <c r="I84" s="172"/>
    </row>
    <row r="85" spans="7:9">
      <c r="G85" s="1"/>
    </row>
    <row r="86" spans="7:9">
      <c r="I86" s="172"/>
    </row>
    <row r="87" spans="7:9">
      <c r="I87" s="172"/>
    </row>
    <row r="88" spans="7:9">
      <c r="G88" s="1"/>
    </row>
    <row r="89" spans="7:9">
      <c r="I89" s="172"/>
    </row>
    <row r="90" spans="7:9">
      <c r="I90" s="172"/>
    </row>
    <row r="91" spans="7:9">
      <c r="I91" s="172"/>
    </row>
    <row r="92" spans="7:9">
      <c r="I92" s="172"/>
    </row>
    <row r="93" spans="7:9">
      <c r="G93" s="1"/>
    </row>
    <row r="94" spans="7:9">
      <c r="I94" s="172"/>
    </row>
    <row r="95" spans="7:9">
      <c r="I95" s="172"/>
    </row>
    <row r="96" spans="7:9">
      <c r="I96" s="172"/>
    </row>
    <row r="97" spans="7:9">
      <c r="I97" s="172"/>
    </row>
    <row r="98" spans="7:9">
      <c r="G98" s="1"/>
    </row>
    <row r="99" spans="7:9">
      <c r="I99" s="172"/>
    </row>
    <row r="100" spans="7:9">
      <c r="I100" s="172"/>
    </row>
    <row r="101" spans="7:9">
      <c r="I101" s="172"/>
    </row>
    <row r="102" spans="7:9">
      <c r="G102" s="1"/>
    </row>
    <row r="103" spans="7:9">
      <c r="I103" s="172"/>
    </row>
    <row r="104" spans="7:9">
      <c r="I104" s="172"/>
    </row>
    <row r="105" spans="7:9">
      <c r="I105" s="172"/>
    </row>
    <row r="106" spans="7:9">
      <c r="I106" s="172"/>
    </row>
    <row r="107" spans="7:9">
      <c r="I107" s="172"/>
    </row>
    <row r="108" spans="7:9">
      <c r="I108" s="172"/>
    </row>
    <row r="109" spans="7:9">
      <c r="G109" s="1"/>
    </row>
    <row r="110" spans="7:9">
      <c r="I110" s="172"/>
    </row>
    <row r="111" spans="7:9">
      <c r="I111" s="172"/>
    </row>
    <row r="112" spans="7:9">
      <c r="G112" s="1"/>
    </row>
    <row r="113" spans="4:9">
      <c r="I113" s="172"/>
    </row>
    <row r="114" spans="4:9">
      <c r="I114" s="172"/>
    </row>
    <row r="115" spans="4:9">
      <c r="G115" s="1"/>
    </row>
    <row r="116" spans="4:9">
      <c r="G116" s="1"/>
    </row>
    <row r="119" spans="4:9">
      <c r="G119" s="1"/>
    </row>
    <row r="120" spans="4:9">
      <c r="G120" s="1"/>
    </row>
    <row r="121" spans="4:9">
      <c r="G121" s="1"/>
    </row>
    <row r="122" spans="4:9">
      <c r="G122" s="1"/>
    </row>
    <row r="123" spans="4:9">
      <c r="G123" s="1"/>
    </row>
    <row r="124" spans="4:9">
      <c r="G124" s="1"/>
    </row>
    <row r="125" spans="4:9">
      <c r="G125" s="1"/>
    </row>
    <row r="126" spans="4:9">
      <c r="G126" s="1"/>
    </row>
    <row r="127" spans="4:9">
      <c r="D127" s="35"/>
      <c r="G127" s="1"/>
    </row>
    <row r="128" spans="4:9">
      <c r="G128" s="1"/>
    </row>
    <row r="129" spans="4:7">
      <c r="G129" s="1"/>
    </row>
    <row r="130" spans="4:7">
      <c r="G130" s="1"/>
    </row>
    <row r="131" spans="4:7">
      <c r="G131" s="1"/>
    </row>
    <row r="132" spans="4:7">
      <c r="D132" s="35"/>
      <c r="G132" s="1"/>
    </row>
    <row r="133" spans="4:7">
      <c r="G133" s="1"/>
    </row>
    <row r="134" spans="4:7">
      <c r="G134" s="1"/>
    </row>
    <row r="135" spans="4:7">
      <c r="D135" s="35"/>
      <c r="G135" s="1"/>
    </row>
    <row r="136" spans="4:7">
      <c r="G136" s="1"/>
    </row>
    <row r="137" spans="4:7">
      <c r="G137" s="1"/>
    </row>
    <row r="138" spans="4:7">
      <c r="D138" s="35"/>
      <c r="G138" s="1"/>
    </row>
    <row r="139" spans="4:7">
      <c r="G139" s="1"/>
    </row>
    <row r="140" spans="4:7">
      <c r="G140" s="1"/>
    </row>
    <row r="141" spans="4:7">
      <c r="G141" s="1"/>
    </row>
    <row r="142" spans="4:7">
      <c r="G142" s="1"/>
    </row>
    <row r="143" spans="4:7">
      <c r="D143" s="35"/>
      <c r="G143" s="1"/>
    </row>
    <row r="144" spans="4:7">
      <c r="G144" s="1"/>
    </row>
    <row r="145" spans="4:7">
      <c r="G145" s="1"/>
    </row>
    <row r="146" spans="4:7">
      <c r="G146" s="1"/>
    </row>
    <row r="147" spans="4:7">
      <c r="G147" s="1"/>
    </row>
    <row r="148" spans="4:7">
      <c r="D148" s="35"/>
      <c r="G148" s="1"/>
    </row>
    <row r="149" spans="4:7">
      <c r="G149" s="1"/>
    </row>
    <row r="150" spans="4:7">
      <c r="G150" s="1"/>
    </row>
    <row r="151" spans="4:7">
      <c r="G151" s="1"/>
    </row>
    <row r="152" spans="4:7">
      <c r="D152" s="35"/>
      <c r="G152" s="1"/>
    </row>
    <row r="153" spans="4:7">
      <c r="G153" s="1"/>
    </row>
    <row r="154" spans="4:7">
      <c r="G154" s="1"/>
    </row>
    <row r="155" spans="4:7">
      <c r="G155" s="1"/>
    </row>
    <row r="156" spans="4:7">
      <c r="G156" s="1"/>
    </row>
    <row r="157" spans="4:7">
      <c r="G157" s="1"/>
    </row>
    <row r="158" spans="4:7">
      <c r="G158" s="1"/>
    </row>
    <row r="159" spans="4:7">
      <c r="D159" s="35"/>
      <c r="F159" s="172"/>
      <c r="G159" s="1"/>
    </row>
    <row r="160" spans="4:7">
      <c r="G160" s="1"/>
    </row>
    <row r="161" spans="4:8">
      <c r="G161" s="1"/>
    </row>
    <row r="162" spans="4:8">
      <c r="D162" s="35"/>
      <c r="F162" s="172"/>
      <c r="G162" s="1"/>
      <c r="H162" s="35"/>
    </row>
    <row r="163" spans="4:8">
      <c r="G163" s="1"/>
    </row>
    <row r="164" spans="4:8">
      <c r="G164" s="1"/>
    </row>
    <row r="165" spans="4:8">
      <c r="F165" s="35"/>
      <c r="G165" s="1"/>
    </row>
    <row r="166" spans="4:8">
      <c r="G166" s="1"/>
    </row>
    <row r="167" spans="4:8">
      <c r="G167" s="1"/>
    </row>
    <row r="204" spans="6:7">
      <c r="G204" s="1"/>
    </row>
    <row r="205" spans="6:7">
      <c r="F205" s="172"/>
      <c r="G205" s="172"/>
    </row>
    <row r="206" spans="6:7">
      <c r="G206" s="1"/>
    </row>
    <row r="207" spans="6:7">
      <c r="G207" s="1"/>
    </row>
    <row r="208" spans="6:7">
      <c r="G208" s="1"/>
    </row>
    <row r="209" spans="7:7">
      <c r="G209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5" spans="7:7">
      <c r="G215" s="1"/>
    </row>
    <row r="216" spans="7:7">
      <c r="G216" s="1"/>
    </row>
    <row r="217" spans="7:7">
      <c r="G217" s="1"/>
    </row>
    <row r="218" spans="7:7">
      <c r="G218" s="1"/>
    </row>
    <row r="219" spans="7:7">
      <c r="G219" s="1"/>
    </row>
  </sheetData>
  <mergeCells count="54">
    <mergeCell ref="B71:I71"/>
    <mergeCell ref="B72:I72"/>
    <mergeCell ref="B66:I66"/>
    <mergeCell ref="B67:I67"/>
    <mergeCell ref="B68:I68"/>
    <mergeCell ref="B69:I69"/>
    <mergeCell ref="B70:I70"/>
    <mergeCell ref="A53:B62"/>
    <mergeCell ref="A51:B52"/>
    <mergeCell ref="F38:F39"/>
    <mergeCell ref="H38:H39"/>
    <mergeCell ref="I38:I39"/>
    <mergeCell ref="C40:C41"/>
    <mergeCell ref="E40:E41"/>
    <mergeCell ref="F40:F41"/>
    <mergeCell ref="H40:H41"/>
    <mergeCell ref="I40:I41"/>
    <mergeCell ref="E38:E39"/>
    <mergeCell ref="E42:E43"/>
    <mergeCell ref="F42:F43"/>
    <mergeCell ref="H42:H43"/>
    <mergeCell ref="I42:I43"/>
    <mergeCell ref="A44:B49"/>
    <mergeCell ref="A50:B50"/>
    <mergeCell ref="A30:B32"/>
    <mergeCell ref="A33:B34"/>
    <mergeCell ref="A35:B36"/>
    <mergeCell ref="A37:B43"/>
    <mergeCell ref="C38:C39"/>
    <mergeCell ref="C42:C43"/>
    <mergeCell ref="H23:H24"/>
    <mergeCell ref="I23:I24"/>
    <mergeCell ref="C25:C26"/>
    <mergeCell ref="D25:D26"/>
    <mergeCell ref="F25:F26"/>
    <mergeCell ref="G25:G26"/>
    <mergeCell ref="I25:I26"/>
    <mergeCell ref="G23:G24"/>
    <mergeCell ref="A22:A29"/>
    <mergeCell ref="B22:B26"/>
    <mergeCell ref="C23:C24"/>
    <mergeCell ref="D23:D24"/>
    <mergeCell ref="F23:F24"/>
    <mergeCell ref="B27:B29"/>
    <mergeCell ref="A11:B12"/>
    <mergeCell ref="A13:A21"/>
    <mergeCell ref="B13:B15"/>
    <mergeCell ref="B16:B18"/>
    <mergeCell ref="B19:B21"/>
    <mergeCell ref="D3:F3"/>
    <mergeCell ref="G3:I3"/>
    <mergeCell ref="A3:B5"/>
    <mergeCell ref="C3:C5"/>
    <mergeCell ref="A6:B10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scale="92" orientation="portrait" r:id="rId1"/>
  <headerFooter>
    <oddFooter>&amp;C&amp;"ＭＳ ゴシック,標準"&amp;12- 11 -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EB6C-BA2A-49AE-884B-6CF76C2C8929}">
  <sheetPr>
    <tabColor rgb="FFFFC000"/>
  </sheetPr>
  <dimension ref="A1:O25"/>
  <sheetViews>
    <sheetView view="pageBreakPreview" topLeftCell="A10" zoomScaleNormal="100" zoomScaleSheetLayoutView="100" workbookViewId="0">
      <selection activeCell="P5" sqref="P5"/>
    </sheetView>
  </sheetViews>
  <sheetFormatPr defaultColWidth="9" defaultRowHeight="13.5"/>
  <cols>
    <col min="1" max="1" width="0.75" style="1" customWidth="1"/>
    <col min="2" max="2" width="8.5" style="1" customWidth="1"/>
    <col min="3" max="3" width="0.75" style="1" customWidth="1"/>
    <col min="4" max="13" width="8.25" style="1" customWidth="1"/>
    <col min="14" max="15" width="8.25" style="569" customWidth="1"/>
    <col min="16" max="16384" width="9" style="1"/>
  </cols>
  <sheetData>
    <row r="1" spans="1:15" ht="29.25" customHeight="1" thickBot="1">
      <c r="B1" s="18" t="s">
        <v>439</v>
      </c>
      <c r="C1" s="18"/>
      <c r="K1" s="17"/>
      <c r="O1" s="1536" t="s">
        <v>440</v>
      </c>
    </row>
    <row r="2" spans="1:15" ht="18" customHeight="1">
      <c r="A2" s="1290" t="s">
        <v>37</v>
      </c>
      <c r="B2" s="1291"/>
      <c r="C2" s="1292"/>
      <c r="D2" s="986" t="s">
        <v>441</v>
      </c>
      <c r="E2" s="985"/>
      <c r="F2" s="984" t="s">
        <v>442</v>
      </c>
      <c r="G2" s="984"/>
      <c r="H2" s="985" t="s">
        <v>443</v>
      </c>
      <c r="I2" s="986"/>
      <c r="J2" s="984" t="s">
        <v>677</v>
      </c>
      <c r="K2" s="984"/>
      <c r="L2" s="1284" t="s">
        <v>678</v>
      </c>
      <c r="M2" s="1285"/>
      <c r="N2" s="1537" t="s">
        <v>697</v>
      </c>
      <c r="O2" s="1538"/>
    </row>
    <row r="3" spans="1:15" ht="32.25" customHeight="1">
      <c r="A3" s="1287" t="s">
        <v>444</v>
      </c>
      <c r="B3" s="1288"/>
      <c r="C3" s="1289"/>
      <c r="D3" s="548" t="s">
        <v>445</v>
      </c>
      <c r="E3" s="976" t="s">
        <v>446</v>
      </c>
      <c r="F3" s="548" t="s">
        <v>447</v>
      </c>
      <c r="G3" s="976" t="s">
        <v>446</v>
      </c>
      <c r="H3" s="548" t="s">
        <v>447</v>
      </c>
      <c r="I3" s="958" t="s">
        <v>446</v>
      </c>
      <c r="J3" s="547" t="s">
        <v>447</v>
      </c>
      <c r="K3" s="976" t="s">
        <v>446</v>
      </c>
      <c r="L3" s="548" t="s">
        <v>447</v>
      </c>
      <c r="M3" s="652" t="s">
        <v>446</v>
      </c>
      <c r="N3" s="1539" t="s">
        <v>447</v>
      </c>
      <c r="O3" s="1540" t="s">
        <v>446</v>
      </c>
    </row>
    <row r="4" spans="1:15" ht="33.75" customHeight="1">
      <c r="A4" s="16"/>
      <c r="B4" s="15" t="s">
        <v>448</v>
      </c>
      <c r="C4" s="14"/>
      <c r="D4" s="549">
        <v>7350000</v>
      </c>
      <c r="E4" s="512">
        <v>7306000</v>
      </c>
      <c r="F4" s="549">
        <v>7350000</v>
      </c>
      <c r="G4" s="512">
        <v>7327000</v>
      </c>
      <c r="H4" s="653">
        <v>7260000</v>
      </c>
      <c r="I4" s="653">
        <v>7270000</v>
      </c>
      <c r="J4" s="941">
        <v>7170000</v>
      </c>
      <c r="K4" s="942">
        <v>7230000</v>
      </c>
      <c r="L4" s="943">
        <v>6930000</v>
      </c>
      <c r="M4" s="1534">
        <v>7007000</v>
      </c>
      <c r="N4" s="1541">
        <v>6750000</v>
      </c>
      <c r="O4" s="1542"/>
    </row>
    <row r="5" spans="1:15" ht="33.75" customHeight="1">
      <c r="A5" s="16"/>
      <c r="B5" s="15" t="s">
        <v>449</v>
      </c>
      <c r="C5" s="14"/>
      <c r="D5" s="549">
        <v>122787</v>
      </c>
      <c r="E5" s="512">
        <v>122300</v>
      </c>
      <c r="F5" s="549">
        <v>122787</v>
      </c>
      <c r="G5" s="512">
        <v>125100</v>
      </c>
      <c r="H5" s="549">
        <v>121284</v>
      </c>
      <c r="I5" s="959">
        <v>122244.20873</v>
      </c>
      <c r="J5" s="944">
        <v>119780</v>
      </c>
      <c r="K5" s="942">
        <v>121023</v>
      </c>
      <c r="L5" s="945">
        <v>118109</v>
      </c>
      <c r="M5" s="1534">
        <v>115900</v>
      </c>
      <c r="N5" s="1541">
        <v>115347</v>
      </c>
      <c r="O5" s="1542"/>
    </row>
    <row r="6" spans="1:15" ht="33.75" customHeight="1">
      <c r="A6" s="12"/>
      <c r="B6" s="8" t="s">
        <v>450</v>
      </c>
      <c r="C6" s="7"/>
      <c r="D6" s="550">
        <v>26316</v>
      </c>
      <c r="E6" s="509">
        <v>26072.799999999999</v>
      </c>
      <c r="F6" s="550">
        <v>26316</v>
      </c>
      <c r="G6" s="509">
        <v>26210.6</v>
      </c>
      <c r="H6" s="550">
        <v>25994</v>
      </c>
      <c r="I6" s="960">
        <v>25536</v>
      </c>
      <c r="J6" s="946">
        <v>25670</v>
      </c>
      <c r="K6" s="947">
        <v>25238.080000000002</v>
      </c>
      <c r="L6" s="948">
        <v>25313</v>
      </c>
      <c r="M6" s="1534">
        <v>24578.629000000001</v>
      </c>
      <c r="N6" s="1543">
        <v>24720</v>
      </c>
      <c r="O6" s="1542"/>
    </row>
    <row r="7" spans="1:15" ht="33.75" customHeight="1">
      <c r="A7" s="12"/>
      <c r="B7" s="8" t="s">
        <v>451</v>
      </c>
      <c r="C7" s="7"/>
      <c r="D7" s="551">
        <v>2453</v>
      </c>
      <c r="E7" s="511">
        <v>2318.1</v>
      </c>
      <c r="F7" s="551">
        <v>2453</v>
      </c>
      <c r="G7" s="511">
        <v>2252.3000000000002</v>
      </c>
      <c r="H7" s="551">
        <v>2423</v>
      </c>
      <c r="I7" s="961">
        <v>2197.2060000000001</v>
      </c>
      <c r="J7" s="949">
        <v>2393</v>
      </c>
      <c r="K7" s="950">
        <v>2000.96</v>
      </c>
      <c r="L7" s="951">
        <v>2360</v>
      </c>
      <c r="M7" s="1534">
        <v>2163.98</v>
      </c>
      <c r="N7" s="1543">
        <v>2305</v>
      </c>
      <c r="O7" s="1542"/>
    </row>
    <row r="8" spans="1:15" ht="33.75" customHeight="1">
      <c r="A8" s="12"/>
      <c r="B8" s="8" t="s">
        <v>452</v>
      </c>
      <c r="C8" s="7"/>
      <c r="D8" s="551">
        <v>4157</v>
      </c>
      <c r="E8" s="511">
        <v>4201</v>
      </c>
      <c r="F8" s="551">
        <v>4157</v>
      </c>
      <c r="G8" s="511">
        <v>4218.1000000000004</v>
      </c>
      <c r="H8" s="551">
        <v>4106</v>
      </c>
      <c r="I8" s="961">
        <v>4107.3802000000005</v>
      </c>
      <c r="J8" s="949">
        <v>4055</v>
      </c>
      <c r="K8" s="950">
        <v>4139.5</v>
      </c>
      <c r="L8" s="951">
        <v>3998</v>
      </c>
      <c r="M8" s="1534">
        <v>4061.07</v>
      </c>
      <c r="N8" s="1543">
        <v>3905</v>
      </c>
      <c r="O8" s="1542"/>
    </row>
    <row r="9" spans="1:15" ht="33.75" customHeight="1">
      <c r="A9" s="12"/>
      <c r="B9" s="8" t="s">
        <v>453</v>
      </c>
      <c r="C9" s="7"/>
      <c r="D9" s="551">
        <v>13597</v>
      </c>
      <c r="E9" s="511">
        <v>13767.2</v>
      </c>
      <c r="F9" s="551">
        <v>13597</v>
      </c>
      <c r="G9" s="511">
        <v>13824</v>
      </c>
      <c r="H9" s="551">
        <v>13431</v>
      </c>
      <c r="I9" s="961">
        <v>13425.11253</v>
      </c>
      <c r="J9" s="949">
        <v>13264</v>
      </c>
      <c r="K9" s="950">
        <v>13144</v>
      </c>
      <c r="L9" s="951">
        <v>13079</v>
      </c>
      <c r="M9" s="1534">
        <v>13004.6</v>
      </c>
      <c r="N9" s="1543">
        <v>12773</v>
      </c>
      <c r="O9" s="1542"/>
    </row>
    <row r="10" spans="1:15" ht="33.75" customHeight="1">
      <c r="A10" s="12"/>
      <c r="B10" s="11" t="s">
        <v>454</v>
      </c>
      <c r="C10" s="10"/>
      <c r="D10" s="552">
        <v>5422</v>
      </c>
      <c r="E10" s="510">
        <v>5416.7</v>
      </c>
      <c r="F10" s="552">
        <v>5422</v>
      </c>
      <c r="G10" s="510">
        <v>5443.3</v>
      </c>
      <c r="H10" s="552">
        <v>5356</v>
      </c>
      <c r="I10" s="962">
        <v>5271.44</v>
      </c>
      <c r="J10" s="952">
        <v>5289</v>
      </c>
      <c r="K10" s="953">
        <v>5267.46</v>
      </c>
      <c r="L10" s="954">
        <v>5215</v>
      </c>
      <c r="M10" s="1534">
        <v>5507.7840000000006</v>
      </c>
      <c r="N10" s="1543">
        <v>5093</v>
      </c>
      <c r="O10" s="1542"/>
    </row>
    <row r="11" spans="1:15" ht="33.75" customHeight="1">
      <c r="A11" s="9"/>
      <c r="B11" s="8" t="s">
        <v>455</v>
      </c>
      <c r="C11" s="7"/>
      <c r="D11" s="550">
        <v>7138</v>
      </c>
      <c r="E11" s="509">
        <v>7171.9</v>
      </c>
      <c r="F11" s="550">
        <v>7138</v>
      </c>
      <c r="G11" s="509">
        <v>7418.2</v>
      </c>
      <c r="H11" s="550">
        <v>7051</v>
      </c>
      <c r="I11" s="960">
        <v>7200.94</v>
      </c>
      <c r="J11" s="946">
        <v>6963</v>
      </c>
      <c r="K11" s="947">
        <v>6943</v>
      </c>
      <c r="L11" s="948">
        <v>6866</v>
      </c>
      <c r="M11" s="1534">
        <v>6683.7960000000012</v>
      </c>
      <c r="N11" s="1543">
        <v>6706</v>
      </c>
      <c r="O11" s="1542"/>
    </row>
    <row r="12" spans="1:15" ht="33.75" customHeight="1">
      <c r="A12" s="12"/>
      <c r="B12" s="8" t="s">
        <v>105</v>
      </c>
      <c r="C12" s="7"/>
      <c r="D12" s="551">
        <v>9020</v>
      </c>
      <c r="E12" s="511">
        <v>8889</v>
      </c>
      <c r="F12" s="551">
        <v>9020</v>
      </c>
      <c r="G12" s="511">
        <v>8920.7999999999993</v>
      </c>
      <c r="H12" s="551">
        <v>8909</v>
      </c>
      <c r="I12" s="961">
        <v>8692</v>
      </c>
      <c r="J12" s="949">
        <v>8799</v>
      </c>
      <c r="K12" s="950">
        <v>8778</v>
      </c>
      <c r="L12" s="951">
        <v>8676</v>
      </c>
      <c r="M12" s="1534">
        <v>8097.96</v>
      </c>
      <c r="N12" s="1543">
        <v>8473</v>
      </c>
      <c r="O12" s="1542"/>
    </row>
    <row r="13" spans="1:15" ht="33.75" customHeight="1">
      <c r="A13" s="12"/>
      <c r="B13" s="8" t="s">
        <v>456</v>
      </c>
      <c r="C13" s="7"/>
      <c r="D13" s="551">
        <v>11460</v>
      </c>
      <c r="E13" s="511">
        <v>11376.1</v>
      </c>
      <c r="F13" s="551">
        <v>11460</v>
      </c>
      <c r="G13" s="511">
        <v>13171.7</v>
      </c>
      <c r="H13" s="551">
        <v>11320</v>
      </c>
      <c r="I13" s="961">
        <v>12979.48</v>
      </c>
      <c r="J13" s="949">
        <v>11180</v>
      </c>
      <c r="K13" s="950">
        <v>13023.9</v>
      </c>
      <c r="L13" s="951">
        <v>11024</v>
      </c>
      <c r="M13" s="1534">
        <v>12544.82</v>
      </c>
      <c r="N13" s="1543">
        <v>10766</v>
      </c>
      <c r="O13" s="1542"/>
    </row>
    <row r="14" spans="1:15" ht="33.75" customHeight="1">
      <c r="A14" s="12"/>
      <c r="B14" s="8" t="s">
        <v>457</v>
      </c>
      <c r="C14" s="7"/>
      <c r="D14" s="551">
        <v>21211</v>
      </c>
      <c r="E14" s="511">
        <v>21122.6</v>
      </c>
      <c r="F14" s="551">
        <v>21211</v>
      </c>
      <c r="G14" s="511">
        <v>21101</v>
      </c>
      <c r="H14" s="551">
        <v>20950</v>
      </c>
      <c r="I14" s="961">
        <v>20792.330000000002</v>
      </c>
      <c r="J14" s="949">
        <v>20691</v>
      </c>
      <c r="K14" s="950">
        <v>20413.900000000001</v>
      </c>
      <c r="L14" s="951">
        <v>20402</v>
      </c>
      <c r="M14" s="1534">
        <v>15724.175999999999</v>
      </c>
      <c r="N14" s="1543">
        <v>19925</v>
      </c>
      <c r="O14" s="1542"/>
    </row>
    <row r="15" spans="1:15" ht="33.75" customHeight="1">
      <c r="A15" s="13"/>
      <c r="B15" s="11" t="s">
        <v>108</v>
      </c>
      <c r="C15" s="10"/>
      <c r="D15" s="552">
        <v>3008</v>
      </c>
      <c r="E15" s="510">
        <v>2987.4</v>
      </c>
      <c r="F15" s="552">
        <v>3008</v>
      </c>
      <c r="G15" s="510">
        <v>3075.3</v>
      </c>
      <c r="H15" s="552">
        <v>2971</v>
      </c>
      <c r="I15" s="962">
        <v>3168.65</v>
      </c>
      <c r="J15" s="952">
        <v>2935</v>
      </c>
      <c r="K15" s="953">
        <v>3216.42</v>
      </c>
      <c r="L15" s="954">
        <v>2894</v>
      </c>
      <c r="M15" s="1534">
        <v>3036.5009999999997</v>
      </c>
      <c r="N15" s="1543">
        <v>2826</v>
      </c>
      <c r="O15" s="1542"/>
    </row>
    <row r="16" spans="1:15" ht="33.75" customHeight="1">
      <c r="A16" s="12"/>
      <c r="B16" s="8" t="s">
        <v>458</v>
      </c>
      <c r="C16" s="7"/>
      <c r="D16" s="550">
        <v>1255</v>
      </c>
      <c r="E16" s="509">
        <v>1262.4000000000001</v>
      </c>
      <c r="F16" s="550">
        <v>1255</v>
      </c>
      <c r="G16" s="509">
        <v>1291.8</v>
      </c>
      <c r="H16" s="550">
        <v>1240</v>
      </c>
      <c r="I16" s="960">
        <v>1239.75</v>
      </c>
      <c r="J16" s="946">
        <v>1225</v>
      </c>
      <c r="K16" s="947">
        <v>1224.81</v>
      </c>
      <c r="L16" s="948">
        <v>1208</v>
      </c>
      <c r="M16" s="1534">
        <v>1374.0360000000001</v>
      </c>
      <c r="N16" s="1543">
        <v>1179</v>
      </c>
      <c r="O16" s="1542"/>
    </row>
    <row r="17" spans="1:15" ht="33.75" customHeight="1">
      <c r="A17" s="12"/>
      <c r="B17" s="8" t="s">
        <v>459</v>
      </c>
      <c r="C17" s="7"/>
      <c r="D17" s="551">
        <v>2932</v>
      </c>
      <c r="E17" s="511">
        <v>2856.6</v>
      </c>
      <c r="F17" s="551">
        <v>2932</v>
      </c>
      <c r="G17" s="511">
        <v>3250.1</v>
      </c>
      <c r="H17" s="551">
        <v>2896</v>
      </c>
      <c r="I17" s="961">
        <v>3102.22</v>
      </c>
      <c r="J17" s="949">
        <v>2860</v>
      </c>
      <c r="K17" s="950">
        <v>3221.72</v>
      </c>
      <c r="L17" s="951">
        <v>2820</v>
      </c>
      <c r="M17" s="1534">
        <v>3270.78</v>
      </c>
      <c r="N17" s="1543">
        <v>2754</v>
      </c>
      <c r="O17" s="1542"/>
    </row>
    <row r="18" spans="1:15" ht="33.75" customHeight="1">
      <c r="A18" s="12"/>
      <c r="B18" s="8" t="s">
        <v>460</v>
      </c>
      <c r="C18" s="7"/>
      <c r="D18" s="551">
        <v>4005</v>
      </c>
      <c r="E18" s="511">
        <v>3983.5</v>
      </c>
      <c r="F18" s="551">
        <v>4005</v>
      </c>
      <c r="G18" s="511">
        <v>4024.8</v>
      </c>
      <c r="H18" s="551">
        <v>3956</v>
      </c>
      <c r="I18" s="961">
        <v>3886.2</v>
      </c>
      <c r="J18" s="949">
        <v>3907</v>
      </c>
      <c r="K18" s="950">
        <v>3812.41</v>
      </c>
      <c r="L18" s="951">
        <v>3853</v>
      </c>
      <c r="M18" s="1534">
        <v>3597.78</v>
      </c>
      <c r="N18" s="1543">
        <v>3763</v>
      </c>
      <c r="O18" s="1542"/>
    </row>
    <row r="19" spans="1:15" ht="33.75" customHeight="1">
      <c r="A19" s="12"/>
      <c r="B19" s="8" t="s">
        <v>461</v>
      </c>
      <c r="C19" s="7"/>
      <c r="D19" s="551">
        <v>2323</v>
      </c>
      <c r="E19" s="511">
        <v>2385.1</v>
      </c>
      <c r="F19" s="551">
        <v>2323</v>
      </c>
      <c r="G19" s="511">
        <v>2459.9</v>
      </c>
      <c r="H19" s="551">
        <v>2294</v>
      </c>
      <c r="I19" s="961">
        <v>2332.08</v>
      </c>
      <c r="J19" s="949">
        <v>2266</v>
      </c>
      <c r="K19" s="950">
        <v>2235.04</v>
      </c>
      <c r="L19" s="951">
        <v>2234</v>
      </c>
      <c r="M19" s="1534">
        <v>2224.7440000000001</v>
      </c>
      <c r="N19" s="1543">
        <v>2182</v>
      </c>
      <c r="O19" s="1542"/>
    </row>
    <row r="20" spans="1:15" ht="33.75" customHeight="1">
      <c r="A20" s="12"/>
      <c r="B20" s="11" t="s">
        <v>462</v>
      </c>
      <c r="C20" s="10"/>
      <c r="D20" s="552">
        <v>996</v>
      </c>
      <c r="E20" s="510">
        <v>1001.8</v>
      </c>
      <c r="F20" s="552">
        <v>996</v>
      </c>
      <c r="G20" s="510">
        <v>975.2</v>
      </c>
      <c r="H20" s="552">
        <v>984</v>
      </c>
      <c r="I20" s="962">
        <v>957.42</v>
      </c>
      <c r="J20" s="952">
        <v>972</v>
      </c>
      <c r="K20" s="953">
        <v>962</v>
      </c>
      <c r="L20" s="954">
        <v>958</v>
      </c>
      <c r="M20" s="1534">
        <v>928.83300000000008</v>
      </c>
      <c r="N20" s="1543">
        <v>936</v>
      </c>
      <c r="O20" s="1542"/>
    </row>
    <row r="21" spans="1:15" ht="33.75" customHeight="1">
      <c r="A21" s="9"/>
      <c r="B21" s="8" t="s">
        <v>114</v>
      </c>
      <c r="C21" s="7"/>
      <c r="D21" s="550">
        <v>2006</v>
      </c>
      <c r="E21" s="509">
        <v>1995.4</v>
      </c>
      <c r="F21" s="550">
        <v>2006</v>
      </c>
      <c r="G21" s="509">
        <v>2018.7</v>
      </c>
      <c r="H21" s="550">
        <v>1982</v>
      </c>
      <c r="I21" s="960">
        <v>1958.58</v>
      </c>
      <c r="J21" s="946">
        <v>1957</v>
      </c>
      <c r="K21" s="947">
        <v>1941.66</v>
      </c>
      <c r="L21" s="948">
        <v>1930</v>
      </c>
      <c r="M21" s="1534">
        <v>1921.5379999999998</v>
      </c>
      <c r="N21" s="1543">
        <v>1885</v>
      </c>
      <c r="O21" s="1542"/>
    </row>
    <row r="22" spans="1:15" ht="33.75" customHeight="1" thickBot="1">
      <c r="A22" s="6"/>
      <c r="B22" s="5" t="s">
        <v>463</v>
      </c>
      <c r="C22" s="4"/>
      <c r="D22" s="554">
        <v>5488</v>
      </c>
      <c r="E22" s="553">
        <v>5451.6</v>
      </c>
      <c r="F22" s="554">
        <v>5488</v>
      </c>
      <c r="G22" s="553">
        <v>5480.9</v>
      </c>
      <c r="H22" s="554">
        <v>5421</v>
      </c>
      <c r="I22" s="963">
        <v>5397.42</v>
      </c>
      <c r="J22" s="955">
        <v>5354</v>
      </c>
      <c r="K22" s="956">
        <v>5459.92</v>
      </c>
      <c r="L22" s="957">
        <v>5279</v>
      </c>
      <c r="M22" s="1535">
        <v>5215.509</v>
      </c>
      <c r="N22" s="1544">
        <v>5156</v>
      </c>
      <c r="O22" s="1545"/>
    </row>
    <row r="23" spans="1:15">
      <c r="B23" s="2"/>
      <c r="J23" s="654"/>
      <c r="K23" s="655" t="s">
        <v>679</v>
      </c>
      <c r="N23" s="1546"/>
      <c r="O23" s="1547"/>
    </row>
    <row r="24" spans="1:15">
      <c r="B24" s="2" t="s">
        <v>464</v>
      </c>
    </row>
    <row r="25" spans="1: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548"/>
      <c r="O25" s="1548"/>
    </row>
  </sheetData>
  <mergeCells count="4">
    <mergeCell ref="L2:M2"/>
    <mergeCell ref="N2:O2"/>
    <mergeCell ref="A3:C3"/>
    <mergeCell ref="A2:C2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scale="63" orientation="portrait" r:id="rId1"/>
  <headerFooter>
    <oddFooter>&amp;C&amp;"ＭＳ ゴシック,標準"&amp;12－ 12 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6155-716F-4BB5-821A-E6F131667FBD}">
  <sheetPr>
    <tabColor rgb="FFFFC000"/>
  </sheetPr>
  <dimension ref="A1:N22"/>
  <sheetViews>
    <sheetView view="pageBreakPreview" topLeftCell="A16" zoomScaleNormal="100" zoomScaleSheetLayoutView="100" workbookViewId="0">
      <selection activeCell="P28" sqref="P28"/>
    </sheetView>
  </sheetViews>
  <sheetFormatPr defaultColWidth="9" defaultRowHeight="13.5"/>
  <cols>
    <col min="1" max="1" width="0.625" style="1" customWidth="1"/>
    <col min="2" max="2" width="7.625" style="1" customWidth="1"/>
    <col min="3" max="3" width="0.625" style="1" customWidth="1"/>
    <col min="4" max="14" width="5.875" style="1" customWidth="1"/>
    <col min="15" max="16384" width="9" style="1"/>
  </cols>
  <sheetData>
    <row r="1" spans="1:14" ht="27.75" customHeight="1" thickBot="1">
      <c r="A1" s="18" t="s">
        <v>698</v>
      </c>
      <c r="N1" s="40" t="s">
        <v>118</v>
      </c>
    </row>
    <row r="2" spans="1:14" ht="24" customHeight="1">
      <c r="A2" s="1293" t="s">
        <v>37</v>
      </c>
      <c r="B2" s="1294"/>
      <c r="C2" s="1295"/>
      <c r="D2" s="1074" t="s">
        <v>465</v>
      </c>
      <c r="E2" s="1074" t="s">
        <v>466</v>
      </c>
      <c r="F2" s="1074" t="s">
        <v>467</v>
      </c>
      <c r="G2" s="1074" t="s">
        <v>468</v>
      </c>
      <c r="H2" s="1297" t="s">
        <v>469</v>
      </c>
      <c r="I2" s="1074" t="s">
        <v>470</v>
      </c>
      <c r="J2" s="1184" t="s">
        <v>471</v>
      </c>
      <c r="K2" s="1074" t="s">
        <v>472</v>
      </c>
      <c r="L2" s="1296" t="s">
        <v>473</v>
      </c>
      <c r="M2" s="1297" t="s">
        <v>474</v>
      </c>
      <c r="N2" s="1082" t="s">
        <v>149</v>
      </c>
    </row>
    <row r="3" spans="1:14" ht="24" customHeight="1">
      <c r="A3" s="1287" t="s">
        <v>444</v>
      </c>
      <c r="B3" s="1288"/>
      <c r="C3" s="1289"/>
      <c r="D3" s="1075"/>
      <c r="E3" s="1075"/>
      <c r="F3" s="1075"/>
      <c r="G3" s="1075"/>
      <c r="H3" s="1075"/>
      <c r="I3" s="1075"/>
      <c r="J3" s="1177"/>
      <c r="K3" s="1075"/>
      <c r="L3" s="1178"/>
      <c r="M3" s="1075"/>
      <c r="N3" s="1083"/>
    </row>
    <row r="4" spans="1:14" ht="35.1" customHeight="1">
      <c r="A4" s="9"/>
      <c r="B4" s="171" t="s">
        <v>450</v>
      </c>
      <c r="C4" s="23"/>
      <c r="D4" s="1549">
        <v>975.8</v>
      </c>
      <c r="E4" s="1549" t="s">
        <v>176</v>
      </c>
      <c r="F4" s="1550">
        <v>20.8</v>
      </c>
      <c r="G4" s="1549">
        <v>58.8</v>
      </c>
      <c r="H4" s="1550">
        <v>2.8</v>
      </c>
      <c r="I4" s="1549">
        <v>191.5</v>
      </c>
      <c r="J4" s="1550">
        <v>17.8</v>
      </c>
      <c r="K4" s="1551">
        <v>41.5</v>
      </c>
      <c r="L4" s="1550">
        <v>0.1</v>
      </c>
      <c r="M4" s="1551">
        <v>2.8</v>
      </c>
      <c r="N4" s="1552">
        <v>128.69999999999999</v>
      </c>
    </row>
    <row r="5" spans="1:14" ht="35.1" customHeight="1">
      <c r="A5" s="12"/>
      <c r="B5" s="172" t="s">
        <v>451</v>
      </c>
      <c r="C5" s="23"/>
      <c r="D5" s="1551" t="s">
        <v>176</v>
      </c>
      <c r="E5" s="1551" t="s">
        <v>176</v>
      </c>
      <c r="F5" s="1550">
        <v>1.2</v>
      </c>
      <c r="G5" s="1551">
        <v>0.6</v>
      </c>
      <c r="H5" s="1550">
        <v>1</v>
      </c>
      <c r="I5" s="1551">
        <v>77.400000000000006</v>
      </c>
      <c r="J5" s="1550">
        <v>1.2</v>
      </c>
      <c r="K5" s="1551">
        <v>24.6</v>
      </c>
      <c r="L5" s="1550">
        <v>0.2</v>
      </c>
      <c r="M5" s="1551">
        <v>0.7</v>
      </c>
      <c r="N5" s="1552">
        <v>9.4</v>
      </c>
    </row>
    <row r="6" spans="1:14" ht="35.1" customHeight="1">
      <c r="A6" s="12"/>
      <c r="B6" s="172" t="s">
        <v>475</v>
      </c>
      <c r="C6" s="23"/>
      <c r="D6" s="1551">
        <v>36.9</v>
      </c>
      <c r="E6" s="1551" t="s">
        <v>176</v>
      </c>
      <c r="F6" s="1550">
        <v>9.1999999999999993</v>
      </c>
      <c r="G6" s="1553">
        <v>8.5</v>
      </c>
      <c r="H6" s="1553">
        <v>1.5</v>
      </c>
      <c r="I6" s="1554">
        <v>34.5</v>
      </c>
      <c r="J6" s="1550">
        <v>1.8</v>
      </c>
      <c r="K6" s="1551">
        <v>9.6</v>
      </c>
      <c r="L6" s="1550" t="s">
        <v>176</v>
      </c>
      <c r="M6" s="1551">
        <v>0.5</v>
      </c>
      <c r="N6" s="1552">
        <v>13.8</v>
      </c>
    </row>
    <row r="7" spans="1:14" ht="35.1" customHeight="1">
      <c r="A7" s="12"/>
      <c r="B7" s="172" t="s">
        <v>453</v>
      </c>
      <c r="C7" s="23"/>
      <c r="D7" s="1551">
        <v>739.5</v>
      </c>
      <c r="E7" s="1551">
        <v>0.1</v>
      </c>
      <c r="F7" s="1550">
        <v>15.7</v>
      </c>
      <c r="G7" s="1551">
        <v>70.8</v>
      </c>
      <c r="H7" s="1550">
        <v>16.2</v>
      </c>
      <c r="I7" s="1551">
        <v>220.4</v>
      </c>
      <c r="J7" s="1550">
        <v>9.8000000000000007</v>
      </c>
      <c r="K7" s="1551">
        <v>11.2</v>
      </c>
      <c r="L7" s="1550">
        <v>0.6</v>
      </c>
      <c r="M7" s="1551">
        <v>1.9</v>
      </c>
      <c r="N7" s="1552">
        <v>14.3</v>
      </c>
    </row>
    <row r="8" spans="1:14" ht="35.1" customHeight="1">
      <c r="A8" s="25"/>
      <c r="B8" s="555" t="s">
        <v>454</v>
      </c>
      <c r="C8" s="24"/>
      <c r="D8" s="1555">
        <v>240.5</v>
      </c>
      <c r="E8" s="1555">
        <v>2.1</v>
      </c>
      <c r="F8" s="1556">
        <v>4.4000000000000004</v>
      </c>
      <c r="G8" s="1555">
        <v>70.5</v>
      </c>
      <c r="H8" s="1556">
        <v>1.7</v>
      </c>
      <c r="I8" s="1555">
        <v>84</v>
      </c>
      <c r="J8" s="1556">
        <v>3.1</v>
      </c>
      <c r="K8" s="1555">
        <v>4</v>
      </c>
      <c r="L8" s="1556">
        <v>0.1</v>
      </c>
      <c r="M8" s="1555">
        <v>1.4</v>
      </c>
      <c r="N8" s="1557">
        <v>23.8</v>
      </c>
    </row>
    <row r="9" spans="1:14" ht="35.1" customHeight="1">
      <c r="A9" s="9"/>
      <c r="B9" s="172" t="s">
        <v>455</v>
      </c>
      <c r="C9" s="23"/>
      <c r="D9" s="1551">
        <v>267.89999999999998</v>
      </c>
      <c r="E9" s="1551" t="s">
        <v>176</v>
      </c>
      <c r="F9" s="1550">
        <v>4.4000000000000004</v>
      </c>
      <c r="G9" s="1551">
        <v>8.8000000000000007</v>
      </c>
      <c r="H9" s="1550" t="s">
        <v>176</v>
      </c>
      <c r="I9" s="1551">
        <v>44.5</v>
      </c>
      <c r="J9" s="1550">
        <v>3</v>
      </c>
      <c r="K9" s="1551">
        <v>4.4000000000000004</v>
      </c>
      <c r="L9" s="1550" t="s">
        <v>176</v>
      </c>
      <c r="M9" s="1551">
        <v>1.4</v>
      </c>
      <c r="N9" s="1552">
        <v>3.9</v>
      </c>
    </row>
    <row r="10" spans="1:14" ht="35.1" customHeight="1">
      <c r="A10" s="12"/>
      <c r="B10" s="172" t="s">
        <v>105</v>
      </c>
      <c r="C10" s="23"/>
      <c r="D10" s="1551">
        <v>554.20000000000005</v>
      </c>
      <c r="E10" s="1551" t="s">
        <v>176</v>
      </c>
      <c r="F10" s="1550">
        <v>22</v>
      </c>
      <c r="G10" s="1551">
        <v>68.7</v>
      </c>
      <c r="H10" s="1550" t="s">
        <v>176</v>
      </c>
      <c r="I10" s="1551">
        <v>11</v>
      </c>
      <c r="J10" s="1550">
        <v>0.7</v>
      </c>
      <c r="K10" s="1551">
        <v>0.7</v>
      </c>
      <c r="L10" s="1550" t="s">
        <v>176</v>
      </c>
      <c r="M10" s="1551">
        <v>0.6</v>
      </c>
      <c r="N10" s="1552" t="s">
        <v>176</v>
      </c>
    </row>
    <row r="11" spans="1:14" ht="35.1" customHeight="1">
      <c r="A11" s="12"/>
      <c r="B11" s="172" t="s">
        <v>476</v>
      </c>
      <c r="C11" s="23"/>
      <c r="D11" s="1551">
        <v>293.7</v>
      </c>
      <c r="E11" s="1551" t="s">
        <v>176</v>
      </c>
      <c r="F11" s="1550">
        <v>9.6</v>
      </c>
      <c r="G11" s="1551">
        <v>30.3</v>
      </c>
      <c r="H11" s="1550">
        <v>0.1</v>
      </c>
      <c r="I11" s="1551">
        <v>93.2</v>
      </c>
      <c r="J11" s="1550">
        <v>2.5</v>
      </c>
      <c r="K11" s="1551">
        <v>27.3</v>
      </c>
      <c r="L11" s="1550">
        <v>0.1</v>
      </c>
      <c r="M11" s="1551">
        <v>1</v>
      </c>
      <c r="N11" s="1552">
        <v>71.900000000000006</v>
      </c>
    </row>
    <row r="12" spans="1:14" ht="35.1" customHeight="1">
      <c r="A12" s="12"/>
      <c r="B12" s="172" t="s">
        <v>457</v>
      </c>
      <c r="C12" s="23"/>
      <c r="D12" s="1551">
        <v>1441.8</v>
      </c>
      <c r="E12" s="1551">
        <v>0.5</v>
      </c>
      <c r="F12" s="1550">
        <v>25.8</v>
      </c>
      <c r="G12" s="1551">
        <v>31</v>
      </c>
      <c r="H12" s="1550" t="s">
        <v>176</v>
      </c>
      <c r="I12" s="1551">
        <v>46.2</v>
      </c>
      <c r="J12" s="1550">
        <v>5.4</v>
      </c>
      <c r="K12" s="1551">
        <v>5.3</v>
      </c>
      <c r="L12" s="1550" t="s">
        <v>176</v>
      </c>
      <c r="M12" s="1551">
        <v>0.3</v>
      </c>
      <c r="N12" s="1552">
        <v>160</v>
      </c>
    </row>
    <row r="13" spans="1:14" ht="35.1" customHeight="1">
      <c r="A13" s="25"/>
      <c r="B13" s="555" t="s">
        <v>108</v>
      </c>
      <c r="C13" s="24"/>
      <c r="D13" s="1555" t="s">
        <v>176</v>
      </c>
      <c r="E13" s="1555">
        <v>107</v>
      </c>
      <c r="F13" s="1556">
        <v>0.8</v>
      </c>
      <c r="G13" s="1555">
        <v>9.5</v>
      </c>
      <c r="H13" s="1556" t="s">
        <v>176</v>
      </c>
      <c r="I13" s="1555">
        <v>44</v>
      </c>
      <c r="J13" s="1556">
        <v>0.9</v>
      </c>
      <c r="K13" s="1555">
        <v>3.8</v>
      </c>
      <c r="L13" s="1556">
        <v>0.3</v>
      </c>
      <c r="M13" s="1555">
        <v>0.5</v>
      </c>
      <c r="N13" s="1557">
        <v>2.2000000000000002</v>
      </c>
    </row>
    <row r="14" spans="1:14" ht="35.1" customHeight="1">
      <c r="A14" s="9"/>
      <c r="B14" s="172" t="s">
        <v>477</v>
      </c>
      <c r="C14" s="23"/>
      <c r="D14" s="1551" t="s">
        <v>176</v>
      </c>
      <c r="E14" s="1551" t="s">
        <v>176</v>
      </c>
      <c r="F14" s="1550">
        <v>3.9</v>
      </c>
      <c r="G14" s="1551">
        <v>34.299999999999997</v>
      </c>
      <c r="H14" s="1550" t="s">
        <v>176</v>
      </c>
      <c r="I14" s="1551">
        <v>17.8</v>
      </c>
      <c r="J14" s="1550">
        <v>0.7</v>
      </c>
      <c r="K14" s="1551">
        <v>3.7</v>
      </c>
      <c r="L14" s="1550" t="s">
        <v>176</v>
      </c>
      <c r="M14" s="1551">
        <v>2.6</v>
      </c>
      <c r="N14" s="1552">
        <v>0.7</v>
      </c>
    </row>
    <row r="15" spans="1:14" ht="35.1" customHeight="1">
      <c r="A15" s="12"/>
      <c r="B15" s="172" t="s">
        <v>110</v>
      </c>
      <c r="C15" s="23"/>
      <c r="D15" s="1551">
        <v>16.2</v>
      </c>
      <c r="E15" s="1551" t="s">
        <v>176</v>
      </c>
      <c r="F15" s="1550">
        <v>2.2000000000000002</v>
      </c>
      <c r="G15" s="1551">
        <v>38.200000000000003</v>
      </c>
      <c r="H15" s="1550" t="s">
        <v>176</v>
      </c>
      <c r="I15" s="1551">
        <v>20.8</v>
      </c>
      <c r="J15" s="1550">
        <v>14</v>
      </c>
      <c r="K15" s="1551">
        <v>15.8</v>
      </c>
      <c r="L15" s="1550" t="s">
        <v>176</v>
      </c>
      <c r="M15" s="1551">
        <v>0.1</v>
      </c>
      <c r="N15" s="1552">
        <v>14.7</v>
      </c>
    </row>
    <row r="16" spans="1:14" ht="35.1" customHeight="1">
      <c r="A16" s="12"/>
      <c r="B16" s="172" t="s">
        <v>478</v>
      </c>
      <c r="C16" s="23"/>
      <c r="D16" s="1551">
        <v>107</v>
      </c>
      <c r="E16" s="1551" t="s">
        <v>176</v>
      </c>
      <c r="F16" s="1550">
        <v>1.7</v>
      </c>
      <c r="G16" s="1551">
        <v>8.1999999999999993</v>
      </c>
      <c r="H16" s="1550">
        <v>0.4</v>
      </c>
      <c r="I16" s="1551">
        <v>44.3</v>
      </c>
      <c r="J16" s="1550">
        <v>6.4</v>
      </c>
      <c r="K16" s="1551">
        <v>15.6</v>
      </c>
      <c r="L16" s="1550" t="s">
        <v>176</v>
      </c>
      <c r="M16" s="1551" t="s">
        <v>176</v>
      </c>
      <c r="N16" s="1552">
        <v>7.8</v>
      </c>
    </row>
    <row r="17" spans="1:14" ht="35.1" customHeight="1">
      <c r="A17" s="12"/>
      <c r="B17" s="172" t="s">
        <v>479</v>
      </c>
      <c r="C17" s="23"/>
      <c r="D17" s="1551">
        <v>18.8</v>
      </c>
      <c r="E17" s="1551" t="s">
        <v>176</v>
      </c>
      <c r="F17" s="1550" t="s">
        <v>176</v>
      </c>
      <c r="G17" s="1551">
        <v>20.7</v>
      </c>
      <c r="H17" s="1550">
        <v>17.100000000000001</v>
      </c>
      <c r="I17" s="1551">
        <v>32.700000000000003</v>
      </c>
      <c r="J17" s="1550">
        <v>1.1000000000000001</v>
      </c>
      <c r="K17" s="1551">
        <v>8.4</v>
      </c>
      <c r="L17" s="1550">
        <v>0.3</v>
      </c>
      <c r="M17" s="1551">
        <v>1.8</v>
      </c>
      <c r="N17" s="1552">
        <v>9.3000000000000007</v>
      </c>
    </row>
    <row r="18" spans="1:14" ht="35.1" customHeight="1">
      <c r="A18" s="25"/>
      <c r="B18" s="555" t="s">
        <v>480</v>
      </c>
      <c r="C18" s="24"/>
      <c r="D18" s="1555">
        <v>1.6</v>
      </c>
      <c r="E18" s="1555" t="s">
        <v>176</v>
      </c>
      <c r="F18" s="1556">
        <v>0.4</v>
      </c>
      <c r="G18" s="1555">
        <v>1.4</v>
      </c>
      <c r="H18" s="1556" t="s">
        <v>176</v>
      </c>
      <c r="I18" s="1555">
        <v>9.1999999999999993</v>
      </c>
      <c r="J18" s="1556">
        <v>2.2999999999999998</v>
      </c>
      <c r="K18" s="1555">
        <v>5.7</v>
      </c>
      <c r="L18" s="1556" t="s">
        <v>176</v>
      </c>
      <c r="M18" s="1555">
        <v>0.7</v>
      </c>
      <c r="N18" s="1557">
        <v>5.0999999999999996</v>
      </c>
    </row>
    <row r="19" spans="1:14" ht="35.1" customHeight="1">
      <c r="A19" s="9"/>
      <c r="B19" s="172" t="s">
        <v>114</v>
      </c>
      <c r="C19" s="23"/>
      <c r="D19" s="1551">
        <v>27.4</v>
      </c>
      <c r="E19" s="1551" t="s">
        <v>176</v>
      </c>
      <c r="F19" s="1550">
        <v>0.5</v>
      </c>
      <c r="G19" s="1551">
        <v>6</v>
      </c>
      <c r="H19" s="1550" t="s">
        <v>176</v>
      </c>
      <c r="I19" s="1551">
        <v>22.2</v>
      </c>
      <c r="J19" s="1550">
        <v>0.4</v>
      </c>
      <c r="K19" s="1551">
        <v>33.700000000000003</v>
      </c>
      <c r="L19" s="1550" t="s">
        <v>176</v>
      </c>
      <c r="M19" s="1551">
        <v>6.2</v>
      </c>
      <c r="N19" s="1552">
        <v>3.1</v>
      </c>
    </row>
    <row r="20" spans="1:14" ht="35.1" customHeight="1">
      <c r="A20" s="22"/>
      <c r="B20" s="555" t="s">
        <v>481</v>
      </c>
      <c r="C20" s="21"/>
      <c r="D20" s="1555">
        <v>52.1</v>
      </c>
      <c r="E20" s="1555" t="s">
        <v>176</v>
      </c>
      <c r="F20" s="1556">
        <v>1</v>
      </c>
      <c r="G20" s="1555">
        <v>0.4</v>
      </c>
      <c r="H20" s="1556">
        <v>4.0999999999999996</v>
      </c>
      <c r="I20" s="1555">
        <v>58.9</v>
      </c>
      <c r="J20" s="1556">
        <v>2.1</v>
      </c>
      <c r="K20" s="1555">
        <v>75.900000000000006</v>
      </c>
      <c r="L20" s="1556">
        <v>0.4</v>
      </c>
      <c r="M20" s="1555">
        <v>2.1</v>
      </c>
      <c r="N20" s="1557">
        <v>6.4</v>
      </c>
    </row>
    <row r="21" spans="1:14" ht="35.1" customHeight="1" thickBot="1">
      <c r="A21" s="20"/>
      <c r="B21" s="173" t="s">
        <v>482</v>
      </c>
      <c r="C21" s="19"/>
      <c r="D21" s="1558">
        <v>4773.5</v>
      </c>
      <c r="E21" s="1558">
        <v>109.8</v>
      </c>
      <c r="F21" s="1559">
        <v>123.6</v>
      </c>
      <c r="G21" s="1558">
        <v>466.6</v>
      </c>
      <c r="H21" s="1559">
        <v>44.9</v>
      </c>
      <c r="I21" s="1558">
        <v>1052.8</v>
      </c>
      <c r="J21" s="1559">
        <v>73.2</v>
      </c>
      <c r="K21" s="1558">
        <v>291.10000000000002</v>
      </c>
      <c r="L21" s="1559">
        <v>2</v>
      </c>
      <c r="M21" s="1558">
        <v>24.5</v>
      </c>
      <c r="N21" s="1560">
        <v>475</v>
      </c>
    </row>
    <row r="22" spans="1:14" ht="20.25" customHeight="1">
      <c r="N22" s="3" t="s">
        <v>483</v>
      </c>
    </row>
  </sheetData>
  <mergeCells count="13">
    <mergeCell ref="K2:K3"/>
    <mergeCell ref="L2:L3"/>
    <mergeCell ref="M2:M3"/>
    <mergeCell ref="N2:N3"/>
    <mergeCell ref="H2:H3"/>
    <mergeCell ref="I2:I3"/>
    <mergeCell ref="J2:J3"/>
    <mergeCell ref="A2:C2"/>
    <mergeCell ref="D2:D3"/>
    <mergeCell ref="E2:E3"/>
    <mergeCell ref="F2:F3"/>
    <mergeCell ref="G2:G3"/>
    <mergeCell ref="A3:C3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  <headerFooter>
    <oddFooter>&amp;C&amp;"ＭＳ ゴシック,標準"&amp;12－ 13 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A51C-A5AD-40D5-A770-2B5B359ADC7F}">
  <sheetPr>
    <tabColor rgb="FFFFC000"/>
  </sheetPr>
  <dimension ref="A1:W44"/>
  <sheetViews>
    <sheetView tabSelected="1" showWhiteSpace="0" view="pageLayout" topLeftCell="A25" zoomScaleNormal="100" zoomScaleSheetLayoutView="100" workbookViewId="0">
      <selection activeCell="X35" sqref="X35"/>
    </sheetView>
  </sheetViews>
  <sheetFormatPr defaultColWidth="9" defaultRowHeight="13.5"/>
  <cols>
    <col min="1" max="1" width="5.625" style="1" customWidth="1"/>
    <col min="2" max="3" width="3.625" style="1" customWidth="1"/>
    <col min="4" max="21" width="6.625" style="1" customWidth="1"/>
    <col min="22" max="22" width="7.625" style="1" customWidth="1"/>
    <col min="23" max="23" width="5.625" style="45" customWidth="1"/>
    <col min="24" max="16384" width="9" style="1"/>
  </cols>
  <sheetData>
    <row r="1" spans="1:23" ht="30" customHeight="1" thickBot="1">
      <c r="A1" s="28" t="s">
        <v>484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6"/>
      <c r="M1" s="27"/>
      <c r="N1" s="27"/>
      <c r="O1" s="27"/>
      <c r="P1" s="27"/>
      <c r="Q1" s="27"/>
      <c r="R1" s="27"/>
      <c r="S1" s="26"/>
      <c r="V1" s="40"/>
      <c r="W1" s="40" t="s">
        <v>485</v>
      </c>
    </row>
    <row r="2" spans="1:23" ht="29.25" customHeight="1">
      <c r="A2" s="1317" t="s">
        <v>486</v>
      </c>
      <c r="B2" s="1319"/>
      <c r="C2" s="1320"/>
      <c r="D2" s="1325" t="s">
        <v>487</v>
      </c>
      <c r="E2" s="1326"/>
      <c r="F2" s="1326"/>
      <c r="G2" s="1326"/>
      <c r="H2" s="1326"/>
      <c r="I2" s="1326"/>
      <c r="J2" s="1326"/>
      <c r="K2" s="1326"/>
      <c r="L2" s="1326"/>
      <c r="M2" s="1337" t="s">
        <v>488</v>
      </c>
      <c r="N2" s="1338"/>
      <c r="O2" s="1338"/>
      <c r="P2" s="1338"/>
      <c r="Q2" s="1339"/>
      <c r="R2" s="1338" t="s">
        <v>489</v>
      </c>
      <c r="S2" s="1338"/>
      <c r="T2" s="1338"/>
      <c r="U2" s="1340"/>
      <c r="V2" s="1286" t="s">
        <v>126</v>
      </c>
      <c r="W2" s="1380" t="s">
        <v>486</v>
      </c>
    </row>
    <row r="3" spans="1:23" ht="23.25" customHeight="1">
      <c r="A3" s="1318"/>
      <c r="B3" s="1321"/>
      <c r="C3" s="1322"/>
      <c r="D3" s="1316" t="s">
        <v>490</v>
      </c>
      <c r="E3" s="1316" t="s">
        <v>491</v>
      </c>
      <c r="F3" s="1327" t="s">
        <v>492</v>
      </c>
      <c r="G3" s="1327" t="s">
        <v>493</v>
      </c>
      <c r="H3" s="1316" t="s">
        <v>494</v>
      </c>
      <c r="I3" s="1316" t="s">
        <v>495</v>
      </c>
      <c r="J3" s="1395" t="s">
        <v>496</v>
      </c>
      <c r="K3" s="1316" t="s">
        <v>497</v>
      </c>
      <c r="L3" s="1316"/>
      <c r="M3" s="1316" t="s">
        <v>498</v>
      </c>
      <c r="N3" s="1316"/>
      <c r="O3" s="1342" t="s">
        <v>499</v>
      </c>
      <c r="P3" s="1342" t="s">
        <v>149</v>
      </c>
      <c r="Q3" s="1344" t="s">
        <v>500</v>
      </c>
      <c r="R3" s="1304" t="s">
        <v>501</v>
      </c>
      <c r="S3" s="1304" t="s">
        <v>502</v>
      </c>
      <c r="T3" s="1347" t="s">
        <v>149</v>
      </c>
      <c r="U3" s="1344" t="s">
        <v>500</v>
      </c>
      <c r="V3" s="1341"/>
      <c r="W3" s="1381"/>
    </row>
    <row r="4" spans="1:23" ht="29.25" customHeight="1">
      <c r="A4" s="1318"/>
      <c r="B4" s="1323"/>
      <c r="C4" s="1324"/>
      <c r="D4" s="1316"/>
      <c r="E4" s="1316"/>
      <c r="F4" s="1327"/>
      <c r="G4" s="1316"/>
      <c r="H4" s="1316"/>
      <c r="I4" s="1316"/>
      <c r="J4" s="1396"/>
      <c r="K4" s="556" t="s">
        <v>503</v>
      </c>
      <c r="L4" s="556" t="s">
        <v>468</v>
      </c>
      <c r="M4" s="558" t="s">
        <v>469</v>
      </c>
      <c r="N4" s="557" t="s">
        <v>504</v>
      </c>
      <c r="O4" s="1343"/>
      <c r="P4" s="1343"/>
      <c r="Q4" s="1345"/>
      <c r="R4" s="1346"/>
      <c r="S4" s="1346"/>
      <c r="T4" s="1346"/>
      <c r="U4" s="1345"/>
      <c r="V4" s="1341"/>
      <c r="W4" s="1381"/>
    </row>
    <row r="5" spans="1:23" ht="24" customHeight="1">
      <c r="A5" s="1310" t="s">
        <v>505</v>
      </c>
      <c r="B5" s="1304" t="s">
        <v>506</v>
      </c>
      <c r="C5" s="1305"/>
      <c r="D5" s="1312">
        <v>477</v>
      </c>
      <c r="E5" s="1312">
        <v>3</v>
      </c>
      <c r="F5" s="1312" t="s">
        <v>507</v>
      </c>
      <c r="G5" s="1312" t="s">
        <v>508</v>
      </c>
      <c r="H5" s="1312" t="s">
        <v>509</v>
      </c>
      <c r="I5" s="1312" t="s">
        <v>510</v>
      </c>
      <c r="J5" s="563"/>
      <c r="K5" s="1312" t="s">
        <v>511</v>
      </c>
      <c r="L5" s="1312" t="s">
        <v>510</v>
      </c>
      <c r="M5" s="1352" t="s">
        <v>512</v>
      </c>
      <c r="N5" s="1353"/>
      <c r="O5" s="1353"/>
      <c r="P5" s="1348">
        <v>35</v>
      </c>
      <c r="Q5" s="559" t="s">
        <v>513</v>
      </c>
      <c r="R5" s="1348" t="s">
        <v>510</v>
      </c>
      <c r="S5" s="1348" t="s">
        <v>514</v>
      </c>
      <c r="T5" s="1348" t="s">
        <v>515</v>
      </c>
      <c r="U5" s="559" t="s">
        <v>516</v>
      </c>
      <c r="V5" s="1350" t="s">
        <v>517</v>
      </c>
      <c r="W5" s="1382" t="s">
        <v>505</v>
      </c>
    </row>
    <row r="6" spans="1:23" ht="12" customHeight="1">
      <c r="A6" s="1311"/>
      <c r="B6" s="1306"/>
      <c r="C6" s="1307"/>
      <c r="D6" s="1313"/>
      <c r="E6" s="1313"/>
      <c r="F6" s="1313"/>
      <c r="G6" s="1313"/>
      <c r="H6" s="1313"/>
      <c r="I6" s="1313"/>
      <c r="J6" s="564"/>
      <c r="K6" s="1313"/>
      <c r="L6" s="1313"/>
      <c r="M6" s="1354"/>
      <c r="N6" s="1355"/>
      <c r="O6" s="1355"/>
      <c r="P6" s="1349"/>
      <c r="Q6" s="565">
        <f>(Q5/V5)*100</f>
        <v>15.047619047619049</v>
      </c>
      <c r="R6" s="1349"/>
      <c r="S6" s="1349"/>
      <c r="T6" s="1349"/>
      <c r="U6" s="565">
        <f>100-Q6</f>
        <v>84.952380952380949</v>
      </c>
      <c r="V6" s="1351"/>
      <c r="W6" s="1383"/>
    </row>
    <row r="7" spans="1:23" ht="24" customHeight="1">
      <c r="A7" s="1310" t="s">
        <v>518</v>
      </c>
      <c r="B7" s="1304" t="s">
        <v>506</v>
      </c>
      <c r="C7" s="1305"/>
      <c r="D7" s="1312">
        <v>414</v>
      </c>
      <c r="E7" s="1312">
        <v>48</v>
      </c>
      <c r="F7" s="1312" t="s">
        <v>519</v>
      </c>
      <c r="G7" s="1312" t="s">
        <v>520</v>
      </c>
      <c r="H7" s="1312" t="s">
        <v>521</v>
      </c>
      <c r="I7" s="1312" t="s">
        <v>510</v>
      </c>
      <c r="J7" s="1348" t="s">
        <v>522</v>
      </c>
      <c r="K7" s="1312" t="s">
        <v>523</v>
      </c>
      <c r="L7" s="1312" t="s">
        <v>510</v>
      </c>
      <c r="M7" s="1348" t="s">
        <v>524</v>
      </c>
      <c r="N7" s="1348" t="s">
        <v>525</v>
      </c>
      <c r="O7" s="1348" t="s">
        <v>526</v>
      </c>
      <c r="P7" s="1348" t="s">
        <v>527</v>
      </c>
      <c r="Q7" s="559" t="s">
        <v>528</v>
      </c>
      <c r="R7" s="1348" t="s">
        <v>510</v>
      </c>
      <c r="S7" s="1348" t="s">
        <v>529</v>
      </c>
      <c r="T7" s="1348" t="s">
        <v>510</v>
      </c>
      <c r="U7" s="559" t="s">
        <v>529</v>
      </c>
      <c r="V7" s="1350" t="s">
        <v>530</v>
      </c>
      <c r="W7" s="1382" t="s">
        <v>518</v>
      </c>
    </row>
    <row r="8" spans="1:23" ht="12" customHeight="1">
      <c r="A8" s="1311"/>
      <c r="B8" s="1306"/>
      <c r="C8" s="1307"/>
      <c r="D8" s="1313"/>
      <c r="E8" s="1313"/>
      <c r="F8" s="1313"/>
      <c r="G8" s="1313"/>
      <c r="H8" s="1313"/>
      <c r="I8" s="1313"/>
      <c r="J8" s="1349"/>
      <c r="K8" s="1313"/>
      <c r="L8" s="1313"/>
      <c r="M8" s="1349"/>
      <c r="N8" s="1349"/>
      <c r="O8" s="1349"/>
      <c r="P8" s="1349"/>
      <c r="Q8" s="565">
        <f>(Q7/V7)*100</f>
        <v>63.20754716981132</v>
      </c>
      <c r="R8" s="1349"/>
      <c r="S8" s="1349"/>
      <c r="T8" s="1349"/>
      <c r="U8" s="565">
        <f>100-Q8</f>
        <v>36.79245283018868</v>
      </c>
      <c r="V8" s="1351"/>
      <c r="W8" s="1383"/>
    </row>
    <row r="9" spans="1:23" ht="24" customHeight="1">
      <c r="A9" s="1310" t="s">
        <v>531</v>
      </c>
      <c r="B9" s="1304" t="s">
        <v>506</v>
      </c>
      <c r="C9" s="1305"/>
      <c r="D9" s="1312" t="s">
        <v>532</v>
      </c>
      <c r="E9" s="1312">
        <v>17</v>
      </c>
      <c r="F9" s="1312" t="s">
        <v>533</v>
      </c>
      <c r="G9" s="1312" t="s">
        <v>522</v>
      </c>
      <c r="H9" s="1312" t="s">
        <v>534</v>
      </c>
      <c r="I9" s="1312" t="s">
        <v>535</v>
      </c>
      <c r="J9" s="1348" t="s">
        <v>536</v>
      </c>
      <c r="K9" s="1312" t="s">
        <v>537</v>
      </c>
      <c r="L9" s="1312" t="s">
        <v>538</v>
      </c>
      <c r="M9" s="1348" t="s">
        <v>539</v>
      </c>
      <c r="N9" s="1348" t="s">
        <v>540</v>
      </c>
      <c r="O9" s="1348" t="s">
        <v>527</v>
      </c>
      <c r="P9" s="1348" t="s">
        <v>541</v>
      </c>
      <c r="Q9" s="559" t="s">
        <v>542</v>
      </c>
      <c r="R9" s="1348" t="s">
        <v>543</v>
      </c>
      <c r="S9" s="1348" t="s">
        <v>544</v>
      </c>
      <c r="T9" s="1348" t="s">
        <v>510</v>
      </c>
      <c r="U9" s="559" t="s">
        <v>545</v>
      </c>
      <c r="V9" s="1350" t="s">
        <v>546</v>
      </c>
      <c r="W9" s="1382" t="s">
        <v>531</v>
      </c>
    </row>
    <row r="10" spans="1:23" ht="12" customHeight="1">
      <c r="A10" s="1311"/>
      <c r="B10" s="1306"/>
      <c r="C10" s="1307"/>
      <c r="D10" s="1313"/>
      <c r="E10" s="1313"/>
      <c r="F10" s="1313"/>
      <c r="G10" s="1313"/>
      <c r="H10" s="1313"/>
      <c r="I10" s="1313"/>
      <c r="J10" s="1349"/>
      <c r="K10" s="1313"/>
      <c r="L10" s="1313"/>
      <c r="M10" s="1349"/>
      <c r="N10" s="1349"/>
      <c r="O10" s="1349"/>
      <c r="P10" s="1349"/>
      <c r="Q10" s="562">
        <f>(Q9/V9)*100</f>
        <v>82.637317424398276</v>
      </c>
      <c r="R10" s="1349"/>
      <c r="S10" s="1349"/>
      <c r="T10" s="1349"/>
      <c r="U10" s="565">
        <f>100-Q10</f>
        <v>17.362682575601724</v>
      </c>
      <c r="V10" s="1351"/>
      <c r="W10" s="1383"/>
    </row>
    <row r="11" spans="1:23" ht="24" customHeight="1">
      <c r="A11" s="1310" t="s">
        <v>547</v>
      </c>
      <c r="B11" s="1304" t="s">
        <v>506</v>
      </c>
      <c r="C11" s="1305"/>
      <c r="D11" s="1314">
        <v>935.9</v>
      </c>
      <c r="E11" s="1314">
        <v>31.4</v>
      </c>
      <c r="F11" s="1312" t="s">
        <v>548</v>
      </c>
      <c r="G11" s="1312" t="s">
        <v>549</v>
      </c>
      <c r="H11" s="1312" t="s">
        <v>510</v>
      </c>
      <c r="I11" s="1312" t="s">
        <v>550</v>
      </c>
      <c r="J11" s="1348" t="s">
        <v>551</v>
      </c>
      <c r="K11" s="1312" t="s">
        <v>552</v>
      </c>
      <c r="L11" s="1312" t="s">
        <v>553</v>
      </c>
      <c r="M11" s="1348" t="s">
        <v>554</v>
      </c>
      <c r="N11" s="1348" t="s">
        <v>555</v>
      </c>
      <c r="O11" s="1348" t="s">
        <v>556</v>
      </c>
      <c r="P11" s="1348" t="s">
        <v>557</v>
      </c>
      <c r="Q11" s="559" t="s">
        <v>558</v>
      </c>
      <c r="R11" s="1348" t="s">
        <v>559</v>
      </c>
      <c r="S11" s="1348" t="s">
        <v>560</v>
      </c>
      <c r="T11" s="1348" t="s">
        <v>561</v>
      </c>
      <c r="U11" s="559" t="s">
        <v>562</v>
      </c>
      <c r="V11" s="1356" t="s">
        <v>563</v>
      </c>
      <c r="W11" s="1382" t="s">
        <v>547</v>
      </c>
    </row>
    <row r="12" spans="1:23" ht="12" customHeight="1">
      <c r="A12" s="1311"/>
      <c r="B12" s="1306"/>
      <c r="C12" s="1307"/>
      <c r="D12" s="1315"/>
      <c r="E12" s="1315"/>
      <c r="F12" s="1313"/>
      <c r="G12" s="1313"/>
      <c r="H12" s="1313"/>
      <c r="I12" s="1313"/>
      <c r="J12" s="1349"/>
      <c r="K12" s="1313"/>
      <c r="L12" s="1313"/>
      <c r="M12" s="1349"/>
      <c r="N12" s="1349"/>
      <c r="O12" s="1349"/>
      <c r="P12" s="1349"/>
      <c r="Q12" s="565">
        <v>79</v>
      </c>
      <c r="R12" s="1349"/>
      <c r="S12" s="1349"/>
      <c r="T12" s="1349"/>
      <c r="U12" s="565">
        <f>100-Q12</f>
        <v>21</v>
      </c>
      <c r="V12" s="1351"/>
      <c r="W12" s="1383"/>
    </row>
    <row r="13" spans="1:23" ht="24" customHeight="1">
      <c r="A13" s="1310" t="s">
        <v>564</v>
      </c>
      <c r="B13" s="1304" t="s">
        <v>506</v>
      </c>
      <c r="C13" s="1305"/>
      <c r="D13" s="1314">
        <v>967.6</v>
      </c>
      <c r="E13" s="1314">
        <v>82.9</v>
      </c>
      <c r="F13" s="1312" t="s">
        <v>565</v>
      </c>
      <c r="G13" s="1312" t="s">
        <v>566</v>
      </c>
      <c r="H13" s="1312" t="s">
        <v>510</v>
      </c>
      <c r="I13" s="1314">
        <v>4284</v>
      </c>
      <c r="J13" s="1348" t="s">
        <v>567</v>
      </c>
      <c r="K13" s="1312" t="s">
        <v>568</v>
      </c>
      <c r="L13" s="1312" t="s">
        <v>569</v>
      </c>
      <c r="M13" s="1348" t="s">
        <v>570</v>
      </c>
      <c r="N13" s="1348" t="s">
        <v>571</v>
      </c>
      <c r="O13" s="1348" t="s">
        <v>572</v>
      </c>
      <c r="P13" s="1348" t="s">
        <v>573</v>
      </c>
      <c r="Q13" s="559" t="s">
        <v>574</v>
      </c>
      <c r="R13" s="1348" t="s">
        <v>575</v>
      </c>
      <c r="S13" s="1348" t="s">
        <v>576</v>
      </c>
      <c r="T13" s="1348" t="s">
        <v>577</v>
      </c>
      <c r="U13" s="559" t="s">
        <v>578</v>
      </c>
      <c r="V13" s="1356" t="s">
        <v>579</v>
      </c>
      <c r="W13" s="1382" t="s">
        <v>564</v>
      </c>
    </row>
    <row r="14" spans="1:23" ht="12" customHeight="1">
      <c r="A14" s="1311"/>
      <c r="B14" s="1306"/>
      <c r="C14" s="1307"/>
      <c r="D14" s="1315"/>
      <c r="E14" s="1315"/>
      <c r="F14" s="1313"/>
      <c r="G14" s="1313"/>
      <c r="H14" s="1313"/>
      <c r="I14" s="1315"/>
      <c r="J14" s="1349"/>
      <c r="K14" s="1313"/>
      <c r="L14" s="1313"/>
      <c r="M14" s="1349"/>
      <c r="N14" s="1349"/>
      <c r="O14" s="1349"/>
      <c r="P14" s="1349"/>
      <c r="Q14" s="565">
        <v>74.099999999999994</v>
      </c>
      <c r="R14" s="1349"/>
      <c r="S14" s="1349"/>
      <c r="T14" s="1349"/>
      <c r="U14" s="565">
        <f>100-Q14</f>
        <v>25.900000000000006</v>
      </c>
      <c r="V14" s="1351"/>
      <c r="W14" s="1383"/>
    </row>
    <row r="15" spans="1:23" ht="24" customHeight="1">
      <c r="A15" s="1310" t="s">
        <v>580</v>
      </c>
      <c r="B15" s="1304" t="s">
        <v>506</v>
      </c>
      <c r="C15" s="1305"/>
      <c r="D15" s="1312" t="s">
        <v>581</v>
      </c>
      <c r="E15" s="1314">
        <v>54.5</v>
      </c>
      <c r="F15" s="1312" t="s">
        <v>582</v>
      </c>
      <c r="G15" s="1312" t="s">
        <v>583</v>
      </c>
      <c r="H15" s="1312" t="s">
        <v>510</v>
      </c>
      <c r="I15" s="1312" t="s">
        <v>584</v>
      </c>
      <c r="J15" s="1348" t="s">
        <v>585</v>
      </c>
      <c r="K15" s="1312" t="s">
        <v>586</v>
      </c>
      <c r="L15" s="1312" t="s">
        <v>587</v>
      </c>
      <c r="M15" s="1348" t="s">
        <v>588</v>
      </c>
      <c r="N15" s="1348" t="s">
        <v>589</v>
      </c>
      <c r="O15" s="1348" t="s">
        <v>590</v>
      </c>
      <c r="P15" s="1348" t="s">
        <v>591</v>
      </c>
      <c r="Q15" s="559" t="s">
        <v>592</v>
      </c>
      <c r="R15" s="1348" t="s">
        <v>593</v>
      </c>
      <c r="S15" s="1348" t="s">
        <v>594</v>
      </c>
      <c r="T15" s="1348" t="s">
        <v>595</v>
      </c>
      <c r="U15" s="559" t="s">
        <v>596</v>
      </c>
      <c r="V15" s="1356" t="s">
        <v>597</v>
      </c>
      <c r="W15" s="1382" t="s">
        <v>580</v>
      </c>
    </row>
    <row r="16" spans="1:23" ht="12" customHeight="1">
      <c r="A16" s="1311"/>
      <c r="B16" s="1306"/>
      <c r="C16" s="1307"/>
      <c r="D16" s="1313"/>
      <c r="E16" s="1315"/>
      <c r="F16" s="1313"/>
      <c r="G16" s="1313"/>
      <c r="H16" s="1313"/>
      <c r="I16" s="1313"/>
      <c r="J16" s="1349"/>
      <c r="K16" s="1313"/>
      <c r="L16" s="1313"/>
      <c r="M16" s="1349"/>
      <c r="N16" s="1349"/>
      <c r="O16" s="1349"/>
      <c r="P16" s="1349"/>
      <c r="Q16" s="565">
        <v>46.9</v>
      </c>
      <c r="R16" s="1349"/>
      <c r="S16" s="1349"/>
      <c r="T16" s="1349"/>
      <c r="U16" s="565">
        <f>100-Q16</f>
        <v>53.1</v>
      </c>
      <c r="V16" s="1351"/>
      <c r="W16" s="1383"/>
    </row>
    <row r="17" spans="1:23" ht="24" customHeight="1">
      <c r="A17" s="1310" t="s">
        <v>598</v>
      </c>
      <c r="B17" s="1304" t="s">
        <v>506</v>
      </c>
      <c r="C17" s="1305"/>
      <c r="D17" s="1312" t="s">
        <v>599</v>
      </c>
      <c r="E17" s="1314">
        <v>31.2</v>
      </c>
      <c r="F17" s="1312" t="s">
        <v>600</v>
      </c>
      <c r="G17" s="1312" t="s">
        <v>510</v>
      </c>
      <c r="H17" s="1312" t="s">
        <v>510</v>
      </c>
      <c r="I17" s="1312" t="s">
        <v>601</v>
      </c>
      <c r="J17" s="1348" t="s">
        <v>602</v>
      </c>
      <c r="K17" s="1312" t="s">
        <v>603</v>
      </c>
      <c r="L17" s="1312" t="s">
        <v>604</v>
      </c>
      <c r="M17" s="1348" t="s">
        <v>605</v>
      </c>
      <c r="N17" s="1348" t="s">
        <v>589</v>
      </c>
      <c r="O17" s="1348" t="s">
        <v>606</v>
      </c>
      <c r="P17" s="1348" t="s">
        <v>607</v>
      </c>
      <c r="Q17" s="559" t="s">
        <v>608</v>
      </c>
      <c r="R17" s="1348" t="s">
        <v>609</v>
      </c>
      <c r="S17" s="1348" t="s">
        <v>610</v>
      </c>
      <c r="T17" s="1348" t="s">
        <v>611</v>
      </c>
      <c r="U17" s="559" t="s">
        <v>612</v>
      </c>
      <c r="V17" s="1356" t="s">
        <v>613</v>
      </c>
      <c r="W17" s="1382" t="s">
        <v>598</v>
      </c>
    </row>
    <row r="18" spans="1:23" ht="12" customHeight="1">
      <c r="A18" s="1311"/>
      <c r="B18" s="1306"/>
      <c r="C18" s="1307"/>
      <c r="D18" s="1313"/>
      <c r="E18" s="1315"/>
      <c r="F18" s="1313"/>
      <c r="G18" s="1313"/>
      <c r="H18" s="1313"/>
      <c r="I18" s="1313"/>
      <c r="J18" s="1349"/>
      <c r="K18" s="1313"/>
      <c r="L18" s="1313"/>
      <c r="M18" s="1349"/>
      <c r="N18" s="1349"/>
      <c r="O18" s="1349"/>
      <c r="P18" s="1349"/>
      <c r="Q18" s="565">
        <v>55.8</v>
      </c>
      <c r="R18" s="1349"/>
      <c r="S18" s="1349"/>
      <c r="T18" s="1349"/>
      <c r="U18" s="565">
        <f>100-Q18</f>
        <v>44.2</v>
      </c>
      <c r="V18" s="1351"/>
      <c r="W18" s="1383"/>
    </row>
    <row r="19" spans="1:23" ht="24" customHeight="1">
      <c r="A19" s="1310" t="s">
        <v>614</v>
      </c>
      <c r="B19" s="1304" t="s">
        <v>506</v>
      </c>
      <c r="C19" s="1305"/>
      <c r="D19" s="1312" t="s">
        <v>615</v>
      </c>
      <c r="E19" s="1312" t="s">
        <v>510</v>
      </c>
      <c r="F19" s="1312" t="s">
        <v>616</v>
      </c>
      <c r="G19" s="1312" t="s">
        <v>510</v>
      </c>
      <c r="H19" s="1312" t="s">
        <v>510</v>
      </c>
      <c r="I19" s="1312" t="s">
        <v>617</v>
      </c>
      <c r="J19" s="1348" t="s">
        <v>510</v>
      </c>
      <c r="K19" s="1312" t="s">
        <v>618</v>
      </c>
      <c r="L19" s="1312" t="s">
        <v>619</v>
      </c>
      <c r="M19" s="1348" t="s">
        <v>620</v>
      </c>
      <c r="N19" s="1348" t="s">
        <v>510</v>
      </c>
      <c r="O19" s="1348" t="s">
        <v>510</v>
      </c>
      <c r="P19" s="1348" t="s">
        <v>621</v>
      </c>
      <c r="Q19" s="559" t="s">
        <v>622</v>
      </c>
      <c r="R19" s="1348" t="s">
        <v>510</v>
      </c>
      <c r="S19" s="1348" t="s">
        <v>510</v>
      </c>
      <c r="T19" s="1348" t="s">
        <v>623</v>
      </c>
      <c r="U19" s="559" t="s">
        <v>623</v>
      </c>
      <c r="V19" s="1350" t="s">
        <v>624</v>
      </c>
      <c r="W19" s="1382" t="s">
        <v>614</v>
      </c>
    </row>
    <row r="20" spans="1:23" ht="12" customHeight="1">
      <c r="A20" s="1311"/>
      <c r="B20" s="1306"/>
      <c r="C20" s="1307"/>
      <c r="D20" s="1313"/>
      <c r="E20" s="1313"/>
      <c r="F20" s="1313"/>
      <c r="G20" s="1313"/>
      <c r="H20" s="1313"/>
      <c r="I20" s="1313"/>
      <c r="J20" s="1349"/>
      <c r="K20" s="1313"/>
      <c r="L20" s="1313"/>
      <c r="M20" s="1349"/>
      <c r="N20" s="1349"/>
      <c r="O20" s="1349"/>
      <c r="P20" s="1349"/>
      <c r="Q20" s="565">
        <f>(Q19/V19)*100</f>
        <v>71.304551591773873</v>
      </c>
      <c r="R20" s="1349"/>
      <c r="S20" s="1349"/>
      <c r="T20" s="1349"/>
      <c r="U20" s="565">
        <f>100-Q20</f>
        <v>28.695448408226127</v>
      </c>
      <c r="V20" s="1351"/>
      <c r="W20" s="1383"/>
    </row>
    <row r="21" spans="1:23" ht="24" customHeight="1">
      <c r="A21" s="1310" t="s">
        <v>625</v>
      </c>
      <c r="B21" s="1304" t="s">
        <v>506</v>
      </c>
      <c r="C21" s="1305"/>
      <c r="D21" s="1312" t="s">
        <v>626</v>
      </c>
      <c r="E21" s="1312" t="s">
        <v>627</v>
      </c>
      <c r="F21" s="1312" t="s">
        <v>628</v>
      </c>
      <c r="G21" s="1312" t="s">
        <v>510</v>
      </c>
      <c r="H21" s="1312" t="s">
        <v>510</v>
      </c>
      <c r="I21" s="1312" t="s">
        <v>629</v>
      </c>
      <c r="J21" s="1348" t="s">
        <v>510</v>
      </c>
      <c r="K21" s="1312" t="s">
        <v>630</v>
      </c>
      <c r="L21" s="1312" t="s">
        <v>631</v>
      </c>
      <c r="M21" s="1348" t="s">
        <v>632</v>
      </c>
      <c r="N21" s="1348" t="s">
        <v>510</v>
      </c>
      <c r="O21" s="1348" t="s">
        <v>510</v>
      </c>
      <c r="P21" s="1348" t="s">
        <v>633</v>
      </c>
      <c r="Q21" s="559" t="s">
        <v>634</v>
      </c>
      <c r="R21" s="1348" t="s">
        <v>510</v>
      </c>
      <c r="S21" s="1348" t="s">
        <v>510</v>
      </c>
      <c r="T21" s="1348" t="s">
        <v>635</v>
      </c>
      <c r="U21" s="559" t="s">
        <v>636</v>
      </c>
      <c r="V21" s="1350" t="s">
        <v>637</v>
      </c>
      <c r="W21" s="1382" t="s">
        <v>625</v>
      </c>
    </row>
    <row r="22" spans="1:23" ht="12" customHeight="1">
      <c r="A22" s="1311"/>
      <c r="B22" s="1306"/>
      <c r="C22" s="1307"/>
      <c r="D22" s="1313"/>
      <c r="E22" s="1313"/>
      <c r="F22" s="1313"/>
      <c r="G22" s="1313"/>
      <c r="H22" s="1313"/>
      <c r="I22" s="1313"/>
      <c r="J22" s="1349"/>
      <c r="K22" s="1313"/>
      <c r="L22" s="1313"/>
      <c r="M22" s="1349"/>
      <c r="N22" s="1349"/>
      <c r="O22" s="1349"/>
      <c r="P22" s="1349"/>
      <c r="Q22" s="565">
        <f>(Q21/V21)*100</f>
        <v>74.062394301744888</v>
      </c>
      <c r="R22" s="1349"/>
      <c r="S22" s="1349"/>
      <c r="T22" s="1349"/>
      <c r="U22" s="565">
        <f>100-Q22</f>
        <v>25.937605698255112</v>
      </c>
      <c r="V22" s="1351"/>
      <c r="W22" s="1383"/>
    </row>
    <row r="23" spans="1:23" ht="24" customHeight="1">
      <c r="A23" s="1107" t="s">
        <v>638</v>
      </c>
      <c r="B23" s="1304" t="s">
        <v>506</v>
      </c>
      <c r="C23" s="1305"/>
      <c r="D23" s="1308">
        <v>1247.2</v>
      </c>
      <c r="E23" s="1302">
        <v>265.3</v>
      </c>
      <c r="F23" s="1300" t="s">
        <v>639</v>
      </c>
      <c r="G23" s="1300" t="s">
        <v>176</v>
      </c>
      <c r="H23" s="1300" t="s">
        <v>176</v>
      </c>
      <c r="I23" s="1302">
        <v>5127.2</v>
      </c>
      <c r="J23" s="1348" t="s">
        <v>510</v>
      </c>
      <c r="K23" s="1300" t="s">
        <v>640</v>
      </c>
      <c r="L23" s="1300" t="s">
        <v>641</v>
      </c>
      <c r="M23" s="1348" t="s">
        <v>642</v>
      </c>
      <c r="N23" s="1348" t="s">
        <v>510</v>
      </c>
      <c r="O23" s="1348" t="s">
        <v>510</v>
      </c>
      <c r="P23" s="1348" t="s">
        <v>643</v>
      </c>
      <c r="Q23" s="560">
        <v>7696.1</v>
      </c>
      <c r="R23" s="1348" t="s">
        <v>510</v>
      </c>
      <c r="S23" s="1348" t="s">
        <v>510</v>
      </c>
      <c r="T23" s="1348" t="s">
        <v>644</v>
      </c>
      <c r="U23" s="560">
        <v>2282.9</v>
      </c>
      <c r="V23" s="1361">
        <v>9979.2000000000007</v>
      </c>
      <c r="W23" s="1384" t="s">
        <v>638</v>
      </c>
    </row>
    <row r="24" spans="1:23" ht="12" customHeight="1">
      <c r="A24" s="1106"/>
      <c r="B24" s="1306"/>
      <c r="C24" s="1307"/>
      <c r="D24" s="1309"/>
      <c r="E24" s="1303"/>
      <c r="F24" s="1301"/>
      <c r="G24" s="1301"/>
      <c r="H24" s="1301"/>
      <c r="I24" s="1303"/>
      <c r="J24" s="1349"/>
      <c r="K24" s="1301"/>
      <c r="L24" s="1301"/>
      <c r="M24" s="1349"/>
      <c r="N24" s="1349"/>
      <c r="O24" s="1349"/>
      <c r="P24" s="1349"/>
      <c r="Q24" s="565">
        <f>(Q23/V23)*100</f>
        <v>77.121412538079198</v>
      </c>
      <c r="R24" s="1349"/>
      <c r="S24" s="1349"/>
      <c r="T24" s="1349"/>
      <c r="U24" s="565">
        <f>100-Q24</f>
        <v>22.878587461920802</v>
      </c>
      <c r="V24" s="1362"/>
      <c r="W24" s="1109"/>
    </row>
    <row r="25" spans="1:23" ht="24" customHeight="1">
      <c r="A25" s="1107" t="s">
        <v>645</v>
      </c>
      <c r="B25" s="1304" t="s">
        <v>506</v>
      </c>
      <c r="C25" s="1305"/>
      <c r="D25" s="1308">
        <v>1268.2</v>
      </c>
      <c r="E25" s="1302">
        <v>263.2</v>
      </c>
      <c r="F25" s="1302">
        <v>90.3</v>
      </c>
      <c r="G25" s="1300" t="s">
        <v>176</v>
      </c>
      <c r="H25" s="1300" t="s">
        <v>176</v>
      </c>
      <c r="I25" s="1302">
        <v>5397.6</v>
      </c>
      <c r="J25" s="1348" t="s">
        <v>510</v>
      </c>
      <c r="K25" s="1302">
        <v>98.7</v>
      </c>
      <c r="L25" s="1302">
        <v>456.9</v>
      </c>
      <c r="M25" s="1357">
        <v>30.6</v>
      </c>
      <c r="N25" s="1348" t="s">
        <v>510</v>
      </c>
      <c r="O25" s="1348" t="s">
        <v>510</v>
      </c>
      <c r="P25" s="1357">
        <v>340.9</v>
      </c>
      <c r="Q25" s="560">
        <v>7946.4</v>
      </c>
      <c r="R25" s="1348" t="s">
        <v>510</v>
      </c>
      <c r="S25" s="1348" t="s">
        <v>510</v>
      </c>
      <c r="T25" s="1359">
        <v>2273.1</v>
      </c>
      <c r="U25" s="560">
        <v>2273.1</v>
      </c>
      <c r="V25" s="1361">
        <v>10219.5</v>
      </c>
      <c r="W25" s="1384" t="s">
        <v>645</v>
      </c>
    </row>
    <row r="26" spans="1:23" ht="12" customHeight="1">
      <c r="A26" s="1106"/>
      <c r="B26" s="1306"/>
      <c r="C26" s="1307"/>
      <c r="D26" s="1309"/>
      <c r="E26" s="1303"/>
      <c r="F26" s="1303"/>
      <c r="G26" s="1301"/>
      <c r="H26" s="1301"/>
      <c r="I26" s="1303"/>
      <c r="J26" s="1349"/>
      <c r="K26" s="1303"/>
      <c r="L26" s="1303"/>
      <c r="M26" s="1358"/>
      <c r="N26" s="1349"/>
      <c r="O26" s="1349"/>
      <c r="P26" s="1358"/>
      <c r="Q26" s="565">
        <f>(Q25/V25)*100</f>
        <v>77.757228827242031</v>
      </c>
      <c r="R26" s="1349"/>
      <c r="S26" s="1349"/>
      <c r="T26" s="1360"/>
      <c r="U26" s="565">
        <f>100-Q26</f>
        <v>22.242771172757969</v>
      </c>
      <c r="V26" s="1362"/>
      <c r="W26" s="1109"/>
    </row>
    <row r="27" spans="1:23" ht="24" customHeight="1">
      <c r="A27" s="1107" t="s">
        <v>646</v>
      </c>
      <c r="B27" s="1304" t="s">
        <v>506</v>
      </c>
      <c r="C27" s="1305"/>
      <c r="D27" s="1308">
        <v>1267.0999999999999</v>
      </c>
      <c r="E27" s="1302">
        <v>276.39999999999998</v>
      </c>
      <c r="F27" s="1302">
        <v>89</v>
      </c>
      <c r="G27" s="1300" t="s">
        <v>176</v>
      </c>
      <c r="H27" s="1300" t="s">
        <v>176</v>
      </c>
      <c r="I27" s="1302">
        <v>5390.9</v>
      </c>
      <c r="J27" s="1363" t="s">
        <v>510</v>
      </c>
      <c r="K27" s="1302">
        <v>132</v>
      </c>
      <c r="L27" s="1302">
        <v>503.8</v>
      </c>
      <c r="M27" s="1363" t="s">
        <v>647</v>
      </c>
      <c r="N27" s="1363" t="s">
        <v>510</v>
      </c>
      <c r="O27" s="1363" t="s">
        <v>510</v>
      </c>
      <c r="P27" s="1363" t="s">
        <v>648</v>
      </c>
      <c r="Q27" s="561">
        <v>8041.1</v>
      </c>
      <c r="R27" s="1363" t="s">
        <v>510</v>
      </c>
      <c r="S27" s="1363" t="s">
        <v>510</v>
      </c>
      <c r="T27" s="1359">
        <v>2304.9</v>
      </c>
      <c r="U27" s="561">
        <v>2304.9</v>
      </c>
      <c r="V27" s="1359">
        <v>10346</v>
      </c>
      <c r="W27" s="1384" t="s">
        <v>646</v>
      </c>
    </row>
    <row r="28" spans="1:23" ht="12" customHeight="1">
      <c r="A28" s="1106"/>
      <c r="B28" s="1306"/>
      <c r="C28" s="1307"/>
      <c r="D28" s="1309"/>
      <c r="E28" s="1303"/>
      <c r="F28" s="1303"/>
      <c r="G28" s="1301"/>
      <c r="H28" s="1301"/>
      <c r="I28" s="1303"/>
      <c r="J28" s="1364"/>
      <c r="K28" s="1303"/>
      <c r="L28" s="1303"/>
      <c r="M28" s="1364"/>
      <c r="N28" s="1364"/>
      <c r="O28" s="1364"/>
      <c r="P28" s="1364"/>
      <c r="Q28" s="565">
        <f>(Q27/V27)*100</f>
        <v>77.721824859849221</v>
      </c>
      <c r="R28" s="1364"/>
      <c r="S28" s="1364"/>
      <c r="T28" s="1360"/>
      <c r="U28" s="565">
        <f>100-Q28</f>
        <v>22.278175140150779</v>
      </c>
      <c r="V28" s="1360"/>
      <c r="W28" s="1109"/>
    </row>
    <row r="29" spans="1:23" ht="24" customHeight="1">
      <c r="A29" s="1107" t="s">
        <v>649</v>
      </c>
      <c r="B29" s="1304" t="s">
        <v>506</v>
      </c>
      <c r="C29" s="1305"/>
      <c r="D29" s="1308">
        <v>1245.0999999999999</v>
      </c>
      <c r="E29" s="1302">
        <v>278.5</v>
      </c>
      <c r="F29" s="1302">
        <v>85.7</v>
      </c>
      <c r="G29" s="1300" t="s">
        <v>176</v>
      </c>
      <c r="H29" s="1300" t="s">
        <v>176</v>
      </c>
      <c r="I29" s="1302">
        <v>5255.6</v>
      </c>
      <c r="J29" s="1363" t="s">
        <v>510</v>
      </c>
      <c r="K29" s="1302">
        <v>118.7</v>
      </c>
      <c r="L29" s="1302">
        <v>482.7</v>
      </c>
      <c r="M29" s="1363">
        <v>33.200000000000003</v>
      </c>
      <c r="N29" s="1363" t="s">
        <v>510</v>
      </c>
      <c r="O29" s="1363" t="s">
        <v>510</v>
      </c>
      <c r="P29" s="1363">
        <v>484.9</v>
      </c>
      <c r="Q29" s="561">
        <v>7984.4</v>
      </c>
      <c r="R29" s="1363" t="s">
        <v>510</v>
      </c>
      <c r="S29" s="1363" t="s">
        <v>510</v>
      </c>
      <c r="T29" s="1359">
        <v>2286.1999999999998</v>
      </c>
      <c r="U29" s="561">
        <v>2286.1999999999998</v>
      </c>
      <c r="V29" s="1359">
        <v>10270.6</v>
      </c>
      <c r="W29" s="1384" t="s">
        <v>649</v>
      </c>
    </row>
    <row r="30" spans="1:23" ht="12" customHeight="1">
      <c r="A30" s="1106"/>
      <c r="B30" s="1306"/>
      <c r="C30" s="1307"/>
      <c r="D30" s="1309"/>
      <c r="E30" s="1303"/>
      <c r="F30" s="1303"/>
      <c r="G30" s="1301"/>
      <c r="H30" s="1301"/>
      <c r="I30" s="1303"/>
      <c r="J30" s="1364"/>
      <c r="K30" s="1303"/>
      <c r="L30" s="1303"/>
      <c r="M30" s="1364"/>
      <c r="N30" s="1364"/>
      <c r="O30" s="1364"/>
      <c r="P30" s="1364"/>
      <c r="Q30" s="565">
        <f>(Q29/V29)*100</f>
        <v>77.740346230989417</v>
      </c>
      <c r="R30" s="1364"/>
      <c r="S30" s="1364"/>
      <c r="T30" s="1360"/>
      <c r="U30" s="565">
        <f>100-Q30</f>
        <v>22.259653769010583</v>
      </c>
      <c r="V30" s="1360"/>
      <c r="W30" s="1109"/>
    </row>
    <row r="31" spans="1:23" ht="24" customHeight="1">
      <c r="A31" s="1107" t="s">
        <v>650</v>
      </c>
      <c r="B31" s="1304" t="s">
        <v>506</v>
      </c>
      <c r="C31" s="1305"/>
      <c r="D31" s="1308">
        <v>1188.9000000000001</v>
      </c>
      <c r="E31" s="1302">
        <v>282.7</v>
      </c>
      <c r="F31" s="1302">
        <v>83.4</v>
      </c>
      <c r="G31" s="1300" t="s">
        <v>176</v>
      </c>
      <c r="H31" s="1300" t="s">
        <v>176</v>
      </c>
      <c r="I31" s="1302">
        <v>4743.8999999999996</v>
      </c>
      <c r="J31" s="1363" t="s">
        <v>510</v>
      </c>
      <c r="K31" s="1302">
        <v>130.6</v>
      </c>
      <c r="L31" s="1302">
        <v>505.2</v>
      </c>
      <c r="M31" s="1363">
        <v>30.1</v>
      </c>
      <c r="N31" s="1363" t="s">
        <v>510</v>
      </c>
      <c r="O31" s="1363" t="s">
        <v>510</v>
      </c>
      <c r="P31" s="1363">
        <v>477</v>
      </c>
      <c r="Q31" s="561">
        <v>7441.8</v>
      </c>
      <c r="R31" s="1363" t="s">
        <v>510</v>
      </c>
      <c r="S31" s="1363" t="s">
        <v>510</v>
      </c>
      <c r="T31" s="1359">
        <v>2544.5</v>
      </c>
      <c r="U31" s="561">
        <v>2544.5</v>
      </c>
      <c r="V31" s="1359">
        <v>9986.2999999999993</v>
      </c>
      <c r="W31" s="1384" t="s">
        <v>650</v>
      </c>
    </row>
    <row r="32" spans="1:23" ht="12" customHeight="1">
      <c r="A32" s="1106"/>
      <c r="B32" s="1306"/>
      <c r="C32" s="1307"/>
      <c r="D32" s="1309"/>
      <c r="E32" s="1303"/>
      <c r="F32" s="1303"/>
      <c r="G32" s="1301"/>
      <c r="H32" s="1301"/>
      <c r="I32" s="1303"/>
      <c r="J32" s="1364"/>
      <c r="K32" s="1303"/>
      <c r="L32" s="1303"/>
      <c r="M32" s="1364"/>
      <c r="N32" s="1364"/>
      <c r="O32" s="1364"/>
      <c r="P32" s="1364"/>
      <c r="Q32" s="565">
        <f>(Q31/V31)*100</f>
        <v>74.520092526761673</v>
      </c>
      <c r="R32" s="1364"/>
      <c r="S32" s="1364"/>
      <c r="T32" s="1360"/>
      <c r="U32" s="565">
        <f>100-Q32</f>
        <v>25.479907473238327</v>
      </c>
      <c r="V32" s="1360"/>
      <c r="W32" s="1109"/>
    </row>
    <row r="33" spans="1:23" ht="24" customHeight="1">
      <c r="A33" s="1106" t="s">
        <v>651</v>
      </c>
      <c r="B33" s="1304" t="s">
        <v>506</v>
      </c>
      <c r="C33" s="1305"/>
      <c r="D33" s="1298">
        <v>1157.4000000000001</v>
      </c>
      <c r="E33" s="1302">
        <v>285.10000000000002</v>
      </c>
      <c r="F33" s="1302">
        <v>82.6</v>
      </c>
      <c r="G33" s="1301" t="s">
        <v>176</v>
      </c>
      <c r="H33" s="1301" t="s">
        <v>176</v>
      </c>
      <c r="I33" s="1303">
        <v>4683.3999999999996</v>
      </c>
      <c r="J33" s="1397" t="s">
        <v>510</v>
      </c>
      <c r="K33" s="1303">
        <v>117.2</v>
      </c>
      <c r="L33" s="1303">
        <v>480.4</v>
      </c>
      <c r="M33" s="1365">
        <v>31.9</v>
      </c>
      <c r="N33" s="1367" t="s">
        <v>176</v>
      </c>
      <c r="O33" s="1018" t="s">
        <v>176</v>
      </c>
      <c r="P33" s="1364">
        <v>457.3</v>
      </c>
      <c r="Q33" s="964">
        <v>7295.3</v>
      </c>
      <c r="R33" s="1367" t="s">
        <v>176</v>
      </c>
      <c r="S33" s="1018" t="s">
        <v>176</v>
      </c>
      <c r="T33" s="1360">
        <v>2607.5</v>
      </c>
      <c r="U33" s="964">
        <v>2607.5</v>
      </c>
      <c r="V33" s="1370">
        <f>Q33+U33</f>
        <v>9902.7999999999993</v>
      </c>
      <c r="W33" s="1385" t="s">
        <v>651</v>
      </c>
    </row>
    <row r="34" spans="1:23" ht="12" customHeight="1">
      <c r="A34" s="1107"/>
      <c r="B34" s="1335"/>
      <c r="C34" s="1336"/>
      <c r="D34" s="1299"/>
      <c r="E34" s="1334"/>
      <c r="F34" s="1334"/>
      <c r="G34" s="1300"/>
      <c r="H34" s="1300"/>
      <c r="I34" s="1302"/>
      <c r="J34" s="1363"/>
      <c r="K34" s="1302"/>
      <c r="L34" s="1302"/>
      <c r="M34" s="1366"/>
      <c r="N34" s="1368"/>
      <c r="O34" s="1369"/>
      <c r="P34" s="1363"/>
      <c r="Q34" s="657">
        <f>(Q33/V33)*100</f>
        <v>73.669063295229648</v>
      </c>
      <c r="R34" s="1368"/>
      <c r="S34" s="1369"/>
      <c r="T34" s="1359"/>
      <c r="U34" s="657">
        <f>100-Q34</f>
        <v>26.330936704770352</v>
      </c>
      <c r="V34" s="1371"/>
      <c r="W34" s="1386"/>
    </row>
    <row r="35" spans="1:23" ht="24" customHeight="1">
      <c r="A35" s="1330" t="s">
        <v>680</v>
      </c>
      <c r="B35" s="1304" t="s">
        <v>506</v>
      </c>
      <c r="C35" s="1305"/>
      <c r="D35" s="1387">
        <v>1065.0999999999999</v>
      </c>
      <c r="E35" s="1389">
        <v>289.8</v>
      </c>
      <c r="F35" s="1389">
        <v>76.3</v>
      </c>
      <c r="G35" s="1328" t="s">
        <v>510</v>
      </c>
      <c r="H35" s="1328" t="s">
        <v>510</v>
      </c>
      <c r="I35" s="1328">
        <v>4727.3</v>
      </c>
      <c r="J35" s="1376" t="s">
        <v>510</v>
      </c>
      <c r="K35" s="1328">
        <v>84.3</v>
      </c>
      <c r="L35" s="1328">
        <v>508.6</v>
      </c>
      <c r="M35" s="1391">
        <v>45.2</v>
      </c>
      <c r="N35" s="1372" t="s">
        <v>510</v>
      </c>
      <c r="O35" s="1374" t="s">
        <v>510</v>
      </c>
      <c r="P35" s="1376">
        <v>427.9</v>
      </c>
      <c r="Q35" s="966">
        <f>D35+E35+F35+I35+K35+L35+M35+P35</f>
        <v>7224.5</v>
      </c>
      <c r="R35" s="1372" t="s">
        <v>510</v>
      </c>
      <c r="S35" s="1374" t="s">
        <v>510</v>
      </c>
      <c r="T35" s="1376">
        <v>2738.6</v>
      </c>
      <c r="U35" s="966">
        <v>2738.6</v>
      </c>
      <c r="V35" s="1378">
        <f>Q35+U35</f>
        <v>9963.1</v>
      </c>
      <c r="W35" s="1393" t="s">
        <v>680</v>
      </c>
    </row>
    <row r="36" spans="1:23" ht="12" customHeight="1" thickBot="1">
      <c r="A36" s="1331"/>
      <c r="B36" s="1332"/>
      <c r="C36" s="1333"/>
      <c r="D36" s="1388"/>
      <c r="E36" s="1390"/>
      <c r="F36" s="1390"/>
      <c r="G36" s="1329"/>
      <c r="H36" s="1329"/>
      <c r="I36" s="1329"/>
      <c r="J36" s="1377"/>
      <c r="K36" s="1329"/>
      <c r="L36" s="1329"/>
      <c r="M36" s="1392"/>
      <c r="N36" s="1373"/>
      <c r="O36" s="1375"/>
      <c r="P36" s="1377"/>
      <c r="Q36" s="967">
        <f>(Q35/V35)*100</f>
        <v>72.512571388423268</v>
      </c>
      <c r="R36" s="1373"/>
      <c r="S36" s="1375"/>
      <c r="T36" s="1377"/>
      <c r="U36" s="967">
        <f>100-Q36</f>
        <v>27.487428611576732</v>
      </c>
      <c r="V36" s="1379"/>
      <c r="W36" s="1394"/>
    </row>
    <row r="37" spans="1:23" ht="24" customHeight="1">
      <c r="A37" s="1330" t="s">
        <v>699</v>
      </c>
      <c r="B37" s="1304" t="s">
        <v>506</v>
      </c>
      <c r="C37" s="1305"/>
      <c r="D37" s="1561">
        <v>1052.8</v>
      </c>
      <c r="E37" s="1562">
        <v>291.10000000000002</v>
      </c>
      <c r="F37" s="1562">
        <v>73.2</v>
      </c>
      <c r="G37" s="1563" t="s">
        <v>510</v>
      </c>
      <c r="H37" s="1563" t="s">
        <v>510</v>
      </c>
      <c r="I37" s="1563">
        <v>4883.2</v>
      </c>
      <c r="J37" s="1564" t="s">
        <v>510</v>
      </c>
      <c r="K37" s="1563">
        <v>123.6</v>
      </c>
      <c r="L37" s="1563">
        <v>466.6</v>
      </c>
      <c r="M37" s="1565">
        <v>44.9</v>
      </c>
      <c r="N37" s="1566" t="s">
        <v>510</v>
      </c>
      <c r="O37" s="1567" t="s">
        <v>510</v>
      </c>
      <c r="P37" s="1564">
        <v>475</v>
      </c>
      <c r="Q37" s="1568">
        <f>D37+E37+F37+I37+K37+L37+M37+P37</f>
        <v>7410.4000000000005</v>
      </c>
      <c r="R37" s="1566" t="s">
        <v>510</v>
      </c>
      <c r="S37" s="1567" t="s">
        <v>510</v>
      </c>
      <c r="T37" s="1564">
        <v>2767.8</v>
      </c>
      <c r="U37" s="1568">
        <v>2738.6</v>
      </c>
      <c r="V37" s="1569">
        <f>Q37+U37</f>
        <v>10149</v>
      </c>
      <c r="W37" s="1393" t="s">
        <v>699</v>
      </c>
    </row>
    <row r="38" spans="1:23" ht="12" customHeight="1" thickBot="1">
      <c r="A38" s="1331"/>
      <c r="B38" s="1332"/>
      <c r="C38" s="1333"/>
      <c r="D38" s="1570"/>
      <c r="E38" s="1571"/>
      <c r="F38" s="1571"/>
      <c r="G38" s="1572"/>
      <c r="H38" s="1572"/>
      <c r="I38" s="1572"/>
      <c r="J38" s="1573"/>
      <c r="K38" s="1572"/>
      <c r="L38" s="1572"/>
      <c r="M38" s="1574"/>
      <c r="N38" s="1575"/>
      <c r="O38" s="1576"/>
      <c r="P38" s="1573"/>
      <c r="Q38" s="1577">
        <f>(Q37/V37)*100</f>
        <v>73.016060695635048</v>
      </c>
      <c r="R38" s="1566"/>
      <c r="S38" s="1567"/>
      <c r="T38" s="1578"/>
      <c r="U38" s="1577">
        <f>100-Q38</f>
        <v>26.983939304364952</v>
      </c>
      <c r="V38" s="1579"/>
      <c r="W38" s="1394"/>
    </row>
    <row r="39" spans="1:23" ht="15" customHeight="1">
      <c r="U39" s="965"/>
      <c r="V39" s="3"/>
      <c r="W39" s="3" t="s">
        <v>483</v>
      </c>
    </row>
    <row r="40" spans="1:23" ht="15" customHeight="1">
      <c r="A40" s="1" t="s">
        <v>652</v>
      </c>
      <c r="W40" s="3" t="s">
        <v>652</v>
      </c>
    </row>
    <row r="41" spans="1:23" ht="36" customHeight="1"/>
    <row r="42" spans="1:23" ht="36" customHeight="1"/>
    <row r="43" spans="1:23" ht="36" customHeight="1">
      <c r="R43" s="1">
        <v>73.669063295229634</v>
      </c>
      <c r="V43" s="1">
        <v>26.33093670477037</v>
      </c>
    </row>
    <row r="44" spans="1:23" ht="20.25" customHeight="1"/>
  </sheetData>
  <mergeCells count="361">
    <mergeCell ref="K35:K36"/>
    <mergeCell ref="L35:L36"/>
    <mergeCell ref="M35:M36"/>
    <mergeCell ref="N35:N36"/>
    <mergeCell ref="O35:O36"/>
    <mergeCell ref="P35:P36"/>
    <mergeCell ref="R35:R36"/>
    <mergeCell ref="S35:S36"/>
    <mergeCell ref="T35:T36"/>
    <mergeCell ref="A35:A36"/>
    <mergeCell ref="B35:C36"/>
    <mergeCell ref="D35:D36"/>
    <mergeCell ref="E35:E36"/>
    <mergeCell ref="F35:F36"/>
    <mergeCell ref="G35:G36"/>
    <mergeCell ref="H35:H36"/>
    <mergeCell ref="I35:I36"/>
    <mergeCell ref="J35:J36"/>
    <mergeCell ref="D37:D38"/>
    <mergeCell ref="E37:E38"/>
    <mergeCell ref="F37:F38"/>
    <mergeCell ref="M37:M38"/>
    <mergeCell ref="N37:N38"/>
    <mergeCell ref="W37:W38"/>
    <mergeCell ref="J3:J4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7:J38"/>
    <mergeCell ref="O37:O38"/>
    <mergeCell ref="P37:P38"/>
    <mergeCell ref="R37:R38"/>
    <mergeCell ref="S37:S38"/>
    <mergeCell ref="T37:T38"/>
    <mergeCell ref="V37:V38"/>
    <mergeCell ref="W2:W4"/>
    <mergeCell ref="W5:W6"/>
    <mergeCell ref="W7:W8"/>
    <mergeCell ref="W9:W10"/>
    <mergeCell ref="W11:W12"/>
    <mergeCell ref="W13:W14"/>
    <mergeCell ref="W15:W16"/>
    <mergeCell ref="W17:W18"/>
    <mergeCell ref="W19:W20"/>
    <mergeCell ref="W21:W22"/>
    <mergeCell ref="W23:W24"/>
    <mergeCell ref="W25:W26"/>
    <mergeCell ref="W27:W28"/>
    <mergeCell ref="W29:W30"/>
    <mergeCell ref="W31:W32"/>
    <mergeCell ref="W33:W34"/>
    <mergeCell ref="V35:V36"/>
    <mergeCell ref="W35:W36"/>
    <mergeCell ref="M33:M34"/>
    <mergeCell ref="N33:N34"/>
    <mergeCell ref="O33:O34"/>
    <mergeCell ref="P33:P34"/>
    <mergeCell ref="R33:R34"/>
    <mergeCell ref="S33:S34"/>
    <mergeCell ref="T33:T34"/>
    <mergeCell ref="V33:V34"/>
    <mergeCell ref="M31:M32"/>
    <mergeCell ref="N31:N32"/>
    <mergeCell ref="O31:O32"/>
    <mergeCell ref="P31:P32"/>
    <mergeCell ref="R31:R32"/>
    <mergeCell ref="S31:S32"/>
    <mergeCell ref="T31:T32"/>
    <mergeCell ref="V31:V32"/>
    <mergeCell ref="M29:M30"/>
    <mergeCell ref="N29:N30"/>
    <mergeCell ref="O29:O30"/>
    <mergeCell ref="P29:P30"/>
    <mergeCell ref="R29:R30"/>
    <mergeCell ref="S29:S30"/>
    <mergeCell ref="T29:T30"/>
    <mergeCell ref="V29:V30"/>
    <mergeCell ref="M27:M28"/>
    <mergeCell ref="N27:N28"/>
    <mergeCell ref="O27:O28"/>
    <mergeCell ref="P27:P28"/>
    <mergeCell ref="R27:R28"/>
    <mergeCell ref="S27:S28"/>
    <mergeCell ref="T27:T28"/>
    <mergeCell ref="V27:V28"/>
    <mergeCell ref="M25:M26"/>
    <mergeCell ref="N25:N26"/>
    <mergeCell ref="O25:O26"/>
    <mergeCell ref="P25:P26"/>
    <mergeCell ref="R25:R26"/>
    <mergeCell ref="S25:S26"/>
    <mergeCell ref="T25:T26"/>
    <mergeCell ref="V25:V26"/>
    <mergeCell ref="M23:M24"/>
    <mergeCell ref="N23:N24"/>
    <mergeCell ref="O23:O24"/>
    <mergeCell ref="P23:P24"/>
    <mergeCell ref="R23:R24"/>
    <mergeCell ref="S23:S24"/>
    <mergeCell ref="T23:T24"/>
    <mergeCell ref="V23:V24"/>
    <mergeCell ref="M21:M22"/>
    <mergeCell ref="N21:N22"/>
    <mergeCell ref="O21:O22"/>
    <mergeCell ref="P21:P22"/>
    <mergeCell ref="R21:R22"/>
    <mergeCell ref="S21:S22"/>
    <mergeCell ref="T21:T22"/>
    <mergeCell ref="V21:V22"/>
    <mergeCell ref="M19:M20"/>
    <mergeCell ref="N19:N20"/>
    <mergeCell ref="O19:O20"/>
    <mergeCell ref="P19:P20"/>
    <mergeCell ref="R19:R20"/>
    <mergeCell ref="S19:S20"/>
    <mergeCell ref="T19:T20"/>
    <mergeCell ref="V19:V20"/>
    <mergeCell ref="M17:M18"/>
    <mergeCell ref="N17:N18"/>
    <mergeCell ref="O17:O18"/>
    <mergeCell ref="P17:P18"/>
    <mergeCell ref="R17:R18"/>
    <mergeCell ref="S17:S18"/>
    <mergeCell ref="T17:T18"/>
    <mergeCell ref="V17:V18"/>
    <mergeCell ref="M15:M16"/>
    <mergeCell ref="N15:N16"/>
    <mergeCell ref="O15:O16"/>
    <mergeCell ref="P15:P16"/>
    <mergeCell ref="R15:R16"/>
    <mergeCell ref="S15:S16"/>
    <mergeCell ref="T15:T16"/>
    <mergeCell ref="V15:V16"/>
    <mergeCell ref="M13:M14"/>
    <mergeCell ref="N13:N14"/>
    <mergeCell ref="O13:O14"/>
    <mergeCell ref="P13:P14"/>
    <mergeCell ref="R13:R14"/>
    <mergeCell ref="S13:S14"/>
    <mergeCell ref="T13:T14"/>
    <mergeCell ref="V13:V14"/>
    <mergeCell ref="M11:M12"/>
    <mergeCell ref="N11:N12"/>
    <mergeCell ref="O11:O12"/>
    <mergeCell ref="P11:P12"/>
    <mergeCell ref="R11:R12"/>
    <mergeCell ref="S11:S12"/>
    <mergeCell ref="T11:T12"/>
    <mergeCell ref="V11:V12"/>
    <mergeCell ref="M9:M10"/>
    <mergeCell ref="N9:N10"/>
    <mergeCell ref="O9:O10"/>
    <mergeCell ref="P9:P10"/>
    <mergeCell ref="R9:R10"/>
    <mergeCell ref="S9:S10"/>
    <mergeCell ref="T9:T10"/>
    <mergeCell ref="V9:V10"/>
    <mergeCell ref="M5:N6"/>
    <mergeCell ref="O5:O6"/>
    <mergeCell ref="P5:P6"/>
    <mergeCell ref="R5:R6"/>
    <mergeCell ref="S5:S6"/>
    <mergeCell ref="T5:T6"/>
    <mergeCell ref="V5:V6"/>
    <mergeCell ref="M7:M8"/>
    <mergeCell ref="N7:N8"/>
    <mergeCell ref="O7:O8"/>
    <mergeCell ref="P7:P8"/>
    <mergeCell ref="R7:R8"/>
    <mergeCell ref="S7:S8"/>
    <mergeCell ref="T7:T8"/>
    <mergeCell ref="V7:V8"/>
    <mergeCell ref="M2:Q2"/>
    <mergeCell ref="R2:U2"/>
    <mergeCell ref="V2:V4"/>
    <mergeCell ref="M3:N3"/>
    <mergeCell ref="O3:O4"/>
    <mergeCell ref="P3:P4"/>
    <mergeCell ref="Q3:Q4"/>
    <mergeCell ref="R3:R4"/>
    <mergeCell ref="S3:S4"/>
    <mergeCell ref="T3:T4"/>
    <mergeCell ref="U3:U4"/>
    <mergeCell ref="A37:A38"/>
    <mergeCell ref="B37:C38"/>
    <mergeCell ref="G37:G38"/>
    <mergeCell ref="H37:H38"/>
    <mergeCell ref="I37:I38"/>
    <mergeCell ref="K37:K38"/>
    <mergeCell ref="L31:L32"/>
    <mergeCell ref="E33:E34"/>
    <mergeCell ref="F33:F34"/>
    <mergeCell ref="G33:G34"/>
    <mergeCell ref="H33:H34"/>
    <mergeCell ref="I33:I34"/>
    <mergeCell ref="K33:K34"/>
    <mergeCell ref="A31:A32"/>
    <mergeCell ref="B31:C32"/>
    <mergeCell ref="D31:D32"/>
    <mergeCell ref="E31:E32"/>
    <mergeCell ref="F31:F32"/>
    <mergeCell ref="G31:G32"/>
    <mergeCell ref="H31:H32"/>
    <mergeCell ref="I31:I32"/>
    <mergeCell ref="K31:K32"/>
    <mergeCell ref="A33:A34"/>
    <mergeCell ref="B33:C34"/>
    <mergeCell ref="L15:L16"/>
    <mergeCell ref="L13:L14"/>
    <mergeCell ref="L19:L20"/>
    <mergeCell ref="L17:L18"/>
    <mergeCell ref="L21:L22"/>
    <mergeCell ref="L25:L26"/>
    <mergeCell ref="L23:L24"/>
    <mergeCell ref="L11:L12"/>
    <mergeCell ref="L37:L38"/>
    <mergeCell ref="L33:L34"/>
    <mergeCell ref="H5:H6"/>
    <mergeCell ref="I5:I6"/>
    <mergeCell ref="K5:K6"/>
    <mergeCell ref="L5:L6"/>
    <mergeCell ref="A9:A10"/>
    <mergeCell ref="B9:C10"/>
    <mergeCell ref="D9:D10"/>
    <mergeCell ref="E9:E10"/>
    <mergeCell ref="F9:F10"/>
    <mergeCell ref="G9:G10"/>
    <mergeCell ref="H9:H10"/>
    <mergeCell ref="I9:I10"/>
    <mergeCell ref="H7:H8"/>
    <mergeCell ref="I7:I8"/>
    <mergeCell ref="K9:K10"/>
    <mergeCell ref="L9:L10"/>
    <mergeCell ref="E3:E4"/>
    <mergeCell ref="F3:F4"/>
    <mergeCell ref="A5:A6"/>
    <mergeCell ref="B5:C6"/>
    <mergeCell ref="D5:D6"/>
    <mergeCell ref="E5:E6"/>
    <mergeCell ref="F5:F6"/>
    <mergeCell ref="G5:G6"/>
    <mergeCell ref="G3:G4"/>
    <mergeCell ref="H3:H4"/>
    <mergeCell ref="I3:I4"/>
    <mergeCell ref="K3:L3"/>
    <mergeCell ref="A11:A12"/>
    <mergeCell ref="B11:C12"/>
    <mergeCell ref="D11:D12"/>
    <mergeCell ref="E11:E12"/>
    <mergeCell ref="F11:F12"/>
    <mergeCell ref="G11:G12"/>
    <mergeCell ref="H11:H12"/>
    <mergeCell ref="I11:I12"/>
    <mergeCell ref="K11:K12"/>
    <mergeCell ref="K7:K8"/>
    <mergeCell ref="L7:L8"/>
    <mergeCell ref="A7:A8"/>
    <mergeCell ref="B7:C8"/>
    <mergeCell ref="D7:D8"/>
    <mergeCell ref="E7:E8"/>
    <mergeCell ref="F7:F8"/>
    <mergeCell ref="G7:G8"/>
    <mergeCell ref="A2:A4"/>
    <mergeCell ref="B2:C4"/>
    <mergeCell ref="D2:L2"/>
    <mergeCell ref="D3:D4"/>
    <mergeCell ref="A13:A14"/>
    <mergeCell ref="B13:C14"/>
    <mergeCell ref="D13:D14"/>
    <mergeCell ref="E13:E14"/>
    <mergeCell ref="F13:F14"/>
    <mergeCell ref="G13:G14"/>
    <mergeCell ref="H13:H14"/>
    <mergeCell ref="I13:I14"/>
    <mergeCell ref="K13:K14"/>
    <mergeCell ref="A15:A16"/>
    <mergeCell ref="B15:C16"/>
    <mergeCell ref="D15:D16"/>
    <mergeCell ref="E15:E16"/>
    <mergeCell ref="F15:F16"/>
    <mergeCell ref="G15:G16"/>
    <mergeCell ref="H15:H16"/>
    <mergeCell ref="I15:I16"/>
    <mergeCell ref="K15:K16"/>
    <mergeCell ref="A17:A18"/>
    <mergeCell ref="B17:C18"/>
    <mergeCell ref="D17:D18"/>
    <mergeCell ref="E17:E18"/>
    <mergeCell ref="F17:F18"/>
    <mergeCell ref="G17:G18"/>
    <mergeCell ref="H17:H18"/>
    <mergeCell ref="I17:I18"/>
    <mergeCell ref="K17:K18"/>
    <mergeCell ref="A19:A20"/>
    <mergeCell ref="B19:C20"/>
    <mergeCell ref="D19:D20"/>
    <mergeCell ref="E19:E20"/>
    <mergeCell ref="F19:F20"/>
    <mergeCell ref="G19:G20"/>
    <mergeCell ref="H19:H20"/>
    <mergeCell ref="I19:I20"/>
    <mergeCell ref="K19:K20"/>
    <mergeCell ref="A21:A22"/>
    <mergeCell ref="B21:C22"/>
    <mergeCell ref="D21:D22"/>
    <mergeCell ref="E21:E22"/>
    <mergeCell ref="F21:F22"/>
    <mergeCell ref="G21:G22"/>
    <mergeCell ref="H21:H22"/>
    <mergeCell ref="I21:I22"/>
    <mergeCell ref="K21:K22"/>
    <mergeCell ref="A23:A24"/>
    <mergeCell ref="B23:C24"/>
    <mergeCell ref="D23:D24"/>
    <mergeCell ref="E23:E24"/>
    <mergeCell ref="F23:F24"/>
    <mergeCell ref="G23:G24"/>
    <mergeCell ref="H23:H24"/>
    <mergeCell ref="I23:I24"/>
    <mergeCell ref="K23:K24"/>
    <mergeCell ref="A25:A26"/>
    <mergeCell ref="B25:C26"/>
    <mergeCell ref="D25:D26"/>
    <mergeCell ref="E25:E26"/>
    <mergeCell ref="F25:F26"/>
    <mergeCell ref="G25:G26"/>
    <mergeCell ref="H25:H26"/>
    <mergeCell ref="I25:I26"/>
    <mergeCell ref="K25:K26"/>
    <mergeCell ref="D33:D34"/>
    <mergeCell ref="H29:H30"/>
    <mergeCell ref="I29:I30"/>
    <mergeCell ref="K29:K30"/>
    <mergeCell ref="L29:L30"/>
    <mergeCell ref="L27:L28"/>
    <mergeCell ref="A29:A30"/>
    <mergeCell ref="B29:C30"/>
    <mergeCell ref="D29:D30"/>
    <mergeCell ref="E29:E30"/>
    <mergeCell ref="F29:F30"/>
    <mergeCell ref="G29:G30"/>
    <mergeCell ref="A27:A28"/>
    <mergeCell ref="B27:C28"/>
    <mergeCell ref="D27:D28"/>
    <mergeCell ref="E27:E28"/>
    <mergeCell ref="F27:F28"/>
    <mergeCell ref="G27:G28"/>
    <mergeCell ref="H27:H28"/>
    <mergeCell ref="I27:I28"/>
    <mergeCell ref="K27:K28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  <headerFooter>
    <oddFooter>&amp;C&amp;"ＭＳ ゴシック,標準"&amp;12- 15 -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AE0D-351B-4CE9-962C-3D62E7084065}">
  <sheetPr>
    <tabColor rgb="FFFFC000"/>
  </sheetPr>
  <dimension ref="B1:X33"/>
  <sheetViews>
    <sheetView view="pageLayout" topLeftCell="A19" zoomScaleNormal="100" zoomScaleSheetLayoutView="100" workbookViewId="0">
      <selection activeCell="AB24" sqref="W24:AB24"/>
    </sheetView>
  </sheetViews>
  <sheetFormatPr defaultColWidth="9" defaultRowHeight="13.5"/>
  <cols>
    <col min="1" max="1" width="0.375" style="1" customWidth="1"/>
    <col min="2" max="2" width="5.625" style="1" customWidth="1"/>
    <col min="3" max="3" width="0.625" style="1" customWidth="1"/>
    <col min="4" max="4" width="8.625" style="1" customWidth="1"/>
    <col min="5" max="6" width="0.625" style="1" customWidth="1"/>
    <col min="7" max="7" width="8.625" style="1" customWidth="1"/>
    <col min="8" max="9" width="0.625" style="1" customWidth="1"/>
    <col min="10" max="10" width="8.625" style="1" customWidth="1"/>
    <col min="11" max="12" width="0.625" style="1" customWidth="1"/>
    <col min="13" max="13" width="8.625" style="1" customWidth="1"/>
    <col min="14" max="15" width="0.625" style="1" customWidth="1"/>
    <col min="16" max="16" width="8.625" style="1" customWidth="1"/>
    <col min="17" max="18" width="0.625" style="1" customWidth="1"/>
    <col min="19" max="19" width="7.625" style="1" customWidth="1"/>
    <col min="20" max="21" width="0.625" style="1" customWidth="1"/>
    <col min="22" max="22" width="7.625" style="1" customWidth="1"/>
    <col min="23" max="23" width="0.625" style="1" customWidth="1"/>
    <col min="24" max="16384" width="9" style="1"/>
  </cols>
  <sheetData>
    <row r="1" spans="2:24" ht="27.95" customHeight="1">
      <c r="B1" s="49" t="s">
        <v>36</v>
      </c>
      <c r="C1" s="49"/>
    </row>
    <row r="2" spans="2:24" ht="14.25" customHeight="1" thickBot="1"/>
    <row r="3" spans="2:24" ht="20.100000000000001" customHeight="1">
      <c r="B3" s="48" t="s">
        <v>37</v>
      </c>
      <c r="C3" s="47"/>
      <c r="D3" s="1008" t="s">
        <v>38</v>
      </c>
      <c r="E3" s="176"/>
      <c r="F3" s="177"/>
      <c r="G3" s="1008" t="s">
        <v>39</v>
      </c>
      <c r="H3" s="178"/>
      <c r="I3" s="179"/>
      <c r="J3" s="180" t="s">
        <v>40</v>
      </c>
      <c r="K3" s="181"/>
      <c r="L3" s="182"/>
      <c r="M3" s="204" t="s">
        <v>41</v>
      </c>
      <c r="N3" s="181"/>
      <c r="O3" s="182"/>
      <c r="P3" s="183" t="s">
        <v>42</v>
      </c>
      <c r="Q3" s="178"/>
      <c r="R3" s="1010" t="s">
        <v>43</v>
      </c>
      <c r="S3" s="1011"/>
      <c r="T3" s="1011"/>
      <c r="U3" s="1011"/>
      <c r="V3" s="1011"/>
      <c r="W3" s="1012"/>
    </row>
    <row r="4" spans="2:24" ht="20.100000000000001" customHeight="1">
      <c r="B4" s="46"/>
      <c r="D4" s="1009"/>
      <c r="E4" s="184"/>
      <c r="F4" s="185"/>
      <c r="G4" s="1009"/>
      <c r="H4" s="186"/>
      <c r="I4" s="187"/>
      <c r="J4" s="188" t="s">
        <v>44</v>
      </c>
      <c r="K4" s="189"/>
      <c r="L4" s="190"/>
      <c r="M4" s="205" t="s">
        <v>45</v>
      </c>
      <c r="N4" s="189"/>
      <c r="O4" s="190"/>
      <c r="P4" s="61" t="s">
        <v>46</v>
      </c>
      <c r="Q4" s="191"/>
      <c r="R4" s="1013"/>
      <c r="S4" s="1014"/>
      <c r="T4" s="1014"/>
      <c r="U4" s="1014"/>
      <c r="V4" s="1014"/>
      <c r="W4" s="1015"/>
    </row>
    <row r="5" spans="2:24" ht="20.100000000000001" customHeight="1">
      <c r="B5" s="46"/>
      <c r="D5" s="73"/>
      <c r="E5" s="72"/>
      <c r="F5" s="169"/>
      <c r="G5" s="73"/>
      <c r="H5" s="72"/>
      <c r="I5" s="169"/>
      <c r="J5" s="73"/>
      <c r="K5" s="72"/>
      <c r="L5" s="169"/>
      <c r="M5" s="206" t="s">
        <v>47</v>
      </c>
      <c r="N5" s="192"/>
      <c r="O5" s="193"/>
      <c r="P5" s="61" t="s">
        <v>48</v>
      </c>
      <c r="Q5" s="72"/>
      <c r="R5" s="194"/>
      <c r="S5" s="195" t="s">
        <v>49</v>
      </c>
      <c r="T5" s="195"/>
      <c r="U5" s="196"/>
      <c r="V5" s="195" t="s">
        <v>50</v>
      </c>
      <c r="W5" s="197"/>
    </row>
    <row r="6" spans="2:24" ht="20.100000000000001" customHeight="1">
      <c r="B6" s="44" t="s">
        <v>51</v>
      </c>
      <c r="C6" s="43"/>
      <c r="D6" s="198" t="s">
        <v>52</v>
      </c>
      <c r="E6" s="199"/>
      <c r="F6" s="200"/>
      <c r="G6" s="198" t="s">
        <v>53</v>
      </c>
      <c r="H6" s="199"/>
      <c r="I6" s="200"/>
      <c r="J6" s="170"/>
      <c r="K6" s="167"/>
      <c r="L6" s="166"/>
      <c r="M6" s="207" t="s">
        <v>54</v>
      </c>
      <c r="N6" s="199"/>
      <c r="O6" s="200"/>
      <c r="P6" s="170"/>
      <c r="Q6" s="167"/>
      <c r="R6" s="166"/>
      <c r="S6" s="201" t="s">
        <v>48</v>
      </c>
      <c r="T6" s="201"/>
      <c r="U6" s="202"/>
      <c r="V6" s="201" t="s">
        <v>48</v>
      </c>
      <c r="W6" s="203"/>
    </row>
    <row r="7" spans="2:24" ht="27" customHeight="1">
      <c r="B7" s="238"/>
      <c r="C7" s="1016" t="s">
        <v>55</v>
      </c>
      <c r="D7" s="1017"/>
      <c r="E7" s="1018"/>
      <c r="F7" s="1016" t="s">
        <v>55</v>
      </c>
      <c r="G7" s="1017"/>
      <c r="H7" s="1018"/>
      <c r="I7" s="1016" t="s">
        <v>55</v>
      </c>
      <c r="J7" s="1017"/>
      <c r="K7" s="1018"/>
      <c r="L7" s="1016" t="s">
        <v>56</v>
      </c>
      <c r="M7" s="1017"/>
      <c r="N7" s="1018"/>
      <c r="O7" s="1016" t="s">
        <v>57</v>
      </c>
      <c r="P7" s="1017"/>
      <c r="Q7" s="1018"/>
      <c r="R7" s="1016" t="s">
        <v>57</v>
      </c>
      <c r="S7" s="1017"/>
      <c r="T7" s="1018"/>
      <c r="U7" s="1019" t="s">
        <v>57</v>
      </c>
      <c r="V7" s="1020"/>
      <c r="W7" s="1021"/>
    </row>
    <row r="8" spans="2:24" ht="23.1" customHeight="1">
      <c r="B8" s="128" t="s">
        <v>58</v>
      </c>
      <c r="C8" s="239"/>
      <c r="D8" s="236">
        <v>12858</v>
      </c>
      <c r="E8" s="231"/>
      <c r="F8" s="239"/>
      <c r="G8" s="236">
        <v>12618</v>
      </c>
      <c r="H8" s="231"/>
      <c r="I8" s="239"/>
      <c r="J8" s="236">
        <v>440</v>
      </c>
      <c r="K8" s="231"/>
      <c r="L8" s="239"/>
      <c r="M8" s="240">
        <v>4162</v>
      </c>
      <c r="N8" s="241"/>
      <c r="O8" s="242"/>
      <c r="P8" s="243">
        <v>115</v>
      </c>
      <c r="Q8" s="244"/>
      <c r="R8" s="245"/>
      <c r="S8" s="243">
        <v>99</v>
      </c>
      <c r="T8" s="243"/>
      <c r="U8" s="245"/>
      <c r="V8" s="243">
        <v>156.4</v>
      </c>
      <c r="W8" s="203"/>
    </row>
    <row r="9" spans="2:24" ht="23.1" customHeight="1">
      <c r="B9" s="128" t="s">
        <v>59</v>
      </c>
      <c r="C9" s="239"/>
      <c r="D9" s="236">
        <v>12409</v>
      </c>
      <c r="E9" s="231"/>
      <c r="F9" s="239"/>
      <c r="G9" s="236">
        <v>12993</v>
      </c>
      <c r="H9" s="231"/>
      <c r="I9" s="239"/>
      <c r="J9" s="236">
        <v>52</v>
      </c>
      <c r="K9" s="231"/>
      <c r="L9" s="239"/>
      <c r="M9" s="240">
        <v>6538</v>
      </c>
      <c r="N9" s="241"/>
      <c r="O9" s="242"/>
      <c r="P9" s="243">
        <v>111.7</v>
      </c>
      <c r="Q9" s="244"/>
      <c r="R9" s="245"/>
      <c r="S9" s="243">
        <v>98.7</v>
      </c>
      <c r="T9" s="243"/>
      <c r="U9" s="245"/>
      <c r="V9" s="243">
        <v>145.80000000000001</v>
      </c>
      <c r="W9" s="203"/>
      <c r="X9" s="1" ph="1"/>
    </row>
    <row r="10" spans="2:24" ht="23.1" customHeight="1">
      <c r="B10" s="128" t="s">
        <v>60</v>
      </c>
      <c r="C10" s="239"/>
      <c r="D10" s="236">
        <v>12689</v>
      </c>
      <c r="E10" s="231"/>
      <c r="F10" s="239"/>
      <c r="G10" s="236">
        <v>11948</v>
      </c>
      <c r="H10" s="231"/>
      <c r="I10" s="239"/>
      <c r="J10" s="236">
        <v>7202</v>
      </c>
      <c r="K10" s="231"/>
      <c r="L10" s="239"/>
      <c r="M10" s="240">
        <v>8272</v>
      </c>
      <c r="N10" s="241"/>
      <c r="O10" s="242"/>
      <c r="P10" s="243">
        <v>95.1</v>
      </c>
      <c r="Q10" s="244"/>
      <c r="R10" s="245"/>
      <c r="S10" s="243">
        <v>82.6</v>
      </c>
      <c r="T10" s="243"/>
      <c r="U10" s="245"/>
      <c r="V10" s="243">
        <v>123.9</v>
      </c>
      <c r="W10" s="203"/>
    </row>
    <row r="11" spans="2:24" ht="23.1" customHeight="1">
      <c r="B11" s="128" t="s">
        <v>61</v>
      </c>
      <c r="C11" s="239"/>
      <c r="D11" s="236">
        <v>13165</v>
      </c>
      <c r="E11" s="231"/>
      <c r="F11" s="239"/>
      <c r="G11" s="236">
        <v>11964</v>
      </c>
      <c r="H11" s="231"/>
      <c r="I11" s="239"/>
      <c r="J11" s="236">
        <v>1142</v>
      </c>
      <c r="K11" s="231"/>
      <c r="L11" s="239"/>
      <c r="M11" s="240">
        <v>15570</v>
      </c>
      <c r="N11" s="241"/>
      <c r="O11" s="242"/>
      <c r="P11" s="243">
        <v>88.1</v>
      </c>
      <c r="Q11" s="244"/>
      <c r="R11" s="245"/>
      <c r="S11" s="243">
        <v>73.400000000000006</v>
      </c>
      <c r="T11" s="243"/>
      <c r="U11" s="245"/>
      <c r="V11" s="243">
        <v>118</v>
      </c>
      <c r="W11" s="203"/>
    </row>
    <row r="12" spans="2:24" ht="23.1" customHeight="1">
      <c r="B12" s="246" t="s">
        <v>62</v>
      </c>
      <c r="C12" s="247"/>
      <c r="D12" s="248">
        <v>9751</v>
      </c>
      <c r="E12" s="249"/>
      <c r="F12" s="247"/>
      <c r="G12" s="248">
        <v>11209</v>
      </c>
      <c r="H12" s="249"/>
      <c r="I12" s="247"/>
      <c r="J12" s="248">
        <v>6660</v>
      </c>
      <c r="K12" s="249"/>
      <c r="L12" s="247"/>
      <c r="M12" s="250">
        <v>17674</v>
      </c>
      <c r="N12" s="251"/>
      <c r="O12" s="252"/>
      <c r="P12" s="253">
        <v>78.900000000000006</v>
      </c>
      <c r="Q12" s="254"/>
      <c r="R12" s="255"/>
      <c r="S12" s="253">
        <v>64.7</v>
      </c>
      <c r="T12" s="253"/>
      <c r="U12" s="255"/>
      <c r="V12" s="253">
        <v>104.3</v>
      </c>
      <c r="W12" s="256"/>
    </row>
    <row r="13" spans="2:24" ht="23.1" customHeight="1">
      <c r="B13" s="257" t="s">
        <v>63</v>
      </c>
      <c r="C13" s="258"/>
      <c r="D13" s="259">
        <v>11662</v>
      </c>
      <c r="E13" s="260"/>
      <c r="F13" s="258"/>
      <c r="G13" s="259">
        <v>10849</v>
      </c>
      <c r="H13" s="260"/>
      <c r="I13" s="258"/>
      <c r="J13" s="259">
        <v>220</v>
      </c>
      <c r="K13" s="260"/>
      <c r="L13" s="258"/>
      <c r="M13" s="261">
        <v>18668</v>
      </c>
      <c r="N13" s="262"/>
      <c r="O13" s="263"/>
      <c r="P13" s="264">
        <v>74.599999999999994</v>
      </c>
      <c r="Q13" s="265"/>
      <c r="R13" s="266"/>
      <c r="S13" s="264">
        <v>61.5</v>
      </c>
      <c r="T13" s="264"/>
      <c r="U13" s="266"/>
      <c r="V13" s="264">
        <v>94.4</v>
      </c>
      <c r="W13" s="267"/>
    </row>
    <row r="14" spans="2:24" ht="23.1" customHeight="1">
      <c r="B14" s="128" t="s">
        <v>64</v>
      </c>
      <c r="C14" s="239"/>
      <c r="D14" s="236">
        <v>10499</v>
      </c>
      <c r="E14" s="231"/>
      <c r="F14" s="239"/>
      <c r="G14" s="236">
        <v>10484</v>
      </c>
      <c r="H14" s="231"/>
      <c r="I14" s="239"/>
      <c r="J14" s="236">
        <v>1090</v>
      </c>
      <c r="K14" s="231"/>
      <c r="L14" s="239"/>
      <c r="M14" s="240">
        <v>16500</v>
      </c>
      <c r="N14" s="241"/>
      <c r="O14" s="242"/>
      <c r="P14" s="243">
        <v>70</v>
      </c>
      <c r="Q14" s="244"/>
      <c r="R14" s="245"/>
      <c r="S14" s="243">
        <v>66.599999999999994</v>
      </c>
      <c r="T14" s="243"/>
      <c r="U14" s="245"/>
      <c r="V14" s="243">
        <v>91.1</v>
      </c>
      <c r="W14" s="203"/>
    </row>
    <row r="15" spans="2:24" ht="23.1" customHeight="1">
      <c r="B15" s="128" t="s">
        <v>65</v>
      </c>
      <c r="C15" s="239"/>
      <c r="D15" s="236">
        <v>10748</v>
      </c>
      <c r="E15" s="231"/>
      <c r="F15" s="239"/>
      <c r="G15" s="236">
        <v>10485</v>
      </c>
      <c r="H15" s="231"/>
      <c r="I15" s="239"/>
      <c r="J15" s="236">
        <v>1550</v>
      </c>
      <c r="K15" s="231"/>
      <c r="L15" s="239"/>
      <c r="M15" s="240">
        <v>16392</v>
      </c>
      <c r="N15" s="241"/>
      <c r="O15" s="242"/>
      <c r="P15" s="243">
        <v>67.8</v>
      </c>
      <c r="Q15" s="244"/>
      <c r="R15" s="245"/>
      <c r="S15" s="243">
        <v>63.1</v>
      </c>
      <c r="T15" s="243"/>
      <c r="U15" s="245"/>
      <c r="V15" s="243">
        <v>85.3</v>
      </c>
      <c r="W15" s="203"/>
    </row>
    <row r="16" spans="2:24" ht="23.1" customHeight="1">
      <c r="B16" s="128" t="s">
        <v>66</v>
      </c>
      <c r="C16" s="239"/>
      <c r="D16" s="236">
        <v>9490</v>
      </c>
      <c r="E16" s="231"/>
      <c r="F16" s="239"/>
      <c r="G16" s="236">
        <v>9988</v>
      </c>
      <c r="H16" s="231"/>
      <c r="I16" s="239"/>
      <c r="J16" s="236">
        <v>1730</v>
      </c>
      <c r="K16" s="231"/>
      <c r="L16" s="239"/>
      <c r="M16" s="240">
        <v>15104</v>
      </c>
      <c r="N16" s="241"/>
      <c r="O16" s="242"/>
      <c r="P16" s="243">
        <v>64.599999999999994</v>
      </c>
      <c r="Q16" s="244"/>
      <c r="R16" s="245"/>
      <c r="S16" s="243">
        <v>60.2</v>
      </c>
      <c r="T16" s="243"/>
      <c r="U16" s="245"/>
      <c r="V16" s="243">
        <v>77.8</v>
      </c>
      <c r="W16" s="203"/>
    </row>
    <row r="17" spans="2:23" ht="23.1" customHeight="1">
      <c r="B17" s="246" t="s">
        <v>67</v>
      </c>
      <c r="C17" s="247"/>
      <c r="D17" s="248">
        <v>9074</v>
      </c>
      <c r="E17" s="249"/>
      <c r="F17" s="247"/>
      <c r="G17" s="248">
        <v>9222</v>
      </c>
      <c r="H17" s="249"/>
      <c r="I17" s="247"/>
      <c r="J17" s="248">
        <v>710</v>
      </c>
      <c r="K17" s="249"/>
      <c r="L17" s="247"/>
      <c r="M17" s="250">
        <v>0</v>
      </c>
      <c r="N17" s="251"/>
      <c r="O17" s="252"/>
      <c r="P17" s="253">
        <v>61.4</v>
      </c>
      <c r="Q17" s="254"/>
      <c r="R17" s="255"/>
      <c r="S17" s="253">
        <v>57.4</v>
      </c>
      <c r="T17" s="253"/>
      <c r="U17" s="255"/>
      <c r="V17" s="253">
        <v>74.599999999999994</v>
      </c>
      <c r="W17" s="256"/>
    </row>
    <row r="18" spans="2:23" ht="23.1" customHeight="1">
      <c r="B18" s="128" t="s">
        <v>70</v>
      </c>
      <c r="C18" s="239"/>
      <c r="D18" s="236">
        <v>8823</v>
      </c>
      <c r="E18" s="231"/>
      <c r="F18" s="239"/>
      <c r="G18" s="236">
        <v>8883</v>
      </c>
      <c r="H18" s="231"/>
      <c r="I18" s="239"/>
      <c r="J18" s="236">
        <v>990</v>
      </c>
      <c r="K18" s="231"/>
      <c r="L18" s="239"/>
      <c r="M18" s="240">
        <v>0</v>
      </c>
      <c r="N18" s="241"/>
      <c r="O18" s="242"/>
      <c r="P18" s="243">
        <v>59</v>
      </c>
      <c r="Q18" s="244"/>
      <c r="R18" s="245"/>
      <c r="S18" s="240">
        <v>0</v>
      </c>
      <c r="T18" s="240"/>
      <c r="U18" s="242"/>
      <c r="V18" s="240">
        <v>0</v>
      </c>
      <c r="W18" s="203"/>
    </row>
    <row r="19" spans="2:23" ht="23.1" customHeight="1">
      <c r="B19" s="128" t="s">
        <v>71</v>
      </c>
      <c r="C19" s="239"/>
      <c r="D19" s="236">
        <v>8474</v>
      </c>
      <c r="E19" s="231"/>
      <c r="F19" s="239"/>
      <c r="G19" s="236">
        <v>8797</v>
      </c>
      <c r="H19" s="231"/>
      <c r="I19" s="239"/>
      <c r="J19" s="236">
        <v>860</v>
      </c>
      <c r="K19" s="231"/>
      <c r="L19" s="239"/>
      <c r="M19" s="240">
        <v>0</v>
      </c>
      <c r="N19" s="241"/>
      <c r="O19" s="242"/>
      <c r="P19" s="243">
        <v>58.5</v>
      </c>
      <c r="Q19" s="244"/>
      <c r="R19" s="245"/>
      <c r="S19" s="240">
        <v>0</v>
      </c>
      <c r="T19" s="240"/>
      <c r="U19" s="242"/>
      <c r="V19" s="240">
        <v>0</v>
      </c>
      <c r="W19" s="203"/>
    </row>
    <row r="20" spans="2:23" ht="23.1" customHeight="1">
      <c r="B20" s="128" t="s">
        <v>72</v>
      </c>
      <c r="C20" s="239"/>
      <c r="D20" s="700">
        <v>8554</v>
      </c>
      <c r="E20" s="231"/>
      <c r="F20" s="239"/>
      <c r="G20" s="700">
        <v>9018</v>
      </c>
      <c r="H20" s="231"/>
      <c r="I20" s="239"/>
      <c r="J20" s="700">
        <v>980</v>
      </c>
      <c r="K20" s="231"/>
      <c r="L20" s="239"/>
      <c r="M20" s="701">
        <v>0</v>
      </c>
      <c r="N20" s="241"/>
      <c r="O20" s="242"/>
      <c r="P20" s="702">
        <v>59.5</v>
      </c>
      <c r="Q20" s="244"/>
      <c r="R20" s="245"/>
      <c r="S20" s="701">
        <v>0</v>
      </c>
      <c r="T20" s="701"/>
      <c r="U20" s="242"/>
      <c r="V20" s="701">
        <v>0</v>
      </c>
      <c r="W20" s="203"/>
    </row>
    <row r="21" spans="2:23" ht="23.1" customHeight="1">
      <c r="B21" s="128" t="s">
        <v>73</v>
      </c>
      <c r="C21" s="239"/>
      <c r="D21" s="700">
        <v>8566</v>
      </c>
      <c r="E21" s="231"/>
      <c r="F21" s="239"/>
      <c r="G21" s="700">
        <v>9018</v>
      </c>
      <c r="H21" s="231"/>
      <c r="I21" s="239"/>
      <c r="J21" s="700">
        <v>880</v>
      </c>
      <c r="K21" s="231"/>
      <c r="L21" s="239"/>
      <c r="M21" s="701">
        <v>0</v>
      </c>
      <c r="N21" s="241"/>
      <c r="O21" s="242"/>
      <c r="P21" s="702">
        <v>57.8</v>
      </c>
      <c r="Q21" s="244"/>
      <c r="R21" s="245"/>
      <c r="S21" s="701">
        <v>0</v>
      </c>
      <c r="T21" s="701"/>
      <c r="U21" s="242"/>
      <c r="V21" s="701">
        <v>0</v>
      </c>
      <c r="W21" s="203"/>
    </row>
    <row r="22" spans="2:23" ht="23.1" customHeight="1">
      <c r="B22" s="128" t="s">
        <v>74</v>
      </c>
      <c r="C22" s="239"/>
      <c r="D22" s="236">
        <v>8692</v>
      </c>
      <c r="E22" s="231"/>
      <c r="F22" s="239"/>
      <c r="G22" s="236">
        <v>8667</v>
      </c>
      <c r="H22" s="231"/>
      <c r="I22" s="239"/>
      <c r="J22" s="236">
        <v>950</v>
      </c>
      <c r="K22" s="231"/>
      <c r="L22" s="239"/>
      <c r="M22" s="240">
        <v>0</v>
      </c>
      <c r="N22" s="241"/>
      <c r="O22" s="242"/>
      <c r="P22" s="243">
        <v>56.3</v>
      </c>
      <c r="Q22" s="244"/>
      <c r="R22" s="245"/>
      <c r="S22" s="240">
        <v>0</v>
      </c>
      <c r="T22" s="240"/>
      <c r="U22" s="242"/>
      <c r="V22" s="240">
        <v>0</v>
      </c>
      <c r="W22" s="203"/>
    </row>
    <row r="23" spans="2:23" ht="23.1" customHeight="1">
      <c r="B23" s="257" t="s">
        <v>75</v>
      </c>
      <c r="C23" s="258"/>
      <c r="D23" s="259">
        <v>8718</v>
      </c>
      <c r="E23" s="260"/>
      <c r="F23" s="258"/>
      <c r="G23" s="259">
        <v>8697</v>
      </c>
      <c r="H23" s="260"/>
      <c r="I23" s="258"/>
      <c r="J23" s="259">
        <v>910</v>
      </c>
      <c r="K23" s="260"/>
      <c r="L23" s="258"/>
      <c r="M23" s="261">
        <v>0</v>
      </c>
      <c r="N23" s="262"/>
      <c r="O23" s="263"/>
      <c r="P23" s="264">
        <v>56.9</v>
      </c>
      <c r="Q23" s="265"/>
      <c r="R23" s="266"/>
      <c r="S23" s="261">
        <v>0</v>
      </c>
      <c r="T23" s="261"/>
      <c r="U23" s="263"/>
      <c r="V23" s="261">
        <v>0</v>
      </c>
      <c r="W23" s="267"/>
    </row>
    <row r="24" spans="2:23" ht="23.1" customHeight="1">
      <c r="B24" s="128" t="s">
        <v>76</v>
      </c>
      <c r="C24" s="239"/>
      <c r="D24" s="236">
        <v>8628</v>
      </c>
      <c r="E24" s="231"/>
      <c r="F24" s="239"/>
      <c r="G24" s="236">
        <v>8792</v>
      </c>
      <c r="H24" s="231"/>
      <c r="I24" s="239"/>
      <c r="J24" s="236">
        <v>910</v>
      </c>
      <c r="K24" s="231"/>
      <c r="L24" s="239"/>
      <c r="M24" s="240">
        <v>0</v>
      </c>
      <c r="N24" s="241"/>
      <c r="O24" s="242"/>
      <c r="P24" s="243">
        <v>55.2</v>
      </c>
      <c r="Q24" s="244"/>
      <c r="R24" s="245"/>
      <c r="S24" s="240">
        <v>0</v>
      </c>
      <c r="T24" s="240"/>
      <c r="U24" s="242"/>
      <c r="V24" s="240">
        <v>0</v>
      </c>
      <c r="W24" s="203"/>
    </row>
    <row r="25" spans="2:23" ht="23.1" customHeight="1">
      <c r="B25" s="128" t="s">
        <v>77</v>
      </c>
      <c r="C25" s="239"/>
      <c r="D25" s="700">
        <v>8429</v>
      </c>
      <c r="E25" s="231"/>
      <c r="F25" s="239"/>
      <c r="G25" s="700">
        <v>8600</v>
      </c>
      <c r="H25" s="231"/>
      <c r="I25" s="239"/>
      <c r="J25" s="700">
        <v>910</v>
      </c>
      <c r="K25" s="231"/>
      <c r="L25" s="239"/>
      <c r="M25" s="701">
        <v>0</v>
      </c>
      <c r="N25" s="241"/>
      <c r="O25" s="242"/>
      <c r="P25" s="702">
        <v>54.6</v>
      </c>
      <c r="Q25" s="244"/>
      <c r="R25" s="245"/>
      <c r="S25" s="701">
        <v>0</v>
      </c>
      <c r="T25" s="701"/>
      <c r="U25" s="242"/>
      <c r="V25" s="701">
        <v>0</v>
      </c>
      <c r="W25" s="203"/>
    </row>
    <row r="26" spans="2:23" ht="23.1" customHeight="1">
      <c r="B26" s="128" t="s">
        <v>78</v>
      </c>
      <c r="C26" s="239"/>
      <c r="D26" s="700">
        <v>8550</v>
      </c>
      <c r="E26" s="231"/>
      <c r="F26" s="239"/>
      <c r="G26" s="700">
        <v>8644</v>
      </c>
      <c r="H26" s="231"/>
      <c r="I26" s="239"/>
      <c r="J26" s="700">
        <v>910</v>
      </c>
      <c r="K26" s="231"/>
      <c r="L26" s="239"/>
      <c r="M26" s="701">
        <v>0</v>
      </c>
      <c r="N26" s="241"/>
      <c r="O26" s="242"/>
      <c r="P26" s="702">
        <v>54.4</v>
      </c>
      <c r="Q26" s="244"/>
      <c r="R26" s="245"/>
      <c r="S26" s="701">
        <v>0</v>
      </c>
      <c r="T26" s="701"/>
      <c r="U26" s="242"/>
      <c r="V26" s="701">
        <v>0</v>
      </c>
      <c r="W26" s="203"/>
    </row>
    <row r="27" spans="2:23" ht="23.1" customHeight="1">
      <c r="B27" s="128" t="s">
        <v>79</v>
      </c>
      <c r="C27" s="239"/>
      <c r="D27" s="236">
        <v>8324</v>
      </c>
      <c r="E27" s="231"/>
      <c r="F27" s="239"/>
      <c r="G27" s="236">
        <v>8614</v>
      </c>
      <c r="H27" s="231"/>
      <c r="I27" s="239"/>
      <c r="J27" s="240">
        <v>910</v>
      </c>
      <c r="K27" s="231"/>
      <c r="L27" s="239"/>
      <c r="M27" s="240">
        <v>0</v>
      </c>
      <c r="N27" s="241"/>
      <c r="O27" s="242"/>
      <c r="P27" s="243">
        <v>54.2</v>
      </c>
      <c r="Q27" s="244"/>
      <c r="R27" s="245"/>
      <c r="S27" s="240">
        <v>0</v>
      </c>
      <c r="T27" s="240"/>
      <c r="U27" s="242"/>
      <c r="V27" s="240">
        <v>0</v>
      </c>
      <c r="W27" s="203"/>
    </row>
    <row r="28" spans="2:23" ht="23.1" customHeight="1">
      <c r="B28" s="257" t="s">
        <v>80</v>
      </c>
      <c r="C28" s="258"/>
      <c r="D28" s="259">
        <v>8208</v>
      </c>
      <c r="E28" s="260"/>
      <c r="F28" s="258"/>
      <c r="G28" s="259">
        <v>8466</v>
      </c>
      <c r="H28" s="260"/>
      <c r="I28" s="258"/>
      <c r="J28" s="261">
        <v>910</v>
      </c>
      <c r="K28" s="260"/>
      <c r="L28" s="258"/>
      <c r="M28" s="261">
        <v>0</v>
      </c>
      <c r="N28" s="262"/>
      <c r="O28" s="263"/>
      <c r="P28" s="264">
        <v>53.8</v>
      </c>
      <c r="Q28" s="265"/>
      <c r="R28" s="266"/>
      <c r="S28" s="261">
        <v>0</v>
      </c>
      <c r="T28" s="261"/>
      <c r="U28" s="263"/>
      <c r="V28" s="261">
        <v>0</v>
      </c>
      <c r="W28" s="267"/>
    </row>
    <row r="29" spans="2:23" ht="23.1" customHeight="1">
      <c r="B29" s="128" t="s">
        <v>658</v>
      </c>
      <c r="C29" s="239"/>
      <c r="D29" s="703">
        <v>8154</v>
      </c>
      <c r="E29" s="704"/>
      <c r="F29" s="705"/>
      <c r="G29" s="703">
        <v>8300</v>
      </c>
      <c r="H29" s="704"/>
      <c r="I29" s="705"/>
      <c r="J29" s="706">
        <v>910</v>
      </c>
      <c r="K29" s="707"/>
      <c r="L29" s="708"/>
      <c r="M29" s="709">
        <v>0</v>
      </c>
      <c r="N29" s="710"/>
      <c r="O29" s="711"/>
      <c r="P29" s="712">
        <v>53.2</v>
      </c>
      <c r="Q29" s="713"/>
      <c r="R29" s="714"/>
      <c r="S29" s="706">
        <v>0</v>
      </c>
      <c r="T29" s="706"/>
      <c r="U29" s="715"/>
      <c r="V29" s="706">
        <v>0</v>
      </c>
      <c r="W29" s="203"/>
    </row>
    <row r="30" spans="2:23" ht="23.1" customHeight="1">
      <c r="B30" s="128" t="s">
        <v>659</v>
      </c>
      <c r="C30" s="239"/>
      <c r="D30" s="988">
        <v>8145</v>
      </c>
      <c r="E30" s="989"/>
      <c r="F30" s="990"/>
      <c r="G30" s="988">
        <v>7857</v>
      </c>
      <c r="H30" s="989"/>
      <c r="I30" s="990"/>
      <c r="J30" s="991">
        <v>910</v>
      </c>
      <c r="K30" s="998"/>
      <c r="L30" s="992"/>
      <c r="M30" s="999" t="s">
        <v>510</v>
      </c>
      <c r="N30" s="993"/>
      <c r="O30" s="994"/>
      <c r="P30" s="995">
        <v>50.7</v>
      </c>
      <c r="Q30" s="996"/>
      <c r="R30" s="997"/>
      <c r="S30" s="1000" t="s">
        <v>510</v>
      </c>
      <c r="T30" s="1000"/>
      <c r="U30" s="1001"/>
      <c r="V30" s="1000" t="s">
        <v>510</v>
      </c>
      <c r="W30" s="203"/>
    </row>
    <row r="31" spans="2:23" ht="23.1" customHeight="1" thickBot="1">
      <c r="B31" s="623" t="s">
        <v>663</v>
      </c>
      <c r="C31" s="624"/>
      <c r="D31" s="716">
        <v>8226</v>
      </c>
      <c r="E31" s="717"/>
      <c r="F31" s="718"/>
      <c r="G31" s="716">
        <v>8195</v>
      </c>
      <c r="H31" s="717"/>
      <c r="I31" s="718"/>
      <c r="J31" s="719">
        <v>910</v>
      </c>
      <c r="K31" s="1002"/>
      <c r="L31" s="720"/>
      <c r="M31" s="721" t="s">
        <v>510</v>
      </c>
      <c r="N31" s="722"/>
      <c r="O31" s="723"/>
      <c r="P31" s="724">
        <v>51.5</v>
      </c>
      <c r="Q31" s="725"/>
      <c r="R31" s="726"/>
      <c r="S31" s="727" t="s">
        <v>510</v>
      </c>
      <c r="T31" s="727"/>
      <c r="U31" s="728"/>
      <c r="V31" s="727" t="s">
        <v>510</v>
      </c>
      <c r="W31" s="268"/>
    </row>
    <row r="32" spans="2:23" ht="27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69" t="s">
        <v>81</v>
      </c>
      <c r="W32" s="2"/>
    </row>
    <row r="33" spans="2:23">
      <c r="B33" s="2" t="s">
        <v>82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</sheetData>
  <mergeCells count="10">
    <mergeCell ref="D3:D4"/>
    <mergeCell ref="G3:G4"/>
    <mergeCell ref="R3:W4"/>
    <mergeCell ref="C7:E7"/>
    <mergeCell ref="F7:H7"/>
    <mergeCell ref="I7:K7"/>
    <mergeCell ref="L7:N7"/>
    <mergeCell ref="O7:Q7"/>
    <mergeCell ref="R7:T7"/>
    <mergeCell ref="U7:W7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  <headerFooter>
    <oddFooter>&amp;C&amp;"ＭＳ ゴシック,標準"&amp;12- 1 -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6D1CC-B733-4347-BF91-38180378E983}">
  <sheetPr>
    <tabColor rgb="FFFFC000"/>
  </sheetPr>
  <dimension ref="A1:N37"/>
  <sheetViews>
    <sheetView view="pageBreakPreview" topLeftCell="A19" zoomScaleNormal="100" zoomScaleSheetLayoutView="100" workbookViewId="0">
      <selection activeCell="L35" sqref="L35"/>
    </sheetView>
  </sheetViews>
  <sheetFormatPr defaultColWidth="9" defaultRowHeight="13.5"/>
  <cols>
    <col min="1" max="1" width="5.625" style="1" customWidth="1"/>
    <col min="2" max="7" width="7.875" style="1" customWidth="1"/>
    <col min="8" max="8" width="4.625" style="1" customWidth="1"/>
    <col min="9" max="10" width="7.875" style="1" customWidth="1"/>
    <col min="11" max="16384" width="9" style="1"/>
  </cols>
  <sheetData>
    <row r="1" spans="1:14" ht="17.25">
      <c r="A1" s="34" t="s">
        <v>83</v>
      </c>
    </row>
    <row r="2" spans="1:14" ht="14.25" thickBot="1">
      <c r="J2" s="3" t="s">
        <v>84</v>
      </c>
    </row>
    <row r="3" spans="1:14" ht="18.75" customHeight="1">
      <c r="A3" s="208" t="s">
        <v>37</v>
      </c>
      <c r="B3" s="1026" t="s">
        <v>85</v>
      </c>
      <c r="C3" s="1027"/>
      <c r="D3" s="1027"/>
      <c r="E3" s="1027"/>
      <c r="F3" s="1028" t="s">
        <v>86</v>
      </c>
      <c r="G3" s="1028"/>
      <c r="H3" s="1028"/>
      <c r="I3" s="1028"/>
      <c r="J3" s="1029"/>
      <c r="K3" s="12"/>
    </row>
    <row r="4" spans="1:14" ht="3.75" customHeight="1">
      <c r="A4" s="209"/>
      <c r="B4" s="210"/>
      <c r="C4" s="211"/>
      <c r="D4" s="211"/>
      <c r="E4" s="211"/>
      <c r="F4" s="212"/>
      <c r="G4" s="213"/>
      <c r="H4" s="214"/>
      <c r="I4" s="215"/>
      <c r="J4" s="216"/>
      <c r="K4" s="12"/>
    </row>
    <row r="5" spans="1:14" ht="13.5" customHeight="1">
      <c r="A5" s="1030" t="s">
        <v>51</v>
      </c>
      <c r="B5" s="1032" t="s">
        <v>87</v>
      </c>
      <c r="C5" s="1034" t="s">
        <v>88</v>
      </c>
      <c r="D5" s="1036" t="s">
        <v>89</v>
      </c>
      <c r="E5" s="1032" t="s">
        <v>38</v>
      </c>
      <c r="F5" s="1032" t="s">
        <v>87</v>
      </c>
      <c r="G5" s="1038" t="s">
        <v>88</v>
      </c>
      <c r="H5" s="217"/>
      <c r="I5" s="1022" t="s">
        <v>89</v>
      </c>
      <c r="J5" s="1024" t="s">
        <v>38</v>
      </c>
      <c r="K5" s="12"/>
    </row>
    <row r="6" spans="1:14" ht="65.099999999999994" customHeight="1">
      <c r="A6" s="1030"/>
      <c r="B6" s="1033"/>
      <c r="C6" s="1035"/>
      <c r="D6" s="1037"/>
      <c r="E6" s="1033"/>
      <c r="F6" s="1033"/>
      <c r="G6" s="1023"/>
      <c r="H6" s="218" t="s">
        <v>90</v>
      </c>
      <c r="I6" s="1023"/>
      <c r="J6" s="1025"/>
      <c r="K6" s="12"/>
    </row>
    <row r="7" spans="1:14" ht="3.75" customHeight="1">
      <c r="A7" s="1031"/>
      <c r="B7" s="219"/>
      <c r="C7" s="220"/>
      <c r="D7" s="221"/>
      <c r="E7" s="219"/>
      <c r="F7" s="219"/>
      <c r="G7" s="221"/>
      <c r="H7" s="222"/>
      <c r="I7" s="221"/>
      <c r="J7" s="223"/>
      <c r="K7" s="12"/>
    </row>
    <row r="8" spans="1:14" ht="20.100000000000001" customHeight="1">
      <c r="A8" s="224" t="s">
        <v>91</v>
      </c>
      <c r="B8" s="225">
        <v>3045</v>
      </c>
      <c r="C8" s="225">
        <v>396</v>
      </c>
      <c r="D8" s="225">
        <v>118</v>
      </c>
      <c r="E8" s="225">
        <v>12073</v>
      </c>
      <c r="F8" s="226">
        <v>48.4</v>
      </c>
      <c r="G8" s="225">
        <v>398</v>
      </c>
      <c r="H8" s="225"/>
      <c r="I8" s="225">
        <v>123</v>
      </c>
      <c r="J8" s="227">
        <v>192.9</v>
      </c>
      <c r="K8" s="12"/>
    </row>
    <row r="9" spans="1:14" ht="20.100000000000001" customHeight="1">
      <c r="A9" s="128" t="s">
        <v>58</v>
      </c>
      <c r="B9" s="228">
        <v>3124</v>
      </c>
      <c r="C9" s="228">
        <v>401</v>
      </c>
      <c r="D9" s="228">
        <v>108</v>
      </c>
      <c r="E9" s="228">
        <v>12539</v>
      </c>
      <c r="F9" s="229">
        <v>49.1</v>
      </c>
      <c r="G9" s="228">
        <v>413</v>
      </c>
      <c r="H9" s="228">
        <v>14</v>
      </c>
      <c r="I9" s="228">
        <v>108</v>
      </c>
      <c r="J9" s="230">
        <v>203.1</v>
      </c>
      <c r="K9" s="12"/>
    </row>
    <row r="10" spans="1:14" ht="20.100000000000001" customHeight="1">
      <c r="A10" s="128" t="s">
        <v>59</v>
      </c>
      <c r="B10" s="228">
        <v>3123</v>
      </c>
      <c r="C10" s="228">
        <v>390</v>
      </c>
      <c r="D10" s="228">
        <v>97</v>
      </c>
      <c r="E10" s="228">
        <v>12181</v>
      </c>
      <c r="F10" s="229">
        <v>48.5</v>
      </c>
      <c r="G10" s="228">
        <v>429</v>
      </c>
      <c r="H10" s="228">
        <v>11</v>
      </c>
      <c r="I10" s="228">
        <v>100</v>
      </c>
      <c r="J10" s="230">
        <v>208.1</v>
      </c>
      <c r="K10" s="12"/>
    </row>
    <row r="11" spans="1:14" ht="20.100000000000001" customHeight="1">
      <c r="A11" s="128" t="s">
        <v>60</v>
      </c>
      <c r="B11" s="228">
        <v>2836</v>
      </c>
      <c r="C11" s="228">
        <v>442</v>
      </c>
      <c r="D11" s="228">
        <v>103</v>
      </c>
      <c r="E11" s="228">
        <v>12528</v>
      </c>
      <c r="F11" s="229">
        <v>43.3</v>
      </c>
      <c r="G11" s="228">
        <v>466</v>
      </c>
      <c r="H11" s="228">
        <v>11</v>
      </c>
      <c r="I11" s="228">
        <v>100</v>
      </c>
      <c r="J11" s="230">
        <v>201.8</v>
      </c>
      <c r="K11" s="12"/>
    </row>
    <row r="12" spans="1:14" ht="20.100000000000001" customHeight="1">
      <c r="A12" s="128" t="s">
        <v>61</v>
      </c>
      <c r="B12" s="228">
        <v>2719</v>
      </c>
      <c r="C12" s="228">
        <v>481</v>
      </c>
      <c r="D12" s="228">
        <v>107</v>
      </c>
      <c r="E12" s="228">
        <v>13058</v>
      </c>
      <c r="F12" s="229">
        <v>42.6</v>
      </c>
      <c r="G12" s="228">
        <v>482</v>
      </c>
      <c r="H12" s="228">
        <v>12</v>
      </c>
      <c r="I12" s="228">
        <v>102</v>
      </c>
      <c r="J12" s="230">
        <v>205.3</v>
      </c>
      <c r="K12" s="12"/>
    </row>
    <row r="13" spans="1:14" ht="20.100000000000001" customHeight="1">
      <c r="A13" s="257" t="s">
        <v>62</v>
      </c>
      <c r="B13" s="270">
        <v>2350</v>
      </c>
      <c r="C13" s="270">
        <v>412</v>
      </c>
      <c r="D13" s="270">
        <v>87</v>
      </c>
      <c r="E13" s="270">
        <v>19692</v>
      </c>
      <c r="F13" s="271">
        <v>38.6</v>
      </c>
      <c r="G13" s="270">
        <v>446</v>
      </c>
      <c r="H13" s="270">
        <v>8</v>
      </c>
      <c r="I13" s="270">
        <v>92</v>
      </c>
      <c r="J13" s="272">
        <v>172.2</v>
      </c>
      <c r="K13" s="12"/>
    </row>
    <row r="14" spans="1:14" ht="20.100000000000001" customHeight="1">
      <c r="A14" s="128" t="s">
        <v>63</v>
      </c>
      <c r="B14" s="228">
        <v>2318</v>
      </c>
      <c r="C14" s="228">
        <v>501</v>
      </c>
      <c r="D14" s="228">
        <v>104</v>
      </c>
      <c r="E14" s="228">
        <v>11613</v>
      </c>
      <c r="F14" s="229">
        <v>37.299999999999997</v>
      </c>
      <c r="G14" s="228">
        <v>494</v>
      </c>
      <c r="H14" s="228">
        <v>12</v>
      </c>
      <c r="I14" s="228">
        <v>101</v>
      </c>
      <c r="J14" s="230">
        <v>184.3</v>
      </c>
      <c r="K14" s="12"/>
      <c r="N14" s="34"/>
    </row>
    <row r="15" spans="1:14" ht="20.100000000000001" customHeight="1">
      <c r="A15" s="128" t="s">
        <v>64</v>
      </c>
      <c r="B15" s="228">
        <v>2055</v>
      </c>
      <c r="C15" s="228">
        <v>509</v>
      </c>
      <c r="D15" s="228">
        <v>103</v>
      </c>
      <c r="E15" s="228">
        <v>10463</v>
      </c>
      <c r="F15" s="229">
        <v>33.4</v>
      </c>
      <c r="G15" s="228">
        <v>508</v>
      </c>
      <c r="H15" s="228">
        <v>13</v>
      </c>
      <c r="I15" s="228">
        <v>102</v>
      </c>
      <c r="J15" s="230">
        <v>169.7</v>
      </c>
      <c r="K15" s="12"/>
    </row>
    <row r="16" spans="1:14" ht="20.100000000000001" customHeight="1">
      <c r="A16" s="128" t="s">
        <v>65</v>
      </c>
      <c r="B16" s="228">
        <v>2106</v>
      </c>
      <c r="C16" s="228">
        <v>509</v>
      </c>
      <c r="D16" s="228">
        <v>102</v>
      </c>
      <c r="E16" s="228">
        <v>10724</v>
      </c>
      <c r="F16" s="229">
        <v>35.5</v>
      </c>
      <c r="G16" s="228">
        <v>496</v>
      </c>
      <c r="H16" s="228">
        <v>28</v>
      </c>
      <c r="I16" s="228">
        <v>98</v>
      </c>
      <c r="J16" s="230">
        <v>176.1</v>
      </c>
      <c r="K16" s="12"/>
    </row>
    <row r="17" spans="1:11" ht="20.100000000000001" customHeight="1">
      <c r="A17" s="246" t="s">
        <v>66</v>
      </c>
      <c r="B17" s="273">
        <v>1763</v>
      </c>
      <c r="C17" s="273">
        <v>537</v>
      </c>
      <c r="D17" s="273">
        <v>104</v>
      </c>
      <c r="E17" s="273">
        <v>9472</v>
      </c>
      <c r="F17" s="274">
        <v>29.5</v>
      </c>
      <c r="G17" s="273">
        <v>516</v>
      </c>
      <c r="H17" s="273">
        <v>24</v>
      </c>
      <c r="I17" s="273">
        <v>101</v>
      </c>
      <c r="J17" s="275">
        <v>152.19999999999999</v>
      </c>
      <c r="K17" s="12"/>
    </row>
    <row r="18" spans="1:11" ht="20.100000000000001" customHeight="1">
      <c r="A18" s="128" t="s">
        <v>67</v>
      </c>
      <c r="B18" s="228">
        <v>1706</v>
      </c>
      <c r="C18" s="228">
        <v>532</v>
      </c>
      <c r="D18" s="228">
        <v>101</v>
      </c>
      <c r="E18" s="228">
        <v>9074</v>
      </c>
      <c r="F18" s="229">
        <v>28.3</v>
      </c>
      <c r="G18" s="228">
        <v>522</v>
      </c>
      <c r="H18" s="228">
        <v>21</v>
      </c>
      <c r="I18" s="228">
        <v>101</v>
      </c>
      <c r="J18" s="230">
        <v>147.69999999999999</v>
      </c>
      <c r="K18" s="12"/>
    </row>
    <row r="19" spans="1:11" ht="20.100000000000001" customHeight="1">
      <c r="A19" s="128" t="s">
        <v>68</v>
      </c>
      <c r="B19" s="228">
        <v>1684</v>
      </c>
      <c r="C19" s="228">
        <v>507</v>
      </c>
      <c r="D19" s="228">
        <v>96</v>
      </c>
      <c r="E19" s="228">
        <v>8546</v>
      </c>
      <c r="F19" s="229">
        <v>28</v>
      </c>
      <c r="G19" s="228">
        <v>516</v>
      </c>
      <c r="H19" s="228">
        <v>11</v>
      </c>
      <c r="I19" s="228">
        <v>100</v>
      </c>
      <c r="J19" s="230">
        <v>144.5</v>
      </c>
      <c r="K19" s="12"/>
    </row>
    <row r="20" spans="1:11" ht="20.100000000000001" customHeight="1">
      <c r="A20" s="128" t="s">
        <v>69</v>
      </c>
      <c r="B20" s="228">
        <v>1669</v>
      </c>
      <c r="C20" s="228">
        <v>522</v>
      </c>
      <c r="D20" s="228">
        <v>99</v>
      </c>
      <c r="E20" s="228">
        <v>8705</v>
      </c>
      <c r="F20" s="229">
        <v>27.5</v>
      </c>
      <c r="G20" s="228">
        <v>512</v>
      </c>
      <c r="H20" s="228">
        <v>18</v>
      </c>
      <c r="I20" s="228">
        <v>99</v>
      </c>
      <c r="J20" s="230">
        <v>140.80000000000001</v>
      </c>
      <c r="K20" s="12"/>
    </row>
    <row r="21" spans="1:11" ht="20.100000000000001" customHeight="1">
      <c r="A21" s="128" t="s">
        <v>70</v>
      </c>
      <c r="B21" s="228">
        <v>1627</v>
      </c>
      <c r="C21" s="228">
        <v>543</v>
      </c>
      <c r="D21" s="228">
        <v>102</v>
      </c>
      <c r="E21" s="228">
        <v>8815</v>
      </c>
      <c r="F21" s="229">
        <v>26.8</v>
      </c>
      <c r="G21" s="228">
        <v>529</v>
      </c>
      <c r="H21" s="228">
        <v>17</v>
      </c>
      <c r="I21" s="228">
        <v>102</v>
      </c>
      <c r="J21" s="230">
        <v>141.80000000000001</v>
      </c>
      <c r="K21" s="12"/>
    </row>
    <row r="22" spans="1:11" ht="20.100000000000001" customHeight="1">
      <c r="A22" s="246" t="s">
        <v>71</v>
      </c>
      <c r="B22" s="273">
        <v>1624</v>
      </c>
      <c r="C22" s="273">
        <v>522</v>
      </c>
      <c r="D22" s="273">
        <v>98</v>
      </c>
      <c r="E22" s="273">
        <v>8466</v>
      </c>
      <c r="F22" s="274">
        <v>26.8</v>
      </c>
      <c r="G22" s="273">
        <v>500</v>
      </c>
      <c r="H22" s="273">
        <v>24</v>
      </c>
      <c r="I22" s="273">
        <v>98</v>
      </c>
      <c r="J22" s="275">
        <v>134</v>
      </c>
      <c r="K22" s="12"/>
    </row>
    <row r="23" spans="1:11" ht="20.100000000000001" customHeight="1">
      <c r="A23" s="128" t="s">
        <v>72</v>
      </c>
      <c r="B23" s="228">
        <v>1625</v>
      </c>
      <c r="C23" s="228">
        <v>522</v>
      </c>
      <c r="D23" s="228">
        <v>98</v>
      </c>
      <c r="E23" s="228">
        <v>8478</v>
      </c>
      <c r="F23" s="229">
        <v>26.8</v>
      </c>
      <c r="G23" s="228">
        <v>518</v>
      </c>
      <c r="H23" s="228">
        <v>16</v>
      </c>
      <c r="I23" s="228">
        <v>100</v>
      </c>
      <c r="J23" s="230">
        <v>138.80000000000001</v>
      </c>
      <c r="K23" s="12"/>
    </row>
    <row r="24" spans="1:11" ht="20.100000000000001" customHeight="1">
      <c r="A24" s="128" t="s">
        <v>73</v>
      </c>
      <c r="B24" s="228">
        <v>1574</v>
      </c>
      <c r="C24" s="228">
        <v>533</v>
      </c>
      <c r="D24" s="228">
        <v>101</v>
      </c>
      <c r="E24" s="228">
        <v>8397</v>
      </c>
      <c r="F24" s="229">
        <v>26.5</v>
      </c>
      <c r="G24" s="228">
        <v>523</v>
      </c>
      <c r="H24" s="228">
        <v>18</v>
      </c>
      <c r="I24" s="228">
        <v>101</v>
      </c>
      <c r="J24" s="230">
        <v>138.6</v>
      </c>
      <c r="K24" s="12"/>
    </row>
    <row r="25" spans="1:11" ht="20.100000000000001" customHeight="1">
      <c r="A25" s="128" t="s">
        <v>74</v>
      </c>
      <c r="B25" s="228">
        <v>1579</v>
      </c>
      <c r="C25" s="228">
        <v>540</v>
      </c>
      <c r="D25" s="228">
        <v>102</v>
      </c>
      <c r="E25" s="228">
        <v>8519</v>
      </c>
      <c r="F25" s="229">
        <v>26.4</v>
      </c>
      <c r="G25" s="228">
        <v>519</v>
      </c>
      <c r="H25" s="228">
        <v>22</v>
      </c>
      <c r="I25" s="228">
        <v>100</v>
      </c>
      <c r="J25" s="230">
        <v>137</v>
      </c>
      <c r="K25" s="12"/>
    </row>
    <row r="26" spans="1:11" ht="20.100000000000001" customHeight="1">
      <c r="A26" s="128" t="s">
        <v>75</v>
      </c>
      <c r="B26" s="228">
        <v>1597</v>
      </c>
      <c r="C26" s="228">
        <v>539</v>
      </c>
      <c r="D26" s="228">
        <v>102</v>
      </c>
      <c r="E26" s="228">
        <v>8603</v>
      </c>
      <c r="F26" s="229">
        <v>26.5</v>
      </c>
      <c r="G26" s="228">
        <v>526</v>
      </c>
      <c r="H26" s="228">
        <v>18</v>
      </c>
      <c r="I26" s="228">
        <v>102</v>
      </c>
      <c r="J26" s="230">
        <v>139.4</v>
      </c>
      <c r="K26" s="12"/>
    </row>
    <row r="27" spans="1:11" ht="20.100000000000001" customHeight="1">
      <c r="A27" s="246" t="s">
        <v>76</v>
      </c>
      <c r="B27" s="273">
        <v>1573</v>
      </c>
      <c r="C27" s="273">
        <v>536</v>
      </c>
      <c r="D27" s="273">
        <v>101</v>
      </c>
      <c r="E27" s="273">
        <v>8435</v>
      </c>
      <c r="F27" s="274">
        <v>26.2</v>
      </c>
      <c r="G27" s="273">
        <v>510</v>
      </c>
      <c r="H27" s="273">
        <v>17</v>
      </c>
      <c r="I27" s="273">
        <v>98</v>
      </c>
      <c r="J27" s="275">
        <v>133.6</v>
      </c>
      <c r="K27" s="12"/>
    </row>
    <row r="28" spans="1:11" ht="20.100000000000001" customHeight="1">
      <c r="A28" s="128" t="s">
        <v>77</v>
      </c>
      <c r="B28" s="228">
        <v>1506</v>
      </c>
      <c r="C28" s="228">
        <v>531</v>
      </c>
      <c r="D28" s="228">
        <v>100</v>
      </c>
      <c r="E28" s="228">
        <v>7989</v>
      </c>
      <c r="F28" s="229">
        <v>25.6</v>
      </c>
      <c r="G28" s="228">
        <v>518</v>
      </c>
      <c r="H28" s="228">
        <v>15</v>
      </c>
      <c r="I28" s="228">
        <v>99</v>
      </c>
      <c r="J28" s="230">
        <v>132.6</v>
      </c>
      <c r="K28" s="12"/>
    </row>
    <row r="29" spans="1:11" ht="20.100000000000001" customHeight="1">
      <c r="A29" s="128" t="s">
        <v>78</v>
      </c>
      <c r="B29" s="228">
        <v>1478</v>
      </c>
      <c r="C29" s="228">
        <v>544</v>
      </c>
      <c r="D29" s="228">
        <v>103</v>
      </c>
      <c r="E29" s="228">
        <v>8042</v>
      </c>
      <c r="F29" s="229">
        <v>25.1</v>
      </c>
      <c r="G29" s="228">
        <v>535</v>
      </c>
      <c r="H29" s="228">
        <v>14</v>
      </c>
      <c r="I29" s="228">
        <v>104</v>
      </c>
      <c r="J29" s="230">
        <v>134.30000000000001</v>
      </c>
      <c r="K29" s="12"/>
    </row>
    <row r="30" spans="1:11" ht="20.100000000000001" customHeight="1">
      <c r="A30" s="128" t="s">
        <v>79</v>
      </c>
      <c r="B30" s="228">
        <v>1465</v>
      </c>
      <c r="C30" s="231">
        <v>534</v>
      </c>
      <c r="D30" s="231">
        <v>100</v>
      </c>
      <c r="E30" s="228">
        <v>7822</v>
      </c>
      <c r="F30" s="232">
        <v>24.9</v>
      </c>
      <c r="G30" s="231">
        <v>525</v>
      </c>
      <c r="H30" s="231">
        <v>18</v>
      </c>
      <c r="I30" s="231">
        <v>101</v>
      </c>
      <c r="J30" s="233">
        <v>130.69999999999999</v>
      </c>
      <c r="K30" s="12"/>
    </row>
    <row r="31" spans="1:11" ht="20.100000000000001" customHeight="1">
      <c r="A31" s="128" t="s">
        <v>80</v>
      </c>
      <c r="B31" s="228">
        <v>1470</v>
      </c>
      <c r="C31" s="627">
        <v>529</v>
      </c>
      <c r="D31" s="627">
        <v>98</v>
      </c>
      <c r="E31" s="228">
        <v>7780</v>
      </c>
      <c r="F31" s="626">
        <v>25</v>
      </c>
      <c r="G31" s="627">
        <v>530</v>
      </c>
      <c r="H31" s="627">
        <v>14</v>
      </c>
      <c r="I31" s="627">
        <v>101</v>
      </c>
      <c r="J31" s="233">
        <v>132.5</v>
      </c>
      <c r="K31" s="12"/>
    </row>
    <row r="32" spans="1:11" ht="20.100000000000001" customHeight="1">
      <c r="A32" s="246" t="s">
        <v>92</v>
      </c>
      <c r="B32" s="273">
        <v>1470</v>
      </c>
      <c r="C32" s="734">
        <v>528</v>
      </c>
      <c r="D32" s="734">
        <v>99</v>
      </c>
      <c r="E32" s="273">
        <v>7762</v>
      </c>
      <c r="F32" s="277">
        <v>25.1</v>
      </c>
      <c r="G32" s="276">
        <v>520</v>
      </c>
      <c r="H32" s="276">
        <v>15</v>
      </c>
      <c r="I32" s="276">
        <v>100</v>
      </c>
      <c r="J32" s="278">
        <v>130.5</v>
      </c>
      <c r="K32" s="12"/>
    </row>
    <row r="33" spans="1:11" ht="20.100000000000001" customHeight="1" thickBot="1">
      <c r="A33" s="625" t="s">
        <v>659</v>
      </c>
      <c r="B33" s="729">
        <v>1462</v>
      </c>
      <c r="C33" s="732">
        <v>531</v>
      </c>
      <c r="D33" s="732">
        <v>99</v>
      </c>
      <c r="E33" s="729">
        <v>7765</v>
      </c>
      <c r="F33" s="730">
        <v>25.1</v>
      </c>
      <c r="G33" s="731">
        <v>518</v>
      </c>
      <c r="H33" s="731">
        <v>16</v>
      </c>
      <c r="I33" s="731">
        <v>99</v>
      </c>
      <c r="J33" s="733">
        <v>130</v>
      </c>
      <c r="K33" s="12"/>
    </row>
    <row r="34" spans="1:11" ht="20.100000000000001" customHeight="1" thickBot="1">
      <c r="A34" s="625" t="s">
        <v>663</v>
      </c>
      <c r="B34" s="729">
        <v>1403</v>
      </c>
      <c r="C34" s="732">
        <v>539</v>
      </c>
      <c r="D34" s="732">
        <v>101</v>
      </c>
      <c r="E34" s="729">
        <v>7563</v>
      </c>
      <c r="F34" s="730">
        <v>24.5</v>
      </c>
      <c r="G34" s="731">
        <v>518</v>
      </c>
      <c r="H34" s="731">
        <v>16</v>
      </c>
      <c r="I34" s="731">
        <v>99</v>
      </c>
      <c r="J34" s="733">
        <v>130</v>
      </c>
      <c r="K34" s="12"/>
    </row>
    <row r="35" spans="1:11" ht="20.100000000000001" customHeight="1">
      <c r="A35" s="168"/>
      <c r="B35" s="234"/>
      <c r="C35" s="234"/>
      <c r="D35" s="235"/>
      <c r="E35" s="735" t="s">
        <v>684</v>
      </c>
      <c r="F35" s="736">
        <v>36.299999999999997</v>
      </c>
      <c r="G35" s="737">
        <v>551</v>
      </c>
      <c r="H35" s="737">
        <v>8</v>
      </c>
      <c r="I35" s="737">
        <v>99</v>
      </c>
      <c r="J35" s="738">
        <v>200</v>
      </c>
      <c r="K35" s="12"/>
    </row>
    <row r="36" spans="1:11" ht="20.100000000000001" customHeight="1" thickBot="1">
      <c r="A36" s="73"/>
      <c r="B36" s="236"/>
      <c r="C36" s="236"/>
      <c r="D36" s="237"/>
      <c r="E36" s="739" t="s">
        <v>685</v>
      </c>
      <c r="F36" s="740">
        <v>23.8</v>
      </c>
      <c r="G36" s="741">
        <v>527</v>
      </c>
      <c r="H36" s="741">
        <v>15</v>
      </c>
      <c r="I36" s="741">
        <v>101</v>
      </c>
      <c r="J36" s="742">
        <v>125.4</v>
      </c>
      <c r="K36" s="12"/>
    </row>
    <row r="37" spans="1:11" ht="21" customHeight="1">
      <c r="J37" s="3" t="s">
        <v>93</v>
      </c>
    </row>
  </sheetData>
  <mergeCells count="11">
    <mergeCell ref="I5:I6"/>
    <mergeCell ref="J5:J6"/>
    <mergeCell ref="B3:E3"/>
    <mergeCell ref="F3:J3"/>
    <mergeCell ref="A5:A7"/>
    <mergeCell ref="B5:B6"/>
    <mergeCell ref="C5:C6"/>
    <mergeCell ref="D5:D6"/>
    <mergeCell ref="E5:E6"/>
    <mergeCell ref="F5:F6"/>
    <mergeCell ref="G5:G6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  <headerFooter>
    <oddFooter>&amp;C&amp;"ＭＳ ゴシック,標準"&amp;12- 2 -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4C683-326F-47C9-A84E-26E25A3D0EB8}">
  <sheetPr>
    <tabColor rgb="FFFFC000"/>
  </sheetPr>
  <dimension ref="A1:U26"/>
  <sheetViews>
    <sheetView view="pageBreakPreview" topLeftCell="A19" zoomScaleNormal="100" zoomScaleSheetLayoutView="100" workbookViewId="0">
      <selection activeCell="W24" sqref="W24"/>
    </sheetView>
  </sheetViews>
  <sheetFormatPr defaultColWidth="9" defaultRowHeight="13.5"/>
  <cols>
    <col min="1" max="1" width="0.625" style="1" customWidth="1"/>
    <col min="2" max="2" width="6.625" style="1" customWidth="1"/>
    <col min="3" max="3" width="0.625" style="1" customWidth="1"/>
    <col min="4" max="4" width="5.125" style="1" customWidth="1"/>
    <col min="5" max="5" width="3.125" style="1" customWidth="1"/>
    <col min="6" max="6" width="5.625" style="1" customWidth="1"/>
    <col min="7" max="7" width="5.125" style="1" customWidth="1"/>
    <col min="8" max="8" width="3.125" style="1" customWidth="1"/>
    <col min="9" max="9" width="5.625" style="1" customWidth="1"/>
    <col min="10" max="10" width="5.125" style="1" customWidth="1"/>
    <col min="11" max="11" width="3.125" style="1" customWidth="1"/>
    <col min="12" max="12" width="5.625" style="1" customWidth="1"/>
    <col min="13" max="13" width="5.625" style="1" hidden="1" customWidth="1"/>
    <col min="14" max="14" width="3.625" style="1" hidden="1" customWidth="1"/>
    <col min="15" max="15" width="6.625" style="1" hidden="1" customWidth="1"/>
    <col min="16" max="16" width="5.125" style="1" customWidth="1"/>
    <col min="17" max="17" width="3.125" style="1" customWidth="1"/>
    <col min="18" max="18" width="5.625" style="1" customWidth="1"/>
    <col min="19" max="19" width="5.125" style="1" customWidth="1"/>
    <col min="20" max="20" width="3.125" style="1" customWidth="1"/>
    <col min="21" max="21" width="5.625" style="1" customWidth="1"/>
    <col min="22" max="16384" width="9" style="1"/>
  </cols>
  <sheetData>
    <row r="1" spans="1:21" ht="17.25">
      <c r="A1" s="570" t="s">
        <v>94</v>
      </c>
      <c r="B1" s="568"/>
      <c r="C1" s="568"/>
      <c r="D1" s="569"/>
      <c r="E1" s="569"/>
      <c r="F1" s="569"/>
      <c r="G1" s="569"/>
      <c r="H1" s="569"/>
      <c r="I1" s="569"/>
    </row>
    <row r="2" spans="1:21" ht="14.25" thickBot="1">
      <c r="O2" s="3"/>
      <c r="P2" s="3"/>
      <c r="Q2" s="3"/>
      <c r="R2" s="3"/>
      <c r="U2" s="3" t="s">
        <v>95</v>
      </c>
    </row>
    <row r="3" spans="1:21" ht="21" customHeight="1">
      <c r="A3" s="74"/>
      <c r="B3" s="1062" t="s">
        <v>51</v>
      </c>
      <c r="C3" s="1063"/>
      <c r="D3" s="1039" t="s">
        <v>67</v>
      </c>
      <c r="E3" s="1039"/>
      <c r="F3" s="1039"/>
      <c r="G3" s="1039" t="s">
        <v>72</v>
      </c>
      <c r="H3" s="1039"/>
      <c r="I3" s="1039"/>
      <c r="J3" s="1039" t="s">
        <v>77</v>
      </c>
      <c r="K3" s="1039"/>
      <c r="L3" s="1039"/>
      <c r="M3" s="1039">
        <v>26</v>
      </c>
      <c r="N3" s="1039"/>
      <c r="O3" s="1040"/>
      <c r="P3" s="1041" t="s">
        <v>659</v>
      </c>
      <c r="Q3" s="1041"/>
      <c r="R3" s="1042"/>
      <c r="S3" s="1041" t="s">
        <v>663</v>
      </c>
      <c r="T3" s="1041"/>
      <c r="U3" s="1042"/>
    </row>
    <row r="4" spans="1:21" ht="3.75" customHeight="1">
      <c r="A4" s="62"/>
      <c r="B4" s="73"/>
      <c r="C4" s="72"/>
      <c r="D4" s="194"/>
      <c r="E4" s="282"/>
      <c r="F4" s="280"/>
      <c r="G4" s="194"/>
      <c r="H4" s="282"/>
      <c r="I4" s="280"/>
      <c r="J4" s="194"/>
      <c r="K4" s="282"/>
      <c r="L4" s="280"/>
      <c r="M4" s="71"/>
      <c r="N4" s="71"/>
      <c r="O4" s="70"/>
      <c r="P4" s="743"/>
      <c r="Q4" s="744"/>
      <c r="R4" s="745"/>
      <c r="S4" s="743"/>
      <c r="T4" s="744"/>
      <c r="U4" s="745"/>
    </row>
    <row r="5" spans="1:21" ht="48" customHeight="1">
      <c r="A5" s="1043" t="s">
        <v>96</v>
      </c>
      <c r="B5" s="1044"/>
      <c r="C5" s="1045"/>
      <c r="D5" s="1046" t="s">
        <v>87</v>
      </c>
      <c r="E5" s="1060" t="s">
        <v>97</v>
      </c>
      <c r="F5" s="1058" t="s">
        <v>38</v>
      </c>
      <c r="G5" s="1046" t="s">
        <v>87</v>
      </c>
      <c r="H5" s="1060" t="s">
        <v>97</v>
      </c>
      <c r="I5" s="1058" t="s">
        <v>38</v>
      </c>
      <c r="J5" s="1046" t="s">
        <v>87</v>
      </c>
      <c r="K5" s="1060" t="s">
        <v>97</v>
      </c>
      <c r="L5" s="1058" t="s">
        <v>38</v>
      </c>
      <c r="M5" s="1036" t="s">
        <v>87</v>
      </c>
      <c r="N5" s="1036" t="s">
        <v>97</v>
      </c>
      <c r="O5" s="1024" t="s">
        <v>38</v>
      </c>
      <c r="P5" s="1049" t="s">
        <v>87</v>
      </c>
      <c r="Q5" s="1051" t="s">
        <v>97</v>
      </c>
      <c r="R5" s="1053" t="s">
        <v>38</v>
      </c>
      <c r="S5" s="1049" t="s">
        <v>87</v>
      </c>
      <c r="T5" s="1051" t="s">
        <v>97</v>
      </c>
      <c r="U5" s="1053" t="s">
        <v>38</v>
      </c>
    </row>
    <row r="6" spans="1:21" ht="48" customHeight="1">
      <c r="A6" s="1055" t="s">
        <v>98</v>
      </c>
      <c r="B6" s="1056"/>
      <c r="C6" s="1057"/>
      <c r="D6" s="1047"/>
      <c r="E6" s="1061"/>
      <c r="F6" s="1059"/>
      <c r="G6" s="1047"/>
      <c r="H6" s="1061"/>
      <c r="I6" s="1059"/>
      <c r="J6" s="1047"/>
      <c r="K6" s="1061"/>
      <c r="L6" s="1059"/>
      <c r="M6" s="1064"/>
      <c r="N6" s="1064"/>
      <c r="O6" s="1048"/>
      <c r="P6" s="1050"/>
      <c r="Q6" s="1052"/>
      <c r="R6" s="1054"/>
      <c r="S6" s="1050"/>
      <c r="T6" s="1052"/>
      <c r="U6" s="1054"/>
    </row>
    <row r="7" spans="1:21" ht="3.75" customHeight="1">
      <c r="A7" s="69"/>
      <c r="B7" s="68"/>
      <c r="C7" s="67"/>
      <c r="D7" s="279"/>
      <c r="E7" s="283"/>
      <c r="F7" s="281"/>
      <c r="G7" s="279"/>
      <c r="H7" s="283"/>
      <c r="I7" s="281"/>
      <c r="J7" s="279"/>
      <c r="K7" s="283"/>
      <c r="L7" s="281"/>
      <c r="M7" s="66"/>
      <c r="N7" s="66"/>
      <c r="O7" s="65"/>
      <c r="P7" s="746"/>
      <c r="Q7" s="747"/>
      <c r="R7" s="748"/>
      <c r="S7" s="746"/>
      <c r="T7" s="747"/>
      <c r="U7" s="748"/>
    </row>
    <row r="8" spans="1:21" ht="30" customHeight="1">
      <c r="A8" s="64"/>
      <c r="B8" s="288" t="s">
        <v>86</v>
      </c>
      <c r="C8" s="63"/>
      <c r="D8" s="289">
        <v>28241</v>
      </c>
      <c r="E8" s="290">
        <v>522</v>
      </c>
      <c r="F8" s="291">
        <v>147514</v>
      </c>
      <c r="G8" s="289">
        <v>26800</v>
      </c>
      <c r="H8" s="290">
        <v>518</v>
      </c>
      <c r="I8" s="291">
        <v>138000</v>
      </c>
      <c r="J8" s="289">
        <v>25600</v>
      </c>
      <c r="K8" s="290">
        <v>518</v>
      </c>
      <c r="L8" s="291">
        <v>132600</v>
      </c>
      <c r="M8" s="292">
        <v>26200</v>
      </c>
      <c r="N8" s="292">
        <v>510</v>
      </c>
      <c r="O8" s="293">
        <v>133600</v>
      </c>
      <c r="P8" s="749">
        <v>25100</v>
      </c>
      <c r="Q8" s="750">
        <v>518</v>
      </c>
      <c r="R8" s="751">
        <v>130000</v>
      </c>
      <c r="S8" s="749">
        <v>24500</v>
      </c>
      <c r="T8" s="750">
        <v>515</v>
      </c>
      <c r="U8" s="751">
        <v>126200</v>
      </c>
    </row>
    <row r="9" spans="1:21" ht="30" customHeight="1">
      <c r="A9" s="58"/>
      <c r="B9" s="286" t="s">
        <v>99</v>
      </c>
      <c r="C9" s="57"/>
      <c r="D9" s="294">
        <v>5871</v>
      </c>
      <c r="E9" s="295">
        <v>528</v>
      </c>
      <c r="F9" s="296">
        <v>31024</v>
      </c>
      <c r="G9" s="294">
        <v>5590</v>
      </c>
      <c r="H9" s="295">
        <v>531</v>
      </c>
      <c r="I9" s="296">
        <v>29700</v>
      </c>
      <c r="J9" s="294">
        <v>5440</v>
      </c>
      <c r="K9" s="295">
        <v>534</v>
      </c>
      <c r="L9" s="296">
        <v>29000</v>
      </c>
      <c r="M9" s="297">
        <v>5600</v>
      </c>
      <c r="N9" s="297">
        <v>527</v>
      </c>
      <c r="O9" s="298">
        <v>29500</v>
      </c>
      <c r="P9" s="752">
        <v>5290</v>
      </c>
      <c r="Q9" s="753">
        <v>532</v>
      </c>
      <c r="R9" s="754">
        <v>28200</v>
      </c>
      <c r="S9" s="752">
        <v>5210</v>
      </c>
      <c r="T9" s="753">
        <v>528</v>
      </c>
      <c r="U9" s="754">
        <v>27500</v>
      </c>
    </row>
    <row r="10" spans="1:21" ht="30" customHeight="1">
      <c r="A10" s="62"/>
      <c r="B10" s="284" t="s">
        <v>100</v>
      </c>
      <c r="C10" s="57"/>
      <c r="D10" s="294">
        <v>625</v>
      </c>
      <c r="E10" s="295">
        <v>486</v>
      </c>
      <c r="F10" s="296">
        <v>3040</v>
      </c>
      <c r="G10" s="294">
        <v>574</v>
      </c>
      <c r="H10" s="295">
        <v>482</v>
      </c>
      <c r="I10" s="296">
        <v>2770</v>
      </c>
      <c r="J10" s="294">
        <v>525</v>
      </c>
      <c r="K10" s="295">
        <v>480</v>
      </c>
      <c r="L10" s="296">
        <v>2520</v>
      </c>
      <c r="M10" s="297">
        <v>543</v>
      </c>
      <c r="N10" s="297">
        <v>477</v>
      </c>
      <c r="O10" s="298">
        <v>2590</v>
      </c>
      <c r="P10" s="752">
        <v>416</v>
      </c>
      <c r="Q10" s="753">
        <v>481</v>
      </c>
      <c r="R10" s="754">
        <v>2000</v>
      </c>
      <c r="S10" s="752">
        <v>406</v>
      </c>
      <c r="T10" s="753">
        <v>487</v>
      </c>
      <c r="U10" s="754">
        <v>1980</v>
      </c>
    </row>
    <row r="11" spans="1:21" ht="30" customHeight="1">
      <c r="A11" s="62"/>
      <c r="B11" s="284" t="s">
        <v>101</v>
      </c>
      <c r="C11" s="57"/>
      <c r="D11" s="294">
        <v>1040</v>
      </c>
      <c r="E11" s="295">
        <v>488</v>
      </c>
      <c r="F11" s="296">
        <v>5070</v>
      </c>
      <c r="G11" s="294">
        <v>1000</v>
      </c>
      <c r="H11" s="295">
        <v>491</v>
      </c>
      <c r="I11" s="296">
        <v>4920</v>
      </c>
      <c r="J11" s="294">
        <v>956</v>
      </c>
      <c r="K11" s="295">
        <v>494</v>
      </c>
      <c r="L11" s="296">
        <v>4720</v>
      </c>
      <c r="M11" s="297">
        <v>998</v>
      </c>
      <c r="N11" s="297">
        <v>483</v>
      </c>
      <c r="O11" s="298">
        <v>4820</v>
      </c>
      <c r="P11" s="752">
        <v>929</v>
      </c>
      <c r="Q11" s="753">
        <v>487</v>
      </c>
      <c r="R11" s="754">
        <v>4520</v>
      </c>
      <c r="S11" s="752">
        <v>868</v>
      </c>
      <c r="T11" s="753">
        <v>494</v>
      </c>
      <c r="U11" s="754">
        <v>4290</v>
      </c>
    </row>
    <row r="12" spans="1:21" ht="30" customHeight="1">
      <c r="A12" s="62"/>
      <c r="B12" s="284" t="s">
        <v>102</v>
      </c>
      <c r="C12" s="57"/>
      <c r="D12" s="294">
        <v>3036</v>
      </c>
      <c r="E12" s="295">
        <v>536</v>
      </c>
      <c r="F12" s="296">
        <v>16270</v>
      </c>
      <c r="G12" s="294">
        <v>2880</v>
      </c>
      <c r="H12" s="295">
        <v>531</v>
      </c>
      <c r="I12" s="296">
        <v>15300</v>
      </c>
      <c r="J12" s="294">
        <v>2690</v>
      </c>
      <c r="K12" s="295">
        <v>526</v>
      </c>
      <c r="L12" s="296">
        <v>14200</v>
      </c>
      <c r="M12" s="297">
        <v>2760</v>
      </c>
      <c r="N12" s="297">
        <v>515</v>
      </c>
      <c r="O12" s="298">
        <v>14200</v>
      </c>
      <c r="P12" s="752">
        <v>2660</v>
      </c>
      <c r="Q12" s="753">
        <v>530</v>
      </c>
      <c r="R12" s="754">
        <v>14100</v>
      </c>
      <c r="S12" s="752">
        <v>2610</v>
      </c>
      <c r="T12" s="753">
        <v>525</v>
      </c>
      <c r="U12" s="754">
        <v>13700</v>
      </c>
    </row>
    <row r="13" spans="1:21" ht="30" customHeight="1">
      <c r="A13" s="60"/>
      <c r="B13" s="285" t="s">
        <v>103</v>
      </c>
      <c r="C13" s="59"/>
      <c r="D13" s="299">
        <v>1280</v>
      </c>
      <c r="E13" s="300">
        <v>509</v>
      </c>
      <c r="F13" s="301">
        <v>6510</v>
      </c>
      <c r="G13" s="299">
        <v>1200</v>
      </c>
      <c r="H13" s="300">
        <v>502</v>
      </c>
      <c r="I13" s="301">
        <v>6020</v>
      </c>
      <c r="J13" s="299">
        <v>1120</v>
      </c>
      <c r="K13" s="300">
        <v>500</v>
      </c>
      <c r="L13" s="301">
        <v>5620</v>
      </c>
      <c r="M13" s="302">
        <v>1150</v>
      </c>
      <c r="N13" s="302">
        <v>490</v>
      </c>
      <c r="O13" s="303">
        <v>5640</v>
      </c>
      <c r="P13" s="755">
        <v>1100</v>
      </c>
      <c r="Q13" s="756">
        <v>506</v>
      </c>
      <c r="R13" s="757">
        <v>5580</v>
      </c>
      <c r="S13" s="755">
        <v>1100</v>
      </c>
      <c r="T13" s="756">
        <v>501</v>
      </c>
      <c r="U13" s="757">
        <v>5530</v>
      </c>
    </row>
    <row r="14" spans="1:21" ht="30" customHeight="1">
      <c r="A14" s="58"/>
      <c r="B14" s="286" t="s">
        <v>104</v>
      </c>
      <c r="C14" s="57"/>
      <c r="D14" s="294">
        <v>1600</v>
      </c>
      <c r="E14" s="295">
        <v>522</v>
      </c>
      <c r="F14" s="296">
        <v>8350</v>
      </c>
      <c r="G14" s="294">
        <v>1540</v>
      </c>
      <c r="H14" s="295">
        <v>520</v>
      </c>
      <c r="I14" s="296">
        <v>8000</v>
      </c>
      <c r="J14" s="294">
        <v>1500</v>
      </c>
      <c r="K14" s="295">
        <v>522</v>
      </c>
      <c r="L14" s="296">
        <v>7850</v>
      </c>
      <c r="M14" s="297">
        <v>1530</v>
      </c>
      <c r="N14" s="297">
        <v>513</v>
      </c>
      <c r="O14" s="298">
        <v>7850</v>
      </c>
      <c r="P14" s="752">
        <v>1490</v>
      </c>
      <c r="Q14" s="753">
        <v>524</v>
      </c>
      <c r="R14" s="754">
        <v>7810</v>
      </c>
      <c r="S14" s="752">
        <v>1460</v>
      </c>
      <c r="T14" s="753">
        <v>518</v>
      </c>
      <c r="U14" s="754">
        <v>7570</v>
      </c>
    </row>
    <row r="15" spans="1:21" ht="30" customHeight="1">
      <c r="A15" s="56"/>
      <c r="B15" s="284" t="s">
        <v>105</v>
      </c>
      <c r="C15" s="52"/>
      <c r="D15" s="294">
        <v>1920</v>
      </c>
      <c r="E15" s="295">
        <v>536</v>
      </c>
      <c r="F15" s="296">
        <v>10300</v>
      </c>
      <c r="G15" s="294">
        <v>1870</v>
      </c>
      <c r="H15" s="295">
        <v>530</v>
      </c>
      <c r="I15" s="296">
        <v>9910</v>
      </c>
      <c r="J15" s="294">
        <v>1800</v>
      </c>
      <c r="K15" s="295">
        <v>529</v>
      </c>
      <c r="L15" s="296">
        <v>9510</v>
      </c>
      <c r="M15" s="297">
        <v>1820</v>
      </c>
      <c r="N15" s="297">
        <v>521</v>
      </c>
      <c r="O15" s="298">
        <v>9500</v>
      </c>
      <c r="P15" s="752">
        <v>1810</v>
      </c>
      <c r="Q15" s="753">
        <v>532</v>
      </c>
      <c r="R15" s="754">
        <v>9650</v>
      </c>
      <c r="S15" s="752">
        <v>1750</v>
      </c>
      <c r="T15" s="753">
        <v>525</v>
      </c>
      <c r="U15" s="754">
        <v>9200</v>
      </c>
    </row>
    <row r="16" spans="1:21" ht="30" customHeight="1">
      <c r="A16" s="56"/>
      <c r="B16" s="284" t="s">
        <v>106</v>
      </c>
      <c r="C16" s="52"/>
      <c r="D16" s="294">
        <v>2700</v>
      </c>
      <c r="E16" s="295">
        <v>527</v>
      </c>
      <c r="F16" s="296">
        <v>14230</v>
      </c>
      <c r="G16" s="294">
        <v>2570</v>
      </c>
      <c r="H16" s="295">
        <v>518</v>
      </c>
      <c r="I16" s="296">
        <v>13300</v>
      </c>
      <c r="J16" s="294">
        <v>2470</v>
      </c>
      <c r="K16" s="295">
        <v>519</v>
      </c>
      <c r="L16" s="296">
        <v>12800</v>
      </c>
      <c r="M16" s="297">
        <v>2500</v>
      </c>
      <c r="N16" s="297">
        <v>510</v>
      </c>
      <c r="O16" s="298">
        <v>12700</v>
      </c>
      <c r="P16" s="752">
        <v>2550</v>
      </c>
      <c r="Q16" s="753">
        <v>522</v>
      </c>
      <c r="R16" s="754">
        <v>13300</v>
      </c>
      <c r="S16" s="752">
        <v>2540</v>
      </c>
      <c r="T16" s="753">
        <v>511</v>
      </c>
      <c r="U16" s="754">
        <v>13000</v>
      </c>
    </row>
    <row r="17" spans="1:21" ht="30" customHeight="1">
      <c r="A17" s="56"/>
      <c r="B17" s="284" t="s">
        <v>107</v>
      </c>
      <c r="C17" s="52"/>
      <c r="D17" s="294">
        <v>4682</v>
      </c>
      <c r="E17" s="295">
        <v>545</v>
      </c>
      <c r="F17" s="296">
        <v>25520</v>
      </c>
      <c r="G17" s="294">
        <v>4450</v>
      </c>
      <c r="H17" s="295">
        <v>535</v>
      </c>
      <c r="I17" s="296">
        <v>23800</v>
      </c>
      <c r="J17" s="294">
        <v>4210</v>
      </c>
      <c r="K17" s="295">
        <v>533</v>
      </c>
      <c r="L17" s="296">
        <v>22400</v>
      </c>
      <c r="M17" s="297">
        <v>4300</v>
      </c>
      <c r="N17" s="297">
        <v>525</v>
      </c>
      <c r="O17" s="298">
        <v>22600</v>
      </c>
      <c r="P17" s="752">
        <v>4060</v>
      </c>
      <c r="Q17" s="753">
        <v>533</v>
      </c>
      <c r="R17" s="754">
        <v>21600</v>
      </c>
      <c r="S17" s="752">
        <v>3950</v>
      </c>
      <c r="T17" s="753">
        <v>527</v>
      </c>
      <c r="U17" s="754">
        <v>20800</v>
      </c>
    </row>
    <row r="18" spans="1:21" ht="30" customHeight="1">
      <c r="A18" s="55"/>
      <c r="B18" s="285" t="s">
        <v>108</v>
      </c>
      <c r="C18" s="54"/>
      <c r="D18" s="299">
        <v>705</v>
      </c>
      <c r="E18" s="300">
        <v>502</v>
      </c>
      <c r="F18" s="301">
        <v>3540</v>
      </c>
      <c r="G18" s="299">
        <v>681</v>
      </c>
      <c r="H18" s="300">
        <v>499</v>
      </c>
      <c r="I18" s="301">
        <v>3400</v>
      </c>
      <c r="J18" s="299">
        <v>664</v>
      </c>
      <c r="K18" s="300">
        <v>497</v>
      </c>
      <c r="L18" s="301">
        <v>3300</v>
      </c>
      <c r="M18" s="302">
        <v>672</v>
      </c>
      <c r="N18" s="302">
        <v>489</v>
      </c>
      <c r="O18" s="303">
        <v>3290</v>
      </c>
      <c r="P18" s="755">
        <v>686</v>
      </c>
      <c r="Q18" s="756">
        <v>501</v>
      </c>
      <c r="R18" s="757">
        <v>3440</v>
      </c>
      <c r="S18" s="755">
        <v>687</v>
      </c>
      <c r="T18" s="756">
        <v>494</v>
      </c>
      <c r="U18" s="757">
        <v>3390</v>
      </c>
    </row>
    <row r="19" spans="1:21" ht="30" customHeight="1">
      <c r="A19" s="53"/>
      <c r="B19" s="286" t="s">
        <v>109</v>
      </c>
      <c r="C19" s="52"/>
      <c r="D19" s="294">
        <v>320</v>
      </c>
      <c r="E19" s="295">
        <v>431</v>
      </c>
      <c r="F19" s="296">
        <v>1380</v>
      </c>
      <c r="G19" s="294">
        <v>312</v>
      </c>
      <c r="H19" s="295">
        <v>431</v>
      </c>
      <c r="I19" s="296">
        <v>1350</v>
      </c>
      <c r="J19" s="294">
        <v>294</v>
      </c>
      <c r="K19" s="295">
        <v>435</v>
      </c>
      <c r="L19" s="296">
        <v>1280</v>
      </c>
      <c r="M19" s="297">
        <v>308</v>
      </c>
      <c r="N19" s="297">
        <v>428</v>
      </c>
      <c r="O19" s="298">
        <v>1320</v>
      </c>
      <c r="P19" s="752">
        <v>280</v>
      </c>
      <c r="Q19" s="753">
        <v>439</v>
      </c>
      <c r="R19" s="754">
        <v>1230</v>
      </c>
      <c r="S19" s="752">
        <v>274</v>
      </c>
      <c r="T19" s="753">
        <v>428</v>
      </c>
      <c r="U19" s="754">
        <v>1170</v>
      </c>
    </row>
    <row r="20" spans="1:21" ht="30" customHeight="1">
      <c r="A20" s="56"/>
      <c r="B20" s="284" t="s">
        <v>110</v>
      </c>
      <c r="C20" s="52"/>
      <c r="D20" s="294">
        <v>716</v>
      </c>
      <c r="E20" s="295">
        <v>492</v>
      </c>
      <c r="F20" s="296">
        <v>3520</v>
      </c>
      <c r="G20" s="294">
        <v>673</v>
      </c>
      <c r="H20" s="295">
        <v>480</v>
      </c>
      <c r="I20" s="296">
        <v>3230</v>
      </c>
      <c r="J20" s="294">
        <v>634</v>
      </c>
      <c r="K20" s="295">
        <v>472</v>
      </c>
      <c r="L20" s="296">
        <v>2990</v>
      </c>
      <c r="M20" s="297">
        <v>660</v>
      </c>
      <c r="N20" s="297">
        <v>463</v>
      </c>
      <c r="O20" s="298">
        <v>3060</v>
      </c>
      <c r="P20" s="752">
        <v>693</v>
      </c>
      <c r="Q20" s="753">
        <v>478</v>
      </c>
      <c r="R20" s="754">
        <v>3310</v>
      </c>
      <c r="S20" s="752">
        <v>688</v>
      </c>
      <c r="T20" s="753">
        <v>466</v>
      </c>
      <c r="U20" s="754">
        <v>3210</v>
      </c>
    </row>
    <row r="21" spans="1:21" ht="30" customHeight="1">
      <c r="A21" s="56"/>
      <c r="B21" s="284" t="s">
        <v>111</v>
      </c>
      <c r="C21" s="52"/>
      <c r="D21" s="294">
        <v>949</v>
      </c>
      <c r="E21" s="295">
        <v>519</v>
      </c>
      <c r="F21" s="296">
        <v>4930</v>
      </c>
      <c r="G21" s="294">
        <v>872</v>
      </c>
      <c r="H21" s="295">
        <v>506</v>
      </c>
      <c r="I21" s="296">
        <v>4410</v>
      </c>
      <c r="J21" s="294">
        <v>853</v>
      </c>
      <c r="K21" s="295">
        <v>509</v>
      </c>
      <c r="L21" s="296">
        <v>4340</v>
      </c>
      <c r="M21" s="297">
        <v>871</v>
      </c>
      <c r="N21" s="297">
        <v>501</v>
      </c>
      <c r="O21" s="298">
        <v>4360</v>
      </c>
      <c r="P21" s="752">
        <v>795</v>
      </c>
      <c r="Q21" s="753">
        <v>509</v>
      </c>
      <c r="R21" s="754">
        <v>4050</v>
      </c>
      <c r="S21" s="752">
        <v>784</v>
      </c>
      <c r="T21" s="753">
        <v>503</v>
      </c>
      <c r="U21" s="754">
        <v>3940</v>
      </c>
    </row>
    <row r="22" spans="1:21" ht="30" customHeight="1">
      <c r="A22" s="56"/>
      <c r="B22" s="284" t="s">
        <v>112</v>
      </c>
      <c r="C22" s="52"/>
      <c r="D22" s="294">
        <v>623</v>
      </c>
      <c r="E22" s="295">
        <v>494</v>
      </c>
      <c r="F22" s="296">
        <v>3080</v>
      </c>
      <c r="G22" s="294">
        <v>574</v>
      </c>
      <c r="H22" s="295">
        <v>490</v>
      </c>
      <c r="I22" s="296">
        <v>2810</v>
      </c>
      <c r="J22" s="294">
        <v>519</v>
      </c>
      <c r="K22" s="295">
        <v>487</v>
      </c>
      <c r="L22" s="296">
        <v>2530</v>
      </c>
      <c r="M22" s="297">
        <v>541</v>
      </c>
      <c r="N22" s="297">
        <v>482</v>
      </c>
      <c r="O22" s="298">
        <v>2610</v>
      </c>
      <c r="P22" s="752">
        <v>488</v>
      </c>
      <c r="Q22" s="753">
        <v>488</v>
      </c>
      <c r="R22" s="754">
        <v>2380</v>
      </c>
      <c r="S22" s="752">
        <v>473</v>
      </c>
      <c r="T22" s="753">
        <v>494</v>
      </c>
      <c r="U22" s="754">
        <v>2340</v>
      </c>
    </row>
    <row r="23" spans="1:21" ht="30" customHeight="1">
      <c r="A23" s="55"/>
      <c r="B23" s="285" t="s">
        <v>113</v>
      </c>
      <c r="C23" s="54"/>
      <c r="D23" s="299">
        <v>273</v>
      </c>
      <c r="E23" s="300">
        <v>484</v>
      </c>
      <c r="F23" s="301">
        <v>1320</v>
      </c>
      <c r="G23" s="299">
        <v>237</v>
      </c>
      <c r="H23" s="300">
        <v>480</v>
      </c>
      <c r="I23" s="301">
        <v>1140</v>
      </c>
      <c r="J23" s="299">
        <v>229</v>
      </c>
      <c r="K23" s="300">
        <v>486</v>
      </c>
      <c r="L23" s="301">
        <v>1110</v>
      </c>
      <c r="M23" s="302">
        <v>236</v>
      </c>
      <c r="N23" s="302">
        <v>472</v>
      </c>
      <c r="O23" s="303">
        <v>1110</v>
      </c>
      <c r="P23" s="755">
        <v>200</v>
      </c>
      <c r="Q23" s="756">
        <v>481</v>
      </c>
      <c r="R23" s="757">
        <v>962</v>
      </c>
      <c r="S23" s="755">
        <v>191</v>
      </c>
      <c r="T23" s="756">
        <v>488</v>
      </c>
      <c r="U23" s="757">
        <v>932</v>
      </c>
    </row>
    <row r="24" spans="1:21" ht="30" customHeight="1">
      <c r="A24" s="53"/>
      <c r="B24" s="286" t="s">
        <v>114</v>
      </c>
      <c r="C24" s="52"/>
      <c r="D24" s="294">
        <v>511</v>
      </c>
      <c r="E24" s="295">
        <v>479</v>
      </c>
      <c r="F24" s="296">
        <v>2450</v>
      </c>
      <c r="G24" s="294">
        <v>483</v>
      </c>
      <c r="H24" s="295">
        <v>481</v>
      </c>
      <c r="I24" s="296">
        <v>2320</v>
      </c>
      <c r="J24" s="294">
        <v>454</v>
      </c>
      <c r="K24" s="295">
        <v>488</v>
      </c>
      <c r="L24" s="296">
        <v>2220</v>
      </c>
      <c r="M24" s="297">
        <v>470</v>
      </c>
      <c r="N24" s="297">
        <v>475</v>
      </c>
      <c r="O24" s="298">
        <v>2230</v>
      </c>
      <c r="P24" s="752">
        <v>424</v>
      </c>
      <c r="Q24" s="753">
        <v>483</v>
      </c>
      <c r="R24" s="754">
        <v>2050</v>
      </c>
      <c r="S24" s="752">
        <v>424</v>
      </c>
      <c r="T24" s="753">
        <v>489</v>
      </c>
      <c r="U24" s="754">
        <v>2070</v>
      </c>
    </row>
    <row r="25" spans="1:21" ht="30" customHeight="1" thickBot="1">
      <c r="A25" s="51"/>
      <c r="B25" s="287" t="s">
        <v>115</v>
      </c>
      <c r="C25" s="50"/>
      <c r="D25" s="304">
        <v>1390</v>
      </c>
      <c r="E25" s="305">
        <v>502</v>
      </c>
      <c r="F25" s="306">
        <v>6980</v>
      </c>
      <c r="G25" s="304">
        <v>1300</v>
      </c>
      <c r="H25" s="305">
        <v>496</v>
      </c>
      <c r="I25" s="306">
        <v>6450</v>
      </c>
      <c r="J25" s="304">
        <v>1250</v>
      </c>
      <c r="K25" s="305">
        <v>496</v>
      </c>
      <c r="L25" s="306">
        <v>6200</v>
      </c>
      <c r="M25" s="307">
        <v>1270</v>
      </c>
      <c r="N25" s="307">
        <v>487</v>
      </c>
      <c r="O25" s="308">
        <v>6190</v>
      </c>
      <c r="P25" s="758">
        <v>1180</v>
      </c>
      <c r="Q25" s="759">
        <v>491</v>
      </c>
      <c r="R25" s="760">
        <v>5800</v>
      </c>
      <c r="S25" s="758">
        <v>1130</v>
      </c>
      <c r="T25" s="759">
        <v>498</v>
      </c>
      <c r="U25" s="760">
        <v>5620</v>
      </c>
    </row>
    <row r="26" spans="1:21">
      <c r="U26" s="3" t="s">
        <v>116</v>
      </c>
    </row>
  </sheetData>
  <mergeCells count="27">
    <mergeCell ref="Q5:Q6"/>
    <mergeCell ref="G3:I3"/>
    <mergeCell ref="G5:G6"/>
    <mergeCell ref="H5:H6"/>
    <mergeCell ref="I5:I6"/>
    <mergeCell ref="P5:P6"/>
    <mergeCell ref="J3:L3"/>
    <mergeCell ref="N5:N6"/>
    <mergeCell ref="K5:K6"/>
    <mergeCell ref="L5:L6"/>
    <mergeCell ref="M5:M6"/>
    <mergeCell ref="R5:R6"/>
    <mergeCell ref="P3:R3"/>
    <mergeCell ref="S3:U3"/>
    <mergeCell ref="A5:C5"/>
    <mergeCell ref="D5:D6"/>
    <mergeCell ref="O5:O6"/>
    <mergeCell ref="S5:S6"/>
    <mergeCell ref="T5:T6"/>
    <mergeCell ref="U5:U6"/>
    <mergeCell ref="A6:C6"/>
    <mergeCell ref="F5:F6"/>
    <mergeCell ref="J5:J6"/>
    <mergeCell ref="M3:O3"/>
    <mergeCell ref="E5:E6"/>
    <mergeCell ref="B3:C3"/>
    <mergeCell ref="D3:F3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&amp;C&amp;"ＭＳ ゴシック,標準"&amp;12- 3 -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3C336-F02F-4330-B4B5-A2F7C57E074B}">
  <sheetPr>
    <tabColor rgb="FFFFC000"/>
  </sheetPr>
  <dimension ref="A1:AF31"/>
  <sheetViews>
    <sheetView showGridLines="0" view="pageBreakPreview" zoomScale="90" zoomScaleNormal="160" zoomScaleSheetLayoutView="90" workbookViewId="0">
      <selection activeCell="W21" sqref="W21"/>
    </sheetView>
  </sheetViews>
  <sheetFormatPr defaultColWidth="9" defaultRowHeight="13.5"/>
  <cols>
    <col min="1" max="1" width="1" style="1" customWidth="1"/>
    <col min="2" max="3" width="4.625" style="1" customWidth="1"/>
    <col min="4" max="4" width="3.625" style="1" customWidth="1"/>
    <col min="5" max="5" width="6.625" style="1" customWidth="1"/>
    <col min="6" max="6" width="3.625" style="1" customWidth="1"/>
    <col min="7" max="7" width="6.625" style="1" customWidth="1"/>
    <col min="8" max="8" width="3.625" style="1" customWidth="1"/>
    <col min="9" max="9" width="4.625" style="1" customWidth="1"/>
    <col min="10" max="10" width="3.625" style="1" customWidth="1"/>
    <col min="11" max="11" width="4.625" style="1" customWidth="1"/>
    <col min="12" max="12" width="3.625" style="1" customWidth="1"/>
    <col min="13" max="13" width="4.625" style="1" customWidth="1"/>
    <col min="14" max="14" width="3.625" style="1" customWidth="1"/>
    <col min="15" max="15" width="4.625" style="1" customWidth="1"/>
    <col min="16" max="16" width="3.625" style="1" customWidth="1"/>
    <col min="17" max="17" width="6.625" style="1" customWidth="1"/>
    <col min="18" max="19" width="3.625" style="1" customWidth="1"/>
    <col min="20" max="20" width="1.25" style="1" customWidth="1"/>
    <col min="21" max="21" width="8.25" style="1" customWidth="1"/>
    <col min="22" max="31" width="6.625" style="1" customWidth="1"/>
    <col min="32" max="32" width="3.875" style="1" customWidth="1"/>
    <col min="33" max="16384" width="9" style="1"/>
  </cols>
  <sheetData>
    <row r="1" spans="2:32" ht="17.25">
      <c r="B1" s="34" t="s">
        <v>117</v>
      </c>
    </row>
    <row r="2" spans="2:32" ht="14.25" thickBot="1">
      <c r="P2" s="3"/>
      <c r="U2" s="83"/>
      <c r="V2" s="83"/>
      <c r="W2" s="83"/>
      <c r="X2" s="83"/>
      <c r="Y2" s="83"/>
      <c r="Z2" s="83"/>
      <c r="AA2" s="83"/>
      <c r="AB2" s="82"/>
      <c r="AC2" s="82"/>
      <c r="AD2" s="82"/>
      <c r="AE2" s="82" t="s">
        <v>118</v>
      </c>
    </row>
    <row r="3" spans="2:32" s="45" customFormat="1" ht="37.5" customHeight="1">
      <c r="Q3" s="78"/>
      <c r="T3" s="81"/>
      <c r="U3" s="80"/>
      <c r="V3" s="37" t="s">
        <v>66</v>
      </c>
      <c r="W3" s="79" t="s">
        <v>70</v>
      </c>
      <c r="X3" s="984" t="s">
        <v>74</v>
      </c>
      <c r="Y3" s="984" t="s">
        <v>76</v>
      </c>
      <c r="Z3" s="984" t="s">
        <v>78</v>
      </c>
      <c r="AA3" s="984" t="s">
        <v>80</v>
      </c>
      <c r="AB3" s="771" t="s">
        <v>92</v>
      </c>
      <c r="AC3" s="766" t="s">
        <v>659</v>
      </c>
      <c r="AD3" s="761" t="s">
        <v>661</v>
      </c>
      <c r="AE3" s="761" t="s">
        <v>686</v>
      </c>
      <c r="AF3" s="78"/>
    </row>
    <row r="4" spans="2:32" ht="24.95" customHeight="1">
      <c r="B4" s="45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U4" s="75" t="s">
        <v>119</v>
      </c>
      <c r="V4" s="310">
        <v>135.69999999999999</v>
      </c>
      <c r="W4" s="310">
        <v>766.4</v>
      </c>
      <c r="X4" s="310">
        <v>782.7</v>
      </c>
      <c r="Y4" s="310">
        <v>845.8</v>
      </c>
      <c r="Z4" s="310">
        <v>853.3</v>
      </c>
      <c r="AA4" s="310">
        <v>922.3</v>
      </c>
      <c r="AB4" s="772">
        <v>932.3</v>
      </c>
      <c r="AC4" s="767">
        <v>886.2</v>
      </c>
      <c r="AD4" s="762">
        <v>864.04000000000008</v>
      </c>
      <c r="AE4" s="762">
        <v>821.24000000000012</v>
      </c>
    </row>
    <row r="5" spans="2:32" ht="24.95" customHeight="1">
      <c r="B5" s="45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U5" s="75" t="s">
        <v>120</v>
      </c>
      <c r="V5" s="310">
        <v>141.5</v>
      </c>
      <c r="W5" s="310">
        <v>906.9</v>
      </c>
      <c r="X5" s="310">
        <v>1288.0999999999999</v>
      </c>
      <c r="Y5" s="310">
        <v>1311.1</v>
      </c>
      <c r="Z5" s="310">
        <v>1405.8</v>
      </c>
      <c r="AA5" s="310">
        <v>1502.1</v>
      </c>
      <c r="AB5" s="772">
        <v>1444.8</v>
      </c>
      <c r="AC5" s="767">
        <v>1453.6</v>
      </c>
      <c r="AD5" s="762">
        <v>1364.4619999999998</v>
      </c>
      <c r="AE5" s="762">
        <v>1375.1219999999998</v>
      </c>
    </row>
    <row r="6" spans="2:32" ht="24.95" customHeight="1">
      <c r="B6" s="45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U6" s="75" t="s">
        <v>121</v>
      </c>
      <c r="V6" s="310">
        <v>6.7</v>
      </c>
      <c r="W6" s="310">
        <v>180</v>
      </c>
      <c r="X6" s="310">
        <v>170.8</v>
      </c>
      <c r="Y6" s="310">
        <v>148</v>
      </c>
      <c r="Z6" s="310">
        <v>119.3</v>
      </c>
      <c r="AA6" s="310">
        <v>138.80000000000001</v>
      </c>
      <c r="AB6" s="773">
        <v>137.80000000000001</v>
      </c>
      <c r="AC6" s="768">
        <v>134</v>
      </c>
      <c r="AD6" s="763">
        <v>132.69999999999999</v>
      </c>
      <c r="AE6" s="763">
        <v>97.5</v>
      </c>
    </row>
    <row r="7" spans="2:32" ht="24.95" customHeight="1">
      <c r="B7" s="45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U7" s="75" t="s">
        <v>122</v>
      </c>
      <c r="V7" s="310">
        <v>80.3</v>
      </c>
      <c r="W7" s="310">
        <v>775.1</v>
      </c>
      <c r="X7" s="310">
        <v>653</v>
      </c>
      <c r="Y7" s="310">
        <v>595.79999999999995</v>
      </c>
      <c r="Z7" s="310">
        <v>728.3</v>
      </c>
      <c r="AA7" s="310">
        <v>530</v>
      </c>
      <c r="AB7" s="774">
        <v>541.20000000000005</v>
      </c>
      <c r="AC7" s="769">
        <v>513.29999999999995</v>
      </c>
      <c r="AD7" s="764">
        <v>476.60000000000008</v>
      </c>
      <c r="AE7" s="764">
        <v>415.39999999999992</v>
      </c>
    </row>
    <row r="8" spans="2:32" ht="24.95" customHeight="1">
      <c r="B8" s="45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U8" s="75" t="s">
        <v>123</v>
      </c>
      <c r="V8" s="310">
        <v>2.7</v>
      </c>
      <c r="W8" s="310">
        <v>64.900000000000006</v>
      </c>
      <c r="X8" s="310">
        <v>63.1</v>
      </c>
      <c r="Y8" s="310">
        <v>56.7</v>
      </c>
      <c r="Z8" s="310">
        <v>54.5</v>
      </c>
      <c r="AA8" s="310">
        <v>56.5</v>
      </c>
      <c r="AB8" s="773">
        <v>56.8</v>
      </c>
      <c r="AC8" s="768">
        <v>54.3</v>
      </c>
      <c r="AD8" s="764">
        <v>50.1</v>
      </c>
      <c r="AE8" s="764">
        <v>37.5</v>
      </c>
    </row>
    <row r="9" spans="2:32" ht="24.95" customHeight="1">
      <c r="B9" s="4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U9" s="75" t="s">
        <v>124</v>
      </c>
      <c r="V9" s="310">
        <v>28.9</v>
      </c>
      <c r="W9" s="310">
        <v>110.8</v>
      </c>
      <c r="X9" s="310">
        <v>66.900000000000006</v>
      </c>
      <c r="Y9" s="310">
        <v>68.400000000000006</v>
      </c>
      <c r="Z9" s="310">
        <v>56.2</v>
      </c>
      <c r="AA9" s="310">
        <v>43.3</v>
      </c>
      <c r="AB9" s="774">
        <v>50.4</v>
      </c>
      <c r="AC9" s="769">
        <v>49.2</v>
      </c>
      <c r="AD9" s="764">
        <v>85.199999999999989</v>
      </c>
      <c r="AE9" s="764">
        <v>76.900000000000006</v>
      </c>
    </row>
    <row r="10" spans="2:32" ht="24.95" customHeight="1">
      <c r="B10" s="45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U10" s="75" t="s">
        <v>125</v>
      </c>
      <c r="V10" s="310">
        <v>94.8</v>
      </c>
      <c r="W10" s="310">
        <v>301.8</v>
      </c>
      <c r="X10" s="310">
        <v>276.89999999999998</v>
      </c>
      <c r="Y10" s="310">
        <v>231.2</v>
      </c>
      <c r="Z10" s="310">
        <v>271</v>
      </c>
      <c r="AA10" s="310">
        <v>231.6</v>
      </c>
      <c r="AB10" s="773">
        <v>235.1</v>
      </c>
      <c r="AC10" s="768">
        <v>231.4</v>
      </c>
      <c r="AD10" s="764">
        <v>241.9</v>
      </c>
      <c r="AE10" s="764">
        <v>239.3</v>
      </c>
    </row>
    <row r="11" spans="2:32" ht="24.95" customHeight="1" thickBot="1">
      <c r="B11" s="4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U11" s="76" t="s">
        <v>126</v>
      </c>
      <c r="V11" s="335">
        <f>SUM(V4:V10)</f>
        <v>490.59999999999997</v>
      </c>
      <c r="W11" s="335">
        <v>3105.9000000000005</v>
      </c>
      <c r="X11" s="335">
        <v>3301.4</v>
      </c>
      <c r="Y11" s="335">
        <v>3256.9999999999995</v>
      </c>
      <c r="Z11" s="335">
        <v>3488.4</v>
      </c>
      <c r="AA11" s="335">
        <v>3424.5</v>
      </c>
      <c r="AB11" s="775">
        <v>3398.4</v>
      </c>
      <c r="AC11" s="770">
        <v>3322</v>
      </c>
      <c r="AD11" s="765">
        <v>3215.0020000000004</v>
      </c>
      <c r="AE11" s="765">
        <v>3062.9620000000004</v>
      </c>
    </row>
    <row r="12" spans="2:32">
      <c r="P12" s="3"/>
      <c r="U12" s="33"/>
      <c r="V12" s="33"/>
      <c r="W12" s="33"/>
      <c r="X12" s="33"/>
      <c r="Y12" s="33"/>
      <c r="Z12" s="33"/>
      <c r="AA12" s="33"/>
      <c r="AB12" s="47"/>
      <c r="AC12" s="47"/>
      <c r="AD12" s="47"/>
      <c r="AE12" s="47" t="s">
        <v>127</v>
      </c>
    </row>
    <row r="14" spans="2:32" ht="17.25">
      <c r="B14" s="34" t="s">
        <v>128</v>
      </c>
      <c r="R14" s="3"/>
      <c r="S14" s="3"/>
      <c r="AC14" s="161" t="s">
        <v>129</v>
      </c>
    </row>
    <row r="15" spans="2:32" ht="14.25" thickBot="1">
      <c r="R15" s="3" t="s">
        <v>130</v>
      </c>
      <c r="S15" s="3"/>
    </row>
    <row r="16" spans="2:32" ht="30" customHeight="1">
      <c r="B16" s="311" t="s">
        <v>37</v>
      </c>
      <c r="C16" s="1065" t="s">
        <v>131</v>
      </c>
      <c r="D16" s="1065"/>
      <c r="E16" s="1039" t="s">
        <v>132</v>
      </c>
      <c r="F16" s="1039"/>
      <c r="G16" s="1065"/>
      <c r="H16" s="1065"/>
      <c r="I16" s="1065"/>
      <c r="J16" s="1065"/>
      <c r="K16" s="1065"/>
      <c r="L16" s="1065"/>
      <c r="M16" s="1065"/>
      <c r="N16" s="1065"/>
      <c r="O16" s="1065"/>
      <c r="P16" s="1065"/>
      <c r="Q16" s="1065" t="s">
        <v>133</v>
      </c>
      <c r="R16" s="1067"/>
      <c r="S16" s="73"/>
    </row>
    <row r="17" spans="1:19" ht="30" customHeight="1">
      <c r="B17" s="312"/>
      <c r="C17" s="1066"/>
      <c r="D17" s="1066"/>
      <c r="E17" s="219"/>
      <c r="F17" s="59"/>
      <c r="G17" s="1066" t="s">
        <v>134</v>
      </c>
      <c r="H17" s="1066"/>
      <c r="I17" s="1066" t="s">
        <v>135</v>
      </c>
      <c r="J17" s="1066"/>
      <c r="K17" s="1069" t="s">
        <v>136</v>
      </c>
      <c r="L17" s="1066"/>
      <c r="M17" s="1069" t="s">
        <v>137</v>
      </c>
      <c r="N17" s="1066"/>
      <c r="O17" s="1069" t="s">
        <v>138</v>
      </c>
      <c r="P17" s="1066"/>
      <c r="Q17" s="1066"/>
      <c r="R17" s="1068"/>
      <c r="S17" s="73"/>
    </row>
    <row r="18" spans="1:19" ht="30" customHeight="1">
      <c r="B18" s="313" t="s">
        <v>139</v>
      </c>
      <c r="C18" s="314" t="s">
        <v>140</v>
      </c>
      <c r="D18" s="331" t="s">
        <v>141</v>
      </c>
      <c r="E18" s="315" t="s">
        <v>140</v>
      </c>
      <c r="F18" s="331" t="s">
        <v>141</v>
      </c>
      <c r="G18" s="314" t="s">
        <v>140</v>
      </c>
      <c r="H18" s="331" t="s">
        <v>141</v>
      </c>
      <c r="I18" s="315" t="s">
        <v>140</v>
      </c>
      <c r="J18" s="331" t="s">
        <v>141</v>
      </c>
      <c r="K18" s="314" t="s">
        <v>140</v>
      </c>
      <c r="L18" s="331" t="s">
        <v>141</v>
      </c>
      <c r="M18" s="315" t="s">
        <v>140</v>
      </c>
      <c r="N18" s="331" t="s">
        <v>141</v>
      </c>
      <c r="O18" s="314" t="s">
        <v>140</v>
      </c>
      <c r="P18" s="331" t="s">
        <v>141</v>
      </c>
      <c r="Q18" s="315" t="s">
        <v>140</v>
      </c>
      <c r="R18" s="336" t="s">
        <v>141</v>
      </c>
      <c r="S18" s="332"/>
    </row>
    <row r="19" spans="1:19" ht="24.95" customHeight="1">
      <c r="B19" s="224" t="s">
        <v>66</v>
      </c>
      <c r="C19" s="316">
        <v>81</v>
      </c>
      <c r="D19" s="322">
        <f>+C19/Q19*100</f>
        <v>16.510395434162252</v>
      </c>
      <c r="E19" s="317">
        <f>+G19+I19+K19+M19+O19</f>
        <v>409</v>
      </c>
      <c r="F19" s="325">
        <v>83.4</v>
      </c>
      <c r="G19" s="316">
        <v>111</v>
      </c>
      <c r="H19" s="322">
        <f>+G19/Q19*100</f>
        <v>22.625356706074193</v>
      </c>
      <c r="I19" s="317">
        <v>13</v>
      </c>
      <c r="J19" s="325">
        <f t="shared" ref="J19:J25" si="0">+I19/Q19*100</f>
        <v>2.6498165511618423</v>
      </c>
      <c r="K19" s="316">
        <v>0</v>
      </c>
      <c r="L19" s="322">
        <f t="shared" ref="L19:L25" si="1">+K19/Q19*100</f>
        <v>0</v>
      </c>
      <c r="M19" s="317">
        <v>216</v>
      </c>
      <c r="N19" s="325">
        <f>+M19/Q19*100</f>
        <v>44.027721157765995</v>
      </c>
      <c r="O19" s="316">
        <v>69</v>
      </c>
      <c r="P19" s="322">
        <f t="shared" ref="P19:P25" si="2">+O19/Q19*100</f>
        <v>14.064410925397471</v>
      </c>
      <c r="Q19" s="317">
        <v>490.6</v>
      </c>
      <c r="R19" s="328">
        <f t="shared" ref="R19:R25" si="3">+Q19/Q19*100</f>
        <v>100</v>
      </c>
      <c r="S19" s="333"/>
    </row>
    <row r="20" spans="1:19" ht="24.95" hidden="1" customHeight="1">
      <c r="B20" s="128">
        <v>16</v>
      </c>
      <c r="C20" s="318">
        <v>70.8</v>
      </c>
      <c r="D20" s="323">
        <f>+C20/Q20*100</f>
        <v>4.3579958143543029</v>
      </c>
      <c r="E20" s="319">
        <v>1553.8</v>
      </c>
      <c r="F20" s="326">
        <f>+E20/Q20*100</f>
        <v>95.642004185645703</v>
      </c>
      <c r="G20" s="318">
        <v>1454.9</v>
      </c>
      <c r="H20" s="323">
        <f>+G20/Q20*100</f>
        <v>89.554351840453052</v>
      </c>
      <c r="I20" s="319">
        <v>13</v>
      </c>
      <c r="J20" s="326">
        <f t="shared" si="0"/>
        <v>0.80019697156223069</v>
      </c>
      <c r="K20" s="318">
        <v>0</v>
      </c>
      <c r="L20" s="323">
        <f t="shared" si="1"/>
        <v>0</v>
      </c>
      <c r="M20" s="319">
        <v>54.9</v>
      </c>
      <c r="N20" s="326">
        <f>+M20/Q20*100</f>
        <v>3.3792933645204979</v>
      </c>
      <c r="O20" s="318">
        <v>21</v>
      </c>
      <c r="P20" s="323">
        <f t="shared" si="2"/>
        <v>1.2926258771389882</v>
      </c>
      <c r="Q20" s="319">
        <f>+C20+E20</f>
        <v>1624.6</v>
      </c>
      <c r="R20" s="329">
        <f t="shared" si="3"/>
        <v>100</v>
      </c>
      <c r="S20" s="333"/>
    </row>
    <row r="21" spans="1:19" ht="24.95" customHeight="1">
      <c r="B21" s="128" t="s">
        <v>67</v>
      </c>
      <c r="C21" s="318">
        <v>64.2</v>
      </c>
      <c r="D21" s="323">
        <f>+C21/Q21*100</f>
        <v>2.9744255003706455</v>
      </c>
      <c r="E21" s="319">
        <f>+G21+I21+K21+M21+O21</f>
        <v>2094.1999999999998</v>
      </c>
      <c r="F21" s="326">
        <f>+E21/Q21*100</f>
        <v>97.025574499629357</v>
      </c>
      <c r="G21" s="318">
        <v>2012.6</v>
      </c>
      <c r="H21" s="323">
        <f>+G21/Q21*100</f>
        <v>93.244996293550784</v>
      </c>
      <c r="I21" s="319">
        <v>10.5</v>
      </c>
      <c r="J21" s="326">
        <f t="shared" si="0"/>
        <v>0.48647146034099342</v>
      </c>
      <c r="K21" s="318">
        <v>0</v>
      </c>
      <c r="L21" s="323">
        <f t="shared" si="1"/>
        <v>0</v>
      </c>
      <c r="M21" s="319">
        <v>52</v>
      </c>
      <c r="N21" s="326">
        <f>+M21/Q21*100</f>
        <v>2.4091919940696815</v>
      </c>
      <c r="O21" s="318">
        <v>19.100000000000001</v>
      </c>
      <c r="P21" s="323">
        <f t="shared" si="2"/>
        <v>0.88491475166790245</v>
      </c>
      <c r="Q21" s="319">
        <f>+C21+E21</f>
        <v>2158.3999999999996</v>
      </c>
      <c r="R21" s="329">
        <f t="shared" si="3"/>
        <v>100</v>
      </c>
      <c r="S21" s="333"/>
    </row>
    <row r="22" spans="1:19" ht="24.95" customHeight="1">
      <c r="B22" s="128" t="s">
        <v>70</v>
      </c>
      <c r="C22" s="318">
        <v>90.8</v>
      </c>
      <c r="D22" s="323">
        <v>2.9</v>
      </c>
      <c r="E22" s="319">
        <v>3105.1</v>
      </c>
      <c r="F22" s="326">
        <v>97.1</v>
      </c>
      <c r="G22" s="318">
        <v>2855.9</v>
      </c>
      <c r="H22" s="323">
        <v>92</v>
      </c>
      <c r="I22" s="319">
        <v>1.5</v>
      </c>
      <c r="J22" s="326">
        <f t="shared" si="0"/>
        <v>4.8295180141021923E-2</v>
      </c>
      <c r="K22" s="318">
        <v>0</v>
      </c>
      <c r="L22" s="323">
        <f t="shared" si="1"/>
        <v>0</v>
      </c>
      <c r="M22" s="319">
        <v>85.7</v>
      </c>
      <c r="N22" s="326">
        <v>2.8</v>
      </c>
      <c r="O22" s="318">
        <v>0</v>
      </c>
      <c r="P22" s="323">
        <f t="shared" si="2"/>
        <v>0</v>
      </c>
      <c r="Q22" s="319">
        <v>3105.9</v>
      </c>
      <c r="R22" s="329">
        <f t="shared" si="3"/>
        <v>100</v>
      </c>
      <c r="S22" s="333"/>
    </row>
    <row r="23" spans="1:19" ht="24.95" customHeight="1">
      <c r="B23" s="977" t="s">
        <v>74</v>
      </c>
      <c r="C23" s="320">
        <v>91.2</v>
      </c>
      <c r="D23" s="324">
        <f t="shared" ref="D23:D25" si="4">+C23/Q23*100</f>
        <v>2.7624644090385897</v>
      </c>
      <c r="E23" s="321">
        <v>3210.3</v>
      </c>
      <c r="F23" s="327">
        <v>97.3</v>
      </c>
      <c r="G23" s="320">
        <v>3169.3</v>
      </c>
      <c r="H23" s="324">
        <v>96.9</v>
      </c>
      <c r="I23" s="321">
        <v>0.8</v>
      </c>
      <c r="J23" s="327">
        <f t="shared" ref="J23:J29" si="5">+I23/Q23*100</f>
        <v>2.4232143938934997E-2</v>
      </c>
      <c r="K23" s="320">
        <v>0</v>
      </c>
      <c r="L23" s="324">
        <f t="shared" ref="L23:L29" si="6">+K23/Q23*100</f>
        <v>0</v>
      </c>
      <c r="M23" s="321">
        <v>13.2</v>
      </c>
      <c r="N23" s="327">
        <f t="shared" ref="N23:N25" si="7">+M23/Q23*100</f>
        <v>0.39983037499242746</v>
      </c>
      <c r="O23" s="320">
        <v>0</v>
      </c>
      <c r="P23" s="324">
        <f t="shared" ref="P23:P29" si="8">+O23/Q23*100</f>
        <v>0</v>
      </c>
      <c r="Q23" s="321">
        <v>3301.4</v>
      </c>
      <c r="R23" s="330">
        <f t="shared" ref="R23:R29" si="9">+Q23/Q23*100</f>
        <v>100</v>
      </c>
      <c r="S23" s="333"/>
    </row>
    <row r="24" spans="1:19" ht="24.95" customHeight="1">
      <c r="B24" s="978" t="s">
        <v>76</v>
      </c>
      <c r="C24" s="316">
        <v>58.4</v>
      </c>
      <c r="D24" s="322">
        <f t="shared" si="4"/>
        <v>1.7930610991710161</v>
      </c>
      <c r="E24" s="317">
        <f>+G24+I24+K24+M24+O24</f>
        <v>3198.6</v>
      </c>
      <c r="F24" s="325">
        <f>+E24/Q24*100</f>
        <v>98.206938900828973</v>
      </c>
      <c r="G24" s="316">
        <v>3184</v>
      </c>
      <c r="H24" s="322">
        <v>97.8</v>
      </c>
      <c r="I24" s="317">
        <v>2.2000000000000002</v>
      </c>
      <c r="J24" s="325">
        <f t="shared" si="5"/>
        <v>6.7546822229045136E-2</v>
      </c>
      <c r="K24" s="316">
        <v>0</v>
      </c>
      <c r="L24" s="322">
        <f t="shared" si="6"/>
        <v>0</v>
      </c>
      <c r="M24" s="317">
        <v>12.4</v>
      </c>
      <c r="N24" s="325">
        <f t="shared" si="7"/>
        <v>0.38071845256370895</v>
      </c>
      <c r="O24" s="316">
        <v>0</v>
      </c>
      <c r="P24" s="322">
        <f t="shared" si="8"/>
        <v>0</v>
      </c>
      <c r="Q24" s="317">
        <v>3257</v>
      </c>
      <c r="R24" s="328">
        <f t="shared" si="9"/>
        <v>100</v>
      </c>
      <c r="S24" s="333"/>
    </row>
    <row r="25" spans="1:19" ht="24.95" customHeight="1">
      <c r="B25" s="128" t="s">
        <v>78</v>
      </c>
      <c r="C25" s="318">
        <v>66.900000000000006</v>
      </c>
      <c r="D25" s="323">
        <v>1.9177846577227382</v>
      </c>
      <c r="E25" s="319">
        <v>3421.5</v>
      </c>
      <c r="F25" s="326">
        <v>98.082215342277252</v>
      </c>
      <c r="G25" s="318">
        <v>3421.3</v>
      </c>
      <c r="H25" s="323">
        <v>98.1</v>
      </c>
      <c r="I25" s="319">
        <v>0.2</v>
      </c>
      <c r="J25" s="326">
        <v>5.7332874670335968E-3</v>
      </c>
      <c r="K25" s="318">
        <v>0</v>
      </c>
      <c r="L25" s="323">
        <v>0</v>
      </c>
      <c r="M25" s="319">
        <v>0</v>
      </c>
      <c r="N25" s="326">
        <v>0</v>
      </c>
      <c r="O25" s="318">
        <v>0</v>
      </c>
      <c r="P25" s="323">
        <v>0</v>
      </c>
      <c r="Q25" s="319">
        <v>3488.4</v>
      </c>
      <c r="R25" s="329">
        <v>100</v>
      </c>
      <c r="S25" s="333"/>
    </row>
    <row r="26" spans="1:19" ht="24.95" customHeight="1">
      <c r="B26" s="128" t="s">
        <v>80</v>
      </c>
      <c r="C26" s="318">
        <v>110.1</v>
      </c>
      <c r="D26" s="323">
        <v>3.2</v>
      </c>
      <c r="E26" s="319">
        <v>3314.4</v>
      </c>
      <c r="F26" s="326">
        <v>96.8</v>
      </c>
      <c r="G26" s="318">
        <v>3311.3</v>
      </c>
      <c r="H26" s="323">
        <v>96.7</v>
      </c>
      <c r="I26" s="319">
        <v>0.2</v>
      </c>
      <c r="J26" s="326">
        <v>0</v>
      </c>
      <c r="K26" s="318">
        <v>0</v>
      </c>
      <c r="L26" s="323">
        <v>0</v>
      </c>
      <c r="M26" s="319">
        <v>3</v>
      </c>
      <c r="N26" s="326">
        <v>0.1</v>
      </c>
      <c r="O26" s="318">
        <v>0</v>
      </c>
      <c r="P26" s="323">
        <v>0</v>
      </c>
      <c r="Q26" s="319">
        <v>3424.5</v>
      </c>
      <c r="R26" s="329">
        <v>100</v>
      </c>
      <c r="S26" s="333"/>
    </row>
    <row r="27" spans="1:19" ht="24.95" customHeight="1">
      <c r="A27" s="41"/>
      <c r="B27" s="128" t="s">
        <v>92</v>
      </c>
      <c r="C27" s="801">
        <v>110.1</v>
      </c>
      <c r="D27" s="802">
        <v>3.2</v>
      </c>
      <c r="E27" s="803">
        <v>3288.3</v>
      </c>
      <c r="F27" s="804">
        <v>96.8</v>
      </c>
      <c r="G27" s="805">
        <v>3288.1</v>
      </c>
      <c r="H27" s="806">
        <v>96.8</v>
      </c>
      <c r="I27" s="807">
        <v>0.2</v>
      </c>
      <c r="J27" s="804">
        <v>0</v>
      </c>
      <c r="K27" s="808">
        <v>0</v>
      </c>
      <c r="L27" s="809">
        <v>0</v>
      </c>
      <c r="M27" s="810">
        <v>0</v>
      </c>
      <c r="N27" s="811">
        <v>0</v>
      </c>
      <c r="O27" s="812">
        <v>0</v>
      </c>
      <c r="P27" s="809">
        <v>0</v>
      </c>
      <c r="Q27" s="803">
        <v>3398.4</v>
      </c>
      <c r="R27" s="813">
        <v>100</v>
      </c>
      <c r="S27" s="333"/>
    </row>
    <row r="28" spans="1:19" ht="24.95" customHeight="1">
      <c r="A28" s="41"/>
      <c r="B28" s="776" t="s">
        <v>659</v>
      </c>
      <c r="C28" s="777">
        <v>109.1</v>
      </c>
      <c r="D28" s="778">
        <v>3.3</v>
      </c>
      <c r="E28" s="779">
        <v>3219.9</v>
      </c>
      <c r="F28" s="780">
        <v>96.7</v>
      </c>
      <c r="G28" s="781">
        <v>3212.9</v>
      </c>
      <c r="H28" s="782">
        <v>96.7</v>
      </c>
      <c r="I28" s="783">
        <v>0</v>
      </c>
      <c r="J28" s="780">
        <v>0</v>
      </c>
      <c r="K28" s="784">
        <v>0</v>
      </c>
      <c r="L28" s="785">
        <v>0</v>
      </c>
      <c r="M28" s="786">
        <v>0</v>
      </c>
      <c r="N28" s="787">
        <v>0</v>
      </c>
      <c r="O28" s="788">
        <v>0</v>
      </c>
      <c r="P28" s="785">
        <v>0</v>
      </c>
      <c r="Q28" s="779">
        <v>3322</v>
      </c>
      <c r="R28" s="789">
        <v>100</v>
      </c>
      <c r="S28" s="333"/>
    </row>
    <row r="29" spans="1:19" ht="24.95" customHeight="1" thickBot="1">
      <c r="A29" s="41"/>
      <c r="B29" s="790" t="s">
        <v>662</v>
      </c>
      <c r="C29" s="791">
        <v>109.1</v>
      </c>
      <c r="D29" s="792">
        <v>3.4</v>
      </c>
      <c r="E29" s="793">
        <v>3107.902</v>
      </c>
      <c r="F29" s="794">
        <v>96.6</v>
      </c>
      <c r="G29" s="795">
        <v>3107.902</v>
      </c>
      <c r="H29" s="792">
        <v>96.6</v>
      </c>
      <c r="I29" s="796">
        <v>0</v>
      </c>
      <c r="J29" s="794">
        <v>0</v>
      </c>
      <c r="K29" s="797">
        <v>0</v>
      </c>
      <c r="L29" s="798">
        <v>0</v>
      </c>
      <c r="M29" s="799">
        <v>0</v>
      </c>
      <c r="N29" s="800">
        <v>0</v>
      </c>
      <c r="O29" s="799">
        <v>0</v>
      </c>
      <c r="P29" s="800">
        <v>0</v>
      </c>
      <c r="Q29" s="793">
        <v>3215.0020000000004</v>
      </c>
      <c r="R29" s="792">
        <v>100</v>
      </c>
      <c r="S29" s="333"/>
    </row>
    <row r="30" spans="1:19" ht="24.95" customHeight="1" thickBot="1">
      <c r="A30" s="41"/>
      <c r="B30" s="790" t="s">
        <v>686</v>
      </c>
      <c r="C30" s="791">
        <v>103.1</v>
      </c>
      <c r="D30" s="1398">
        <v>3.4</v>
      </c>
      <c r="E30" s="1399">
        <v>2959.9</v>
      </c>
      <c r="F30" s="1400">
        <v>96.6</v>
      </c>
      <c r="G30" s="795">
        <v>2959.9</v>
      </c>
      <c r="H30" s="1398">
        <v>96.6</v>
      </c>
      <c r="I30" s="1401">
        <v>0</v>
      </c>
      <c r="J30" s="1402">
        <v>0</v>
      </c>
      <c r="K30" s="1403">
        <v>0</v>
      </c>
      <c r="L30" s="798">
        <v>0</v>
      </c>
      <c r="M30" s="1401">
        <v>0</v>
      </c>
      <c r="N30" s="1404">
        <v>0</v>
      </c>
      <c r="O30" s="1401">
        <v>0</v>
      </c>
      <c r="P30" s="1404">
        <v>0</v>
      </c>
      <c r="Q30" s="1399">
        <v>3063</v>
      </c>
      <c r="R30" s="1405">
        <v>100</v>
      </c>
      <c r="S30" s="334"/>
    </row>
    <row r="31" spans="1:19">
      <c r="R31" s="3" t="s">
        <v>142</v>
      </c>
      <c r="S31" s="160"/>
    </row>
  </sheetData>
  <mergeCells count="8">
    <mergeCell ref="C16:D17"/>
    <mergeCell ref="E16:P16"/>
    <mergeCell ref="Q16:R17"/>
    <mergeCell ref="G17:H17"/>
    <mergeCell ref="I17:J17"/>
    <mergeCell ref="K17:L17"/>
    <mergeCell ref="M17:N17"/>
    <mergeCell ref="O17:P17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&amp;C&amp;"ＭＳ ゴシック,標準"&amp;12- 4 -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D035-E764-4ED2-A6FD-79B0A322B4D3}">
  <sheetPr>
    <tabColor rgb="FFFFC000"/>
  </sheetPr>
  <dimension ref="A1:AB53"/>
  <sheetViews>
    <sheetView showGridLines="0" view="pageBreakPreview" topLeftCell="A23" zoomScaleNormal="100" zoomScaleSheetLayoutView="100" workbookViewId="0">
      <selection activeCell="N46" sqref="N46"/>
    </sheetView>
  </sheetViews>
  <sheetFormatPr defaultColWidth="9" defaultRowHeight="13.5"/>
  <cols>
    <col min="1" max="1" width="0.875" style="35" customWidth="1"/>
    <col min="2" max="2" width="5.375" style="35" customWidth="1"/>
    <col min="3" max="3" width="7.625" style="35" customWidth="1"/>
    <col min="4" max="4" width="5.625" style="35" customWidth="1"/>
    <col min="5" max="5" width="7.625" style="35" customWidth="1"/>
    <col min="6" max="6" width="5.625" style="35" customWidth="1"/>
    <col min="7" max="7" width="7.625" style="35" customWidth="1"/>
    <col min="8" max="8" width="5.625" style="35" customWidth="1"/>
    <col min="9" max="9" width="7.625" style="35" customWidth="1"/>
    <col min="10" max="10" width="5.625" style="35" customWidth="1"/>
    <col min="11" max="11" width="7.625" style="35" customWidth="1"/>
    <col min="12" max="12" width="5.625" style="35" customWidth="1"/>
    <col min="13" max="13" width="0.875" style="35" customWidth="1"/>
    <col min="14" max="14" width="6" style="35" customWidth="1"/>
    <col min="15" max="16" width="3.625" style="35" customWidth="1"/>
    <col min="17" max="17" width="0.875" style="35" customWidth="1"/>
    <col min="18" max="18" width="8.5" style="35" customWidth="1"/>
    <col min="19" max="20" width="12" style="35" customWidth="1"/>
    <col min="21" max="24" width="9.625" style="35" customWidth="1"/>
    <col min="25" max="25" width="0.875" style="35" customWidth="1"/>
    <col min="26" max="27" width="9" style="36"/>
    <col min="28" max="16384" width="9" style="35"/>
  </cols>
  <sheetData>
    <row r="1" spans="2:12" ht="17.25">
      <c r="B1" s="114" t="s">
        <v>143</v>
      </c>
      <c r="L1" s="113"/>
    </row>
    <row r="2" spans="2:12" ht="14.25" thickBot="1">
      <c r="L2" s="113" t="s">
        <v>144</v>
      </c>
    </row>
    <row r="3" spans="2:12" ht="21.75" customHeight="1">
      <c r="B3" s="339" t="s">
        <v>145</v>
      </c>
      <c r="C3" s="1070" t="s">
        <v>146</v>
      </c>
      <c r="D3" s="1070"/>
      <c r="E3" s="1070" t="s">
        <v>147</v>
      </c>
      <c r="F3" s="1070"/>
      <c r="G3" s="1070" t="s">
        <v>148</v>
      </c>
      <c r="H3" s="1070"/>
      <c r="I3" s="1070" t="s">
        <v>149</v>
      </c>
      <c r="J3" s="1070"/>
      <c r="K3" s="1070" t="s">
        <v>150</v>
      </c>
      <c r="L3" s="1071"/>
    </row>
    <row r="4" spans="2:12" ht="21.75" customHeight="1">
      <c r="B4" s="340" t="s">
        <v>139</v>
      </c>
      <c r="C4" s="344" t="s">
        <v>151</v>
      </c>
      <c r="D4" s="432" t="s">
        <v>152</v>
      </c>
      <c r="E4" s="348" t="s">
        <v>151</v>
      </c>
      <c r="F4" s="432" t="s">
        <v>152</v>
      </c>
      <c r="G4" s="344" t="s">
        <v>151</v>
      </c>
      <c r="H4" s="432" t="s">
        <v>152</v>
      </c>
      <c r="I4" s="348" t="s">
        <v>151</v>
      </c>
      <c r="J4" s="432" t="s">
        <v>152</v>
      </c>
      <c r="K4" s="348" t="s">
        <v>151</v>
      </c>
      <c r="L4" s="439" t="s">
        <v>152</v>
      </c>
    </row>
    <row r="5" spans="2:12" ht="17.100000000000001" customHeight="1">
      <c r="B5" s="341" t="s">
        <v>66</v>
      </c>
      <c r="C5" s="345">
        <v>71.8</v>
      </c>
      <c r="D5" s="433">
        <v>14.7</v>
      </c>
      <c r="E5" s="349">
        <v>214.2</v>
      </c>
      <c r="F5" s="436">
        <f t="shared" ref="F5:F11" si="0">+E5/K5*100</f>
        <v>43.660823481451274</v>
      </c>
      <c r="G5" s="345">
        <v>161.5</v>
      </c>
      <c r="H5" s="433">
        <f t="shared" ref="H5:H11" si="1">+G5/K5*100</f>
        <v>32.91887484712597</v>
      </c>
      <c r="I5" s="349">
        <v>43.1</v>
      </c>
      <c r="J5" s="436">
        <f t="shared" ref="J5:J11" si="2">+I5/K5*100</f>
        <v>8.7851610273134941</v>
      </c>
      <c r="K5" s="349">
        <f t="shared" ref="K5:K10" si="3">+C5+E5+G5+I5</f>
        <v>490.6</v>
      </c>
      <c r="L5" s="440">
        <f t="shared" ref="L5:L11" si="4">+K5/K5*100</f>
        <v>100</v>
      </c>
    </row>
    <row r="6" spans="2:12" ht="17.100000000000001" customHeight="1">
      <c r="B6" s="342" t="s">
        <v>67</v>
      </c>
      <c r="C6" s="346">
        <v>213.5</v>
      </c>
      <c r="D6" s="434">
        <f t="shared" ref="D6:D11" si="5">+C6/K6*100</f>
        <v>10.171510242972847</v>
      </c>
      <c r="E6" s="350">
        <v>1845.7</v>
      </c>
      <c r="F6" s="437">
        <f t="shared" si="0"/>
        <v>87.932348737494067</v>
      </c>
      <c r="G6" s="346">
        <v>33.200000000000003</v>
      </c>
      <c r="H6" s="434">
        <f t="shared" si="1"/>
        <v>1.5817055740828971</v>
      </c>
      <c r="I6" s="350">
        <v>6.6</v>
      </c>
      <c r="J6" s="437">
        <f t="shared" si="2"/>
        <v>0.31443544545021446</v>
      </c>
      <c r="K6" s="350">
        <f t="shared" si="3"/>
        <v>2098.9999999999995</v>
      </c>
      <c r="L6" s="441">
        <f t="shared" si="4"/>
        <v>100</v>
      </c>
    </row>
    <row r="7" spans="2:12" ht="17.100000000000001" customHeight="1">
      <c r="B7" s="342" t="s">
        <v>70</v>
      </c>
      <c r="C7" s="346">
        <v>461.2</v>
      </c>
      <c r="D7" s="434">
        <f t="shared" si="5"/>
        <v>14.84915805402621</v>
      </c>
      <c r="E7" s="350">
        <v>2229.5</v>
      </c>
      <c r="F7" s="437">
        <f t="shared" si="0"/>
        <v>71.782736082938939</v>
      </c>
      <c r="G7" s="346">
        <v>340</v>
      </c>
      <c r="H7" s="434">
        <f t="shared" si="1"/>
        <v>10.946907498631637</v>
      </c>
      <c r="I7" s="350">
        <v>75.2</v>
      </c>
      <c r="J7" s="437">
        <f t="shared" si="2"/>
        <v>2.4211983644032329</v>
      </c>
      <c r="K7" s="350">
        <f t="shared" si="3"/>
        <v>3105.8999999999996</v>
      </c>
      <c r="L7" s="441">
        <f t="shared" si="4"/>
        <v>100</v>
      </c>
    </row>
    <row r="8" spans="2:12" ht="17.100000000000001" customHeight="1">
      <c r="B8" s="342" t="s">
        <v>72</v>
      </c>
      <c r="C8" s="346">
        <v>633.6</v>
      </c>
      <c r="D8" s="434">
        <f t="shared" si="5"/>
        <v>18.045112781954888</v>
      </c>
      <c r="E8" s="350">
        <v>2202.1999999999998</v>
      </c>
      <c r="F8" s="437">
        <f t="shared" si="0"/>
        <v>62.719298245614027</v>
      </c>
      <c r="G8" s="346">
        <v>446.1</v>
      </c>
      <c r="H8" s="434">
        <f t="shared" si="1"/>
        <v>12.705058099794945</v>
      </c>
      <c r="I8" s="350">
        <v>229.3</v>
      </c>
      <c r="J8" s="437">
        <f t="shared" si="2"/>
        <v>6.5305308726361364</v>
      </c>
      <c r="K8" s="350">
        <f t="shared" si="3"/>
        <v>3511.2</v>
      </c>
      <c r="L8" s="441">
        <f t="shared" si="4"/>
        <v>100</v>
      </c>
    </row>
    <row r="9" spans="2:12" ht="17.100000000000001" customHeight="1">
      <c r="B9" s="343" t="s">
        <v>74</v>
      </c>
      <c r="C9" s="347">
        <v>511</v>
      </c>
      <c r="D9" s="435">
        <f t="shared" si="5"/>
        <v>15.478281940994727</v>
      </c>
      <c r="E9" s="351">
        <v>1937.8</v>
      </c>
      <c r="F9" s="438">
        <f t="shared" si="0"/>
        <v>58.696310656085281</v>
      </c>
      <c r="G9" s="347">
        <v>673.3</v>
      </c>
      <c r="H9" s="435">
        <f t="shared" si="1"/>
        <v>20.394378142606161</v>
      </c>
      <c r="I9" s="351">
        <v>179.3</v>
      </c>
      <c r="J9" s="438">
        <f t="shared" si="2"/>
        <v>5.4310292603138057</v>
      </c>
      <c r="K9" s="351">
        <f t="shared" si="3"/>
        <v>3301.4000000000005</v>
      </c>
      <c r="L9" s="442">
        <f t="shared" si="4"/>
        <v>100</v>
      </c>
    </row>
    <row r="10" spans="2:12" ht="17.100000000000001" customHeight="1">
      <c r="B10" s="342" t="s">
        <v>76</v>
      </c>
      <c r="C10" s="346">
        <v>591.29999999999995</v>
      </c>
      <c r="D10" s="434">
        <f t="shared" si="5"/>
        <v>18.154743629106537</v>
      </c>
      <c r="E10" s="350">
        <v>1766.4</v>
      </c>
      <c r="F10" s="437">
        <f t="shared" si="0"/>
        <v>54.233957629720607</v>
      </c>
      <c r="G10" s="346">
        <v>771</v>
      </c>
      <c r="H10" s="434">
        <f t="shared" si="1"/>
        <v>23.672090881178999</v>
      </c>
      <c r="I10" s="350">
        <v>128.30000000000001</v>
      </c>
      <c r="J10" s="437">
        <f t="shared" si="2"/>
        <v>3.9392078599938598</v>
      </c>
      <c r="K10" s="350">
        <f t="shared" si="3"/>
        <v>3257</v>
      </c>
      <c r="L10" s="441">
        <f t="shared" si="4"/>
        <v>100</v>
      </c>
    </row>
    <row r="11" spans="2:12" ht="17.100000000000001" customHeight="1">
      <c r="B11" s="342" t="s">
        <v>77</v>
      </c>
      <c r="C11" s="346">
        <v>502.1</v>
      </c>
      <c r="D11" s="434">
        <f t="shared" si="5"/>
        <v>14.5498275812107</v>
      </c>
      <c r="E11" s="350">
        <v>1775.6</v>
      </c>
      <c r="F11" s="437">
        <f t="shared" si="0"/>
        <v>51.453244081254155</v>
      </c>
      <c r="G11" s="346">
        <v>944.5</v>
      </c>
      <c r="H11" s="434">
        <f t="shared" si="1"/>
        <v>27.369671679851631</v>
      </c>
      <c r="I11" s="350">
        <v>228.8</v>
      </c>
      <c r="J11" s="437">
        <f t="shared" si="2"/>
        <v>6.6301544524616771</v>
      </c>
      <c r="K11" s="350">
        <v>3450.9</v>
      </c>
      <c r="L11" s="441">
        <f t="shared" si="4"/>
        <v>100</v>
      </c>
    </row>
    <row r="12" spans="2:12" ht="17.100000000000001" customHeight="1">
      <c r="B12" s="342" t="s">
        <v>78</v>
      </c>
      <c r="C12" s="346">
        <v>583.79999999999995</v>
      </c>
      <c r="D12" s="434">
        <v>16.734986383832592</v>
      </c>
      <c r="E12" s="350">
        <v>1751.2</v>
      </c>
      <c r="F12" s="437">
        <v>50.199226028378959</v>
      </c>
      <c r="G12" s="346">
        <v>765.4</v>
      </c>
      <c r="H12" s="434">
        <v>21.940662175720224</v>
      </c>
      <c r="I12" s="350">
        <v>388.1</v>
      </c>
      <c r="J12" s="437">
        <v>11.125125412068225</v>
      </c>
      <c r="K12" s="350">
        <v>3488.5</v>
      </c>
      <c r="L12" s="441">
        <v>100</v>
      </c>
    </row>
    <row r="13" spans="2:12" ht="17.100000000000001" customHeight="1">
      <c r="B13" s="342" t="s">
        <v>79</v>
      </c>
      <c r="C13" s="346">
        <v>630.70000000000005</v>
      </c>
      <c r="D13" s="434">
        <v>18.416749401389946</v>
      </c>
      <c r="E13" s="350">
        <v>1669.2</v>
      </c>
      <c r="F13" s="437">
        <v>48.741458856508793</v>
      </c>
      <c r="G13" s="346">
        <v>701.4</v>
      </c>
      <c r="H13" s="434">
        <v>20.481224084564619</v>
      </c>
      <c r="I13" s="350">
        <v>423.3</v>
      </c>
      <c r="J13" s="437">
        <v>12.360567657536647</v>
      </c>
      <c r="K13" s="350">
        <v>3424.6</v>
      </c>
      <c r="L13" s="441">
        <v>100</v>
      </c>
    </row>
    <row r="14" spans="2:12" ht="17.100000000000001" customHeight="1">
      <c r="B14" s="343" t="s">
        <v>80</v>
      </c>
      <c r="C14" s="347">
        <v>639.79999999999995</v>
      </c>
      <c r="D14" s="435">
        <v>18.7</v>
      </c>
      <c r="E14" s="351">
        <v>1601.2</v>
      </c>
      <c r="F14" s="438">
        <v>46.8</v>
      </c>
      <c r="G14" s="347">
        <v>665.1</v>
      </c>
      <c r="H14" s="435">
        <v>19.399999999999999</v>
      </c>
      <c r="I14" s="351">
        <v>462.9</v>
      </c>
      <c r="J14" s="438">
        <v>13.5</v>
      </c>
      <c r="K14" s="351">
        <v>3424.5</v>
      </c>
      <c r="L14" s="442">
        <v>100</v>
      </c>
    </row>
    <row r="15" spans="2:12" ht="17.100000000000001" customHeight="1">
      <c r="B15" s="814" t="s">
        <v>92</v>
      </c>
      <c r="C15" s="346">
        <v>640.4</v>
      </c>
      <c r="D15" s="434">
        <v>18.8</v>
      </c>
      <c r="E15" s="350">
        <v>1573.4</v>
      </c>
      <c r="F15" s="815">
        <v>46.3</v>
      </c>
      <c r="G15" s="346">
        <v>676.2</v>
      </c>
      <c r="H15" s="816">
        <v>19.899999999999999</v>
      </c>
      <c r="I15" s="350">
        <v>508.4</v>
      </c>
      <c r="J15" s="815">
        <v>15</v>
      </c>
      <c r="K15" s="350">
        <v>3398.4</v>
      </c>
      <c r="L15" s="441">
        <v>100</v>
      </c>
    </row>
    <row r="16" spans="2:12" ht="17.100000000000001" customHeight="1">
      <c r="B16" s="814" t="s">
        <v>659</v>
      </c>
      <c r="C16" s="823">
        <v>670.6</v>
      </c>
      <c r="D16" s="824">
        <v>20.2</v>
      </c>
      <c r="E16" s="825">
        <v>1463.9</v>
      </c>
      <c r="F16" s="826">
        <v>44.1</v>
      </c>
      <c r="G16" s="823">
        <v>626.29999999999995</v>
      </c>
      <c r="H16" s="827">
        <v>18.899999999999999</v>
      </c>
      <c r="I16" s="825">
        <v>561.20000000000005</v>
      </c>
      <c r="J16" s="826">
        <v>16.8</v>
      </c>
      <c r="K16" s="825">
        <v>3322</v>
      </c>
      <c r="L16" s="828">
        <v>100</v>
      </c>
    </row>
    <row r="17" spans="1:25" ht="17.100000000000001" customHeight="1" thickBot="1">
      <c r="B17" s="817" t="s">
        <v>663</v>
      </c>
      <c r="C17" s="818">
        <v>624.19999999999993</v>
      </c>
      <c r="D17" s="819">
        <f>C17/K17*100</f>
        <v>19.415228979639821</v>
      </c>
      <c r="E17" s="820">
        <v>1389.2</v>
      </c>
      <c r="F17" s="819">
        <f>E17/K17*100</f>
        <v>43.209926463498313</v>
      </c>
      <c r="G17" s="821">
        <v>622.47199999999998</v>
      </c>
      <c r="H17" s="819">
        <f>G17/K17*100</f>
        <v>19.361480957088048</v>
      </c>
      <c r="I17" s="821">
        <f>K17-C17-E17-G17</f>
        <v>579.13000000000056</v>
      </c>
      <c r="J17" s="819">
        <f>I17/K17*100</f>
        <v>18.013363599773825</v>
      </c>
      <c r="K17" s="820">
        <v>3215.0020000000004</v>
      </c>
      <c r="L17" s="822">
        <v>100</v>
      </c>
    </row>
    <row r="18" spans="1:25" ht="17.100000000000001" customHeight="1" thickBot="1">
      <c r="B18" s="1406" t="s">
        <v>686</v>
      </c>
      <c r="C18" s="818">
        <v>591.1</v>
      </c>
      <c r="D18" s="819">
        <f>C18/K18*100</f>
        <v>19.29807378387202</v>
      </c>
      <c r="E18" s="820">
        <v>1273.3</v>
      </c>
      <c r="F18" s="819">
        <f>E18/K18*100</f>
        <v>41.570355860267711</v>
      </c>
      <c r="G18" s="821">
        <v>569.29999999999995</v>
      </c>
      <c r="H18" s="819">
        <f>G18/K18*100</f>
        <v>18.586353248449232</v>
      </c>
      <c r="I18" s="821">
        <f>K18-C18-E18-G18</f>
        <v>629.30000000000018</v>
      </c>
      <c r="J18" s="819">
        <f>I18/K18*100</f>
        <v>20.545217107411041</v>
      </c>
      <c r="K18" s="820">
        <v>3063</v>
      </c>
      <c r="L18" s="822">
        <v>100</v>
      </c>
    </row>
    <row r="19" spans="1:25" ht="12" customHeight="1">
      <c r="B19" s="362" t="s">
        <v>153</v>
      </c>
      <c r="C19" s="362" t="s">
        <v>154</v>
      </c>
      <c r="D19" s="362"/>
      <c r="H19" s="362"/>
      <c r="L19" s="628" t="s">
        <v>127</v>
      </c>
    </row>
    <row r="20" spans="1:25" ht="12" customHeight="1">
      <c r="B20" s="362"/>
      <c r="C20" s="362" t="s">
        <v>155</v>
      </c>
      <c r="D20" s="362"/>
    </row>
    <row r="21" spans="1:25" ht="12" customHeight="1">
      <c r="B21" s="362"/>
      <c r="C21" s="362" t="s">
        <v>687</v>
      </c>
      <c r="D21" s="362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4.25" customHeight="1">
      <c r="A22" s="36"/>
      <c r="B22" s="112" t="s">
        <v>156</v>
      </c>
      <c r="O22" s="36"/>
      <c r="P22" s="36"/>
      <c r="Q22" s="36"/>
      <c r="R22" s="36"/>
      <c r="S22" s="36"/>
      <c r="T22" s="36"/>
      <c r="U22" s="36"/>
      <c r="V22" s="36"/>
      <c r="W22" s="36"/>
      <c r="X22" s="109"/>
      <c r="Y22" s="36"/>
    </row>
    <row r="23" spans="1:25" ht="3.75" customHeight="1" thickBot="1">
      <c r="A23" s="36"/>
      <c r="B23" s="36"/>
      <c r="C23" s="36"/>
      <c r="D23" s="36"/>
      <c r="E23" s="36"/>
      <c r="F23" s="36"/>
      <c r="G23" s="36"/>
      <c r="H23" s="109"/>
      <c r="I23" s="36"/>
      <c r="O23" s="36"/>
      <c r="P23" s="36"/>
      <c r="Q23" s="87"/>
      <c r="R23" s="111"/>
      <c r="S23" s="111"/>
      <c r="T23" s="111"/>
      <c r="U23" s="111"/>
      <c r="V23" s="111"/>
      <c r="W23" s="111"/>
      <c r="X23" s="110"/>
      <c r="Y23" s="163"/>
    </row>
    <row r="24" spans="1:25" ht="21.75" customHeight="1" thickBot="1">
      <c r="A24" s="36"/>
      <c r="B24" s="36"/>
      <c r="C24" s="36"/>
      <c r="D24" s="36"/>
      <c r="E24" s="36"/>
      <c r="F24" s="36"/>
      <c r="G24" s="36"/>
      <c r="H24" s="109"/>
      <c r="I24" s="36"/>
      <c r="O24" s="36"/>
      <c r="P24" s="36"/>
      <c r="Q24" s="363"/>
      <c r="R24" s="108" t="s">
        <v>37</v>
      </c>
      <c r="S24" s="107" t="s">
        <v>157</v>
      </c>
      <c r="T24" s="107"/>
      <c r="U24" s="571" t="s">
        <v>158</v>
      </c>
      <c r="V24" s="107"/>
      <c r="W24" s="107" t="s">
        <v>159</v>
      </c>
      <c r="X24" s="106"/>
      <c r="Y24" s="366"/>
    </row>
    <row r="25" spans="1:25" ht="21.75" customHeight="1" thickBot="1">
      <c r="A25" s="36"/>
      <c r="B25" s="101"/>
      <c r="C25" s="105"/>
      <c r="D25" s="105"/>
      <c r="E25" s="105"/>
      <c r="F25" s="105"/>
      <c r="G25" s="105"/>
      <c r="H25" s="105"/>
      <c r="I25" s="36"/>
      <c r="O25" s="36"/>
      <c r="P25" s="36"/>
      <c r="Q25" s="364"/>
      <c r="R25" s="104" t="s">
        <v>139</v>
      </c>
      <c r="S25" s="103" t="s">
        <v>160</v>
      </c>
      <c r="T25" s="103" t="s">
        <v>161</v>
      </c>
      <c r="U25" s="103" t="s">
        <v>162</v>
      </c>
      <c r="V25" s="103" t="s">
        <v>163</v>
      </c>
      <c r="W25" s="103" t="s">
        <v>162</v>
      </c>
      <c r="X25" s="102" t="s">
        <v>163</v>
      </c>
      <c r="Y25" s="367"/>
    </row>
    <row r="26" spans="1:25" ht="15" customHeight="1" thickBot="1">
      <c r="A26" s="36"/>
      <c r="B26" s="101"/>
      <c r="C26" s="101"/>
      <c r="D26" s="101"/>
      <c r="E26" s="101"/>
      <c r="F26" s="101"/>
      <c r="G26" s="101"/>
      <c r="H26" s="101"/>
      <c r="I26" s="36"/>
      <c r="O26" s="36"/>
      <c r="P26" s="36"/>
      <c r="R26" s="337" t="s">
        <v>66</v>
      </c>
      <c r="S26" s="352">
        <v>482</v>
      </c>
      <c r="T26" s="352">
        <v>104442</v>
      </c>
      <c r="U26" s="352">
        <v>103</v>
      </c>
      <c r="V26" s="352">
        <v>113</v>
      </c>
      <c r="W26" s="353">
        <v>78.599999999999994</v>
      </c>
      <c r="X26" s="354">
        <v>73.400000000000006</v>
      </c>
      <c r="Y26" s="36"/>
    </row>
    <row r="27" spans="1:25" ht="15" customHeight="1" thickBot="1">
      <c r="A27" s="36"/>
      <c r="B27" s="101"/>
      <c r="C27" s="36"/>
      <c r="D27" s="36"/>
      <c r="E27" s="36"/>
      <c r="F27" s="36"/>
      <c r="G27" s="77"/>
      <c r="H27" s="77"/>
      <c r="I27" s="36"/>
      <c r="O27" s="36"/>
      <c r="P27" s="36"/>
      <c r="Q27" s="363"/>
      <c r="R27" s="100" t="s">
        <v>164</v>
      </c>
      <c r="S27" s="99">
        <v>414</v>
      </c>
      <c r="T27" s="99">
        <v>96462</v>
      </c>
      <c r="U27" s="99">
        <v>93</v>
      </c>
      <c r="V27" s="99">
        <v>92</v>
      </c>
      <c r="W27" s="98">
        <v>70.5</v>
      </c>
      <c r="X27" s="97">
        <v>57.7</v>
      </c>
      <c r="Y27" s="366"/>
    </row>
    <row r="28" spans="1:25" ht="15" customHeight="1" thickBot="1">
      <c r="A28" s="36"/>
      <c r="B28" s="101"/>
      <c r="C28" s="36"/>
      <c r="D28" s="36"/>
      <c r="E28" s="36"/>
      <c r="F28" s="36"/>
      <c r="G28" s="77"/>
      <c r="H28" s="77"/>
      <c r="I28" s="36"/>
      <c r="O28" s="36"/>
      <c r="P28" s="36"/>
      <c r="Q28" s="363"/>
      <c r="R28" s="100" t="s">
        <v>165</v>
      </c>
      <c r="S28" s="99">
        <v>308</v>
      </c>
      <c r="T28" s="99">
        <v>77521</v>
      </c>
      <c r="U28" s="99">
        <v>74</v>
      </c>
      <c r="V28" s="99">
        <v>80</v>
      </c>
      <c r="W28" s="98">
        <v>73.900000000000006</v>
      </c>
      <c r="X28" s="97">
        <v>82.7</v>
      </c>
      <c r="Y28" s="367"/>
    </row>
    <row r="29" spans="1:25" ht="15" customHeight="1" thickBot="1">
      <c r="A29" s="36"/>
      <c r="B29" s="101"/>
      <c r="C29" s="36"/>
      <c r="D29" s="36"/>
      <c r="E29" s="36"/>
      <c r="F29" s="36"/>
      <c r="G29" s="77"/>
      <c r="H29" s="77"/>
      <c r="I29" s="36"/>
      <c r="O29" s="36"/>
      <c r="P29" s="36"/>
      <c r="Q29" s="363"/>
      <c r="R29" s="100" t="s">
        <v>166</v>
      </c>
      <c r="S29" s="99">
        <v>375</v>
      </c>
      <c r="T29" s="99">
        <v>93442</v>
      </c>
      <c r="U29" s="99">
        <v>122</v>
      </c>
      <c r="V29" s="99">
        <v>121</v>
      </c>
      <c r="W29" s="98">
        <v>71</v>
      </c>
      <c r="X29" s="97">
        <v>70.099999999999994</v>
      </c>
      <c r="Y29" s="36"/>
    </row>
    <row r="30" spans="1:25" ht="15" customHeight="1" thickBot="1">
      <c r="A30" s="36"/>
      <c r="B30" s="101"/>
      <c r="C30" s="36"/>
      <c r="D30" s="36"/>
      <c r="E30" s="36"/>
      <c r="F30" s="36"/>
      <c r="G30" s="77"/>
      <c r="H30" s="77"/>
      <c r="I30" s="36"/>
      <c r="O30" s="36"/>
      <c r="P30" s="36"/>
      <c r="Q30" s="363"/>
      <c r="R30" s="338" t="s">
        <v>67</v>
      </c>
      <c r="S30" s="355">
        <v>383</v>
      </c>
      <c r="T30" s="355">
        <v>94514</v>
      </c>
      <c r="U30" s="355">
        <v>102</v>
      </c>
      <c r="V30" s="355">
        <v>101</v>
      </c>
      <c r="W30" s="356">
        <v>75.099999999999994</v>
      </c>
      <c r="X30" s="357">
        <v>76</v>
      </c>
      <c r="Y30" s="366"/>
    </row>
    <row r="31" spans="1:25" ht="15" customHeight="1" thickBot="1">
      <c r="A31" s="36"/>
      <c r="B31" s="101"/>
      <c r="C31" s="36"/>
      <c r="D31" s="36"/>
      <c r="E31" s="36"/>
      <c r="F31" s="36"/>
      <c r="G31" s="77"/>
      <c r="H31" s="77"/>
      <c r="I31" s="36"/>
      <c r="O31" s="36"/>
      <c r="P31" s="36"/>
      <c r="Q31" s="363"/>
      <c r="R31" s="100" t="s">
        <v>68</v>
      </c>
      <c r="S31" s="99">
        <v>393</v>
      </c>
      <c r="T31" s="99">
        <v>94363</v>
      </c>
      <c r="U31" s="99">
        <v>91</v>
      </c>
      <c r="V31" s="99">
        <v>100</v>
      </c>
      <c r="W31" s="98">
        <v>78.400000000000006</v>
      </c>
      <c r="X31" s="97">
        <v>83.9</v>
      </c>
      <c r="Y31" s="367"/>
    </row>
    <row r="32" spans="1:25" ht="15" customHeight="1" thickBot="1">
      <c r="A32" s="36"/>
      <c r="B32" s="101"/>
      <c r="C32" s="36"/>
      <c r="D32" s="36"/>
      <c r="E32" s="36"/>
      <c r="F32" s="36"/>
      <c r="G32" s="77"/>
      <c r="H32" s="77"/>
      <c r="I32" s="36"/>
      <c r="O32" s="36"/>
      <c r="P32" s="36"/>
      <c r="Q32" s="363"/>
      <c r="R32" s="100" t="s">
        <v>69</v>
      </c>
      <c r="S32" s="99">
        <v>394</v>
      </c>
      <c r="T32" s="99">
        <v>87520</v>
      </c>
      <c r="U32" s="99">
        <v>100</v>
      </c>
      <c r="V32" s="99">
        <v>93</v>
      </c>
      <c r="W32" s="98">
        <v>79.599999999999994</v>
      </c>
      <c r="X32" s="97">
        <v>89</v>
      </c>
      <c r="Y32" s="366"/>
    </row>
    <row r="33" spans="1:28" ht="15" customHeight="1" thickBot="1">
      <c r="A33" s="36"/>
      <c r="B33" s="101"/>
      <c r="C33" s="36"/>
      <c r="D33" s="36"/>
      <c r="E33" s="36"/>
      <c r="F33" s="36"/>
      <c r="G33" s="77"/>
      <c r="H33" s="77"/>
      <c r="I33" s="36"/>
      <c r="O33" s="36"/>
      <c r="P33" s="36"/>
      <c r="Q33" s="363"/>
      <c r="R33" s="100" t="s">
        <v>70</v>
      </c>
      <c r="S33" s="99">
        <v>393</v>
      </c>
      <c r="T33" s="99">
        <v>91917</v>
      </c>
      <c r="U33" s="99">
        <v>100</v>
      </c>
      <c r="V33" s="99">
        <v>105</v>
      </c>
      <c r="W33" s="98">
        <v>80</v>
      </c>
      <c r="X33" s="97">
        <v>87.3</v>
      </c>
      <c r="Y33" s="366"/>
    </row>
    <row r="34" spans="1:28" ht="15" customHeight="1" thickBot="1">
      <c r="A34" s="36"/>
      <c r="B34" s="101"/>
      <c r="C34" s="36"/>
      <c r="D34" s="36"/>
      <c r="E34" s="36"/>
      <c r="F34" s="36"/>
      <c r="G34" s="77"/>
      <c r="H34" s="77"/>
      <c r="I34" s="36"/>
      <c r="O34" s="36"/>
      <c r="P34" s="36"/>
      <c r="Q34" s="363"/>
      <c r="R34" s="100" t="s">
        <v>71</v>
      </c>
      <c r="S34" s="99">
        <v>363</v>
      </c>
      <c r="T34" s="99">
        <v>81568</v>
      </c>
      <c r="U34" s="99">
        <v>92</v>
      </c>
      <c r="V34" s="99">
        <v>88</v>
      </c>
      <c r="W34" s="98">
        <v>85.1</v>
      </c>
      <c r="X34" s="97">
        <v>90</v>
      </c>
      <c r="Y34" s="366"/>
    </row>
    <row r="35" spans="1:28" ht="15" customHeight="1" thickBot="1">
      <c r="A35" s="36"/>
      <c r="B35" s="101"/>
      <c r="C35" s="36"/>
      <c r="D35" s="36"/>
      <c r="E35" s="36"/>
      <c r="F35" s="36"/>
      <c r="G35" s="77"/>
      <c r="H35" s="77"/>
      <c r="I35" s="36"/>
      <c r="O35" s="36"/>
      <c r="P35" s="36"/>
      <c r="Q35" s="365"/>
      <c r="R35" s="100" t="s">
        <v>72</v>
      </c>
      <c r="S35" s="99">
        <v>337</v>
      </c>
      <c r="T35" s="99">
        <v>82754</v>
      </c>
      <c r="U35" s="99">
        <v>92</v>
      </c>
      <c r="V35" s="99">
        <v>101</v>
      </c>
      <c r="W35" s="98">
        <v>62</v>
      </c>
      <c r="X35" s="97">
        <v>83.5</v>
      </c>
      <c r="Y35" s="366"/>
    </row>
    <row r="36" spans="1:28" ht="15" customHeight="1" thickBot="1">
      <c r="A36" s="36"/>
      <c r="B36" s="101"/>
      <c r="C36" s="36"/>
      <c r="D36" s="36"/>
      <c r="E36" s="36"/>
      <c r="F36" s="36"/>
      <c r="G36" s="77"/>
      <c r="H36" s="77"/>
      <c r="I36" s="36"/>
      <c r="O36" s="36"/>
      <c r="P36" s="36"/>
      <c r="R36" s="358" t="s">
        <v>73</v>
      </c>
      <c r="S36" s="359">
        <v>309</v>
      </c>
      <c r="T36" s="359">
        <v>80010</v>
      </c>
      <c r="U36" s="359">
        <v>91</v>
      </c>
      <c r="V36" s="359">
        <v>96</v>
      </c>
      <c r="W36" s="360">
        <v>80.8</v>
      </c>
      <c r="X36" s="361">
        <v>85.2</v>
      </c>
      <c r="Y36" s="366"/>
    </row>
    <row r="37" spans="1:28" ht="15" customHeight="1" thickBot="1">
      <c r="A37" s="36"/>
      <c r="B37" s="101"/>
      <c r="C37" s="36"/>
      <c r="D37" s="36"/>
      <c r="E37" s="36"/>
      <c r="F37" s="36"/>
      <c r="G37" s="77"/>
      <c r="H37" s="77"/>
      <c r="I37" s="36"/>
      <c r="O37" s="36"/>
      <c r="P37" s="36"/>
      <c r="Q37" s="363"/>
      <c r="R37" s="100" t="s">
        <v>74</v>
      </c>
      <c r="S37" s="99">
        <v>275</v>
      </c>
      <c r="T37" s="99">
        <v>78224</v>
      </c>
      <c r="U37" s="99">
        <v>89</v>
      </c>
      <c r="V37" s="99">
        <v>98</v>
      </c>
      <c r="W37" s="98">
        <v>78.3</v>
      </c>
      <c r="X37" s="97">
        <v>88</v>
      </c>
      <c r="Y37" s="366"/>
    </row>
    <row r="38" spans="1:28" ht="15" customHeight="1" thickBot="1">
      <c r="A38" s="36"/>
      <c r="B38" s="101"/>
      <c r="C38" s="36"/>
      <c r="D38" s="36"/>
      <c r="E38" s="36"/>
      <c r="F38" s="36"/>
      <c r="G38" s="77"/>
      <c r="H38" s="77"/>
      <c r="I38" s="36"/>
      <c r="O38" s="36"/>
      <c r="P38" s="36"/>
      <c r="Q38" s="363"/>
      <c r="R38" s="100" t="s">
        <v>75</v>
      </c>
      <c r="S38" s="99">
        <v>264</v>
      </c>
      <c r="T38" s="99">
        <v>74174</v>
      </c>
      <c r="U38" s="99">
        <v>96</v>
      </c>
      <c r="V38" s="99">
        <v>95</v>
      </c>
      <c r="W38" s="98">
        <v>79</v>
      </c>
      <c r="X38" s="97">
        <v>82.5</v>
      </c>
      <c r="Y38" s="367"/>
    </row>
    <row r="39" spans="1:28" ht="15" customHeight="1" thickBot="1">
      <c r="A39" s="36"/>
      <c r="B39" s="101"/>
      <c r="C39" s="36"/>
      <c r="D39" s="36"/>
      <c r="E39" s="36"/>
      <c r="F39" s="36"/>
      <c r="G39" s="77"/>
      <c r="H39" s="77"/>
      <c r="I39" s="36"/>
      <c r="O39" s="36"/>
      <c r="P39" s="36"/>
      <c r="Q39" s="363"/>
      <c r="R39" s="100" t="s">
        <v>76</v>
      </c>
      <c r="S39" s="99">
        <v>256</v>
      </c>
      <c r="T39" s="99">
        <v>66975</v>
      </c>
      <c r="U39" s="99">
        <v>97</v>
      </c>
      <c r="V39" s="99">
        <v>90</v>
      </c>
      <c r="W39" s="98">
        <v>81.400000000000006</v>
      </c>
      <c r="X39" s="97">
        <v>86.1</v>
      </c>
      <c r="Y39" s="36"/>
    </row>
    <row r="40" spans="1:28" ht="15" customHeight="1" thickBot="1">
      <c r="A40" s="36"/>
      <c r="B40" s="101"/>
      <c r="C40" s="36"/>
      <c r="D40" s="36"/>
      <c r="E40" s="36"/>
      <c r="F40" s="36"/>
      <c r="G40" s="77"/>
      <c r="H40" s="77"/>
      <c r="I40" s="36"/>
      <c r="O40" s="36"/>
      <c r="P40" s="36"/>
      <c r="Q40" s="364"/>
      <c r="R40" s="338" t="s">
        <v>77</v>
      </c>
      <c r="S40" s="355">
        <v>252</v>
      </c>
      <c r="T40" s="355">
        <v>62913</v>
      </c>
      <c r="U40" s="355">
        <v>98</v>
      </c>
      <c r="V40" s="355">
        <v>94</v>
      </c>
      <c r="W40" s="356">
        <v>82.4</v>
      </c>
      <c r="X40" s="357">
        <v>86.7</v>
      </c>
      <c r="Y40" s="366"/>
    </row>
    <row r="41" spans="1:28" ht="15" customHeight="1" thickBot="1">
      <c r="A41" s="36"/>
      <c r="B41" s="101"/>
      <c r="C41" s="36"/>
      <c r="D41" s="36"/>
      <c r="E41" s="36"/>
      <c r="F41" s="36"/>
      <c r="G41" s="77"/>
      <c r="H41" s="77"/>
      <c r="I41" s="36"/>
      <c r="O41" s="36"/>
      <c r="P41" s="36"/>
      <c r="Q41" s="363"/>
      <c r="R41" s="100" t="s">
        <v>78</v>
      </c>
      <c r="S41" s="99">
        <v>244</v>
      </c>
      <c r="T41" s="99">
        <v>68276</v>
      </c>
      <c r="U41" s="99">
        <v>97</v>
      </c>
      <c r="V41" s="99">
        <v>109</v>
      </c>
      <c r="W41" s="98">
        <v>83.4</v>
      </c>
      <c r="X41" s="97">
        <v>89.7</v>
      </c>
      <c r="Y41" s="366"/>
    </row>
    <row r="42" spans="1:28" ht="15" customHeight="1" thickBot="1">
      <c r="B42" s="36"/>
      <c r="C42" s="36"/>
      <c r="D42" s="36"/>
      <c r="E42" s="36"/>
      <c r="F42" s="36"/>
      <c r="G42" s="77"/>
      <c r="H42" s="96"/>
      <c r="I42" s="36"/>
      <c r="O42" s="36"/>
      <c r="P42" s="36"/>
      <c r="Q42" s="363"/>
      <c r="R42" s="100" t="s">
        <v>79</v>
      </c>
      <c r="S42" s="146">
        <v>220</v>
      </c>
      <c r="T42" s="146">
        <v>60427</v>
      </c>
      <c r="U42" s="146">
        <v>90</v>
      </c>
      <c r="V42" s="146">
        <v>89</v>
      </c>
      <c r="W42" s="147">
        <v>82.2</v>
      </c>
      <c r="X42" s="148">
        <v>89.1</v>
      </c>
      <c r="Y42" s="366"/>
    </row>
    <row r="43" spans="1:28" ht="15" customHeight="1" thickBot="1">
      <c r="B43" s="36"/>
      <c r="C43" s="36"/>
      <c r="D43" s="36"/>
      <c r="E43" s="36"/>
      <c r="F43" s="36"/>
      <c r="G43" s="77"/>
      <c r="H43" s="96"/>
      <c r="I43" s="36"/>
      <c r="O43" s="36"/>
      <c r="P43" s="36"/>
      <c r="Q43" s="363"/>
      <c r="R43" s="101" t="s">
        <v>80</v>
      </c>
      <c r="S43" s="146">
        <v>212.43</v>
      </c>
      <c r="T43" s="146">
        <v>61717</v>
      </c>
      <c r="U43" s="829">
        <v>97</v>
      </c>
      <c r="V43" s="146">
        <v>102</v>
      </c>
      <c r="W43" s="147">
        <v>80.3</v>
      </c>
      <c r="X43" s="148">
        <v>85.2</v>
      </c>
      <c r="Y43" s="368"/>
    </row>
    <row r="44" spans="1:28" ht="15" customHeight="1" thickBot="1">
      <c r="B44" s="36"/>
      <c r="C44" s="36"/>
      <c r="D44" s="36"/>
      <c r="E44" s="36"/>
      <c r="F44" s="36"/>
      <c r="G44" s="77"/>
      <c r="H44" s="96"/>
      <c r="I44" s="36"/>
      <c r="O44" s="36"/>
      <c r="P44" s="36"/>
      <c r="Q44" s="364"/>
      <c r="R44" s="830" t="s">
        <v>664</v>
      </c>
      <c r="S44" s="831">
        <v>204</v>
      </c>
      <c r="T44" s="831">
        <v>52885</v>
      </c>
      <c r="U44" s="832">
        <v>96</v>
      </c>
      <c r="V44" s="831">
        <v>82</v>
      </c>
      <c r="W44" s="833">
        <v>73.099999999999994</v>
      </c>
      <c r="X44" s="834">
        <v>81.900000000000006</v>
      </c>
      <c r="Y44" s="368"/>
    </row>
    <row r="45" spans="1:28" ht="15" customHeight="1">
      <c r="O45" s="36"/>
      <c r="P45" s="36"/>
      <c r="Q45" s="91"/>
      <c r="R45" s="95"/>
      <c r="S45" s="95"/>
      <c r="T45" s="162"/>
      <c r="V45" s="163"/>
      <c r="W45" s="164"/>
      <c r="X45" s="629" t="s">
        <v>167</v>
      </c>
      <c r="Y45" s="369"/>
    </row>
    <row r="46" spans="1:28" ht="15" customHeight="1">
      <c r="O46" s="36"/>
      <c r="P46" s="36"/>
      <c r="Q46" s="91"/>
      <c r="R46" s="85"/>
      <c r="S46" s="91"/>
      <c r="T46" s="91"/>
      <c r="U46" s="85"/>
      <c r="V46" s="86"/>
      <c r="W46" s="85"/>
      <c r="X46" s="630" t="s">
        <v>168</v>
      </c>
      <c r="Y46" s="84"/>
    </row>
    <row r="47" spans="1:28" ht="15" customHeight="1">
      <c r="O47" s="36"/>
      <c r="P47" s="36"/>
      <c r="Q47" s="36"/>
      <c r="R47" s="109"/>
      <c r="S47" s="370"/>
      <c r="T47" s="36"/>
      <c r="U47" s="36"/>
      <c r="V47" s="36"/>
      <c r="W47" s="36"/>
      <c r="X47" s="36"/>
      <c r="Y47" s="36"/>
      <c r="AB47" s="36"/>
    </row>
    <row r="48" spans="1:28" ht="12.95" customHeight="1">
      <c r="B48" s="94" t="s">
        <v>153</v>
      </c>
      <c r="C48" s="93" t="s">
        <v>682</v>
      </c>
      <c r="D48" s="92"/>
      <c r="O48" s="36"/>
      <c r="P48" s="36"/>
      <c r="Q48" s="36"/>
      <c r="R48" s="36"/>
      <c r="S48" s="370"/>
      <c r="T48" s="36"/>
      <c r="U48" s="36"/>
      <c r="V48" s="36"/>
      <c r="W48" s="36"/>
      <c r="X48" s="36"/>
      <c r="Y48" s="36"/>
      <c r="AB48" s="36"/>
    </row>
    <row r="49" spans="2:28" ht="12.95" customHeight="1">
      <c r="B49" s="90"/>
      <c r="C49" s="93" t="s">
        <v>169</v>
      </c>
      <c r="D49" s="92"/>
      <c r="O49" s="36"/>
      <c r="P49" s="36"/>
      <c r="Q49" s="36"/>
      <c r="R49" s="36"/>
      <c r="S49" s="370"/>
      <c r="T49" s="36"/>
      <c r="U49" s="36"/>
      <c r="V49" s="36"/>
      <c r="W49" s="36"/>
      <c r="X49" s="36"/>
      <c r="Y49" s="36"/>
      <c r="AB49" s="36"/>
    </row>
    <row r="50" spans="2:28" ht="12.95" customHeight="1">
      <c r="B50" s="89"/>
      <c r="C50" s="88" t="s">
        <v>170</v>
      </c>
      <c r="D50" s="87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AB50" s="36"/>
    </row>
    <row r="51" spans="2:28" ht="15" customHeight="1"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AB51" s="36"/>
    </row>
    <row r="52" spans="2:28" ht="15" customHeight="1"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AB52" s="36"/>
    </row>
    <row r="53" spans="2:28" ht="15" customHeight="1"/>
  </sheetData>
  <mergeCells count="5">
    <mergeCell ref="C3:D3"/>
    <mergeCell ref="E3:F3"/>
    <mergeCell ref="G3:H3"/>
    <mergeCell ref="I3:J3"/>
    <mergeCell ref="K3:L3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  <headerFooter>
    <oddFooter>&amp;C&amp;"ＭＳ ゴシック,標準"&amp;12- 5 -</oddFooter>
  </headerFooter>
  <colBreaks count="2" manualBreakCount="2">
    <brk id="14" max="20" man="1"/>
    <brk id="25" max="49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F3CA-C91E-4530-8147-A4B21F38B5EA}">
  <sheetPr>
    <tabColor rgb="FFFFC000"/>
  </sheetPr>
  <dimension ref="A1:AL68"/>
  <sheetViews>
    <sheetView showGridLines="0" view="pageBreakPreview" topLeftCell="A31" zoomScale="120" zoomScaleNormal="100" zoomScaleSheetLayoutView="120" workbookViewId="0">
      <selection activeCell="AE57" sqref="AE57"/>
    </sheetView>
  </sheetViews>
  <sheetFormatPr defaultColWidth="9" defaultRowHeight="13.5"/>
  <cols>
    <col min="1" max="1" width="0.625" style="1" customWidth="1"/>
    <col min="2" max="2" width="5.625" style="1" customWidth="1"/>
    <col min="3" max="3" width="0.625" style="1" customWidth="1"/>
    <col min="4" max="10" width="4.625" style="1" customWidth="1"/>
    <col min="11" max="11" width="0.625" style="1" customWidth="1"/>
    <col min="12" max="12" width="5.625" style="1" customWidth="1"/>
    <col min="13" max="13" width="0.625" style="1" customWidth="1"/>
    <col min="14" max="20" width="4.625" style="1" customWidth="1"/>
    <col min="21" max="21" width="9" style="1" customWidth="1"/>
    <col min="22" max="22" width="0.875" style="1" customWidth="1"/>
    <col min="23" max="24" width="4.375" style="1" customWidth="1"/>
    <col min="25" max="25" width="6.625" style="1" customWidth="1"/>
    <col min="26" max="26" width="7.125" style="1" customWidth="1"/>
    <col min="27" max="27" width="7.25" style="1" customWidth="1"/>
    <col min="28" max="37" width="6.625" style="1" customWidth="1"/>
    <col min="38" max="38" width="0.875" style="1" customWidth="1"/>
    <col min="39" max="16384" width="9" style="1"/>
  </cols>
  <sheetData>
    <row r="1" spans="1:23" ht="20.100000000000001" customHeight="1">
      <c r="B1" s="34" t="s">
        <v>171</v>
      </c>
    </row>
    <row r="2" spans="1:23" ht="12" customHeight="1" thickBot="1">
      <c r="T2" s="269" t="s">
        <v>172</v>
      </c>
    </row>
    <row r="3" spans="1:23" ht="12" customHeight="1">
      <c r="A3" s="1079" t="s">
        <v>173</v>
      </c>
      <c r="B3" s="1080"/>
      <c r="C3" s="1081"/>
      <c r="D3" s="1074" t="s">
        <v>66</v>
      </c>
      <c r="E3" s="1074" t="s">
        <v>67</v>
      </c>
      <c r="F3" s="1074" t="s">
        <v>77</v>
      </c>
      <c r="G3" s="1074" t="s">
        <v>78</v>
      </c>
      <c r="H3" s="1074" t="s">
        <v>79</v>
      </c>
      <c r="I3" s="1074" t="s">
        <v>80</v>
      </c>
      <c r="J3" s="1082" t="s">
        <v>92</v>
      </c>
      <c r="K3" s="1079" t="s">
        <v>173</v>
      </c>
      <c r="L3" s="1080"/>
      <c r="M3" s="1081"/>
      <c r="N3" s="1074" t="s">
        <v>66</v>
      </c>
      <c r="O3" s="1074" t="s">
        <v>67</v>
      </c>
      <c r="P3" s="1074" t="s">
        <v>77</v>
      </c>
      <c r="Q3" s="1074" t="s">
        <v>78</v>
      </c>
      <c r="R3" s="1074" t="s">
        <v>79</v>
      </c>
      <c r="S3" s="1074" t="s">
        <v>80</v>
      </c>
      <c r="T3" s="1082" t="s">
        <v>92</v>
      </c>
    </row>
    <row r="4" spans="1:23" ht="12" customHeight="1">
      <c r="A4" s="1094" t="s">
        <v>174</v>
      </c>
      <c r="B4" s="1095"/>
      <c r="C4" s="1096"/>
      <c r="D4" s="1075"/>
      <c r="E4" s="1075"/>
      <c r="F4" s="1075"/>
      <c r="G4" s="1075"/>
      <c r="H4" s="1075"/>
      <c r="I4" s="1075"/>
      <c r="J4" s="1083"/>
      <c r="K4" s="1094" t="s">
        <v>174</v>
      </c>
      <c r="L4" s="1095"/>
      <c r="M4" s="1096"/>
      <c r="N4" s="1075"/>
      <c r="O4" s="1075"/>
      <c r="P4" s="1075"/>
      <c r="Q4" s="1075"/>
      <c r="R4" s="1075"/>
      <c r="S4" s="1075"/>
      <c r="T4" s="1083"/>
    </row>
    <row r="5" spans="1:23" ht="11.45" customHeight="1">
      <c r="A5" s="394"/>
      <c r="B5" s="395" t="s">
        <v>175</v>
      </c>
      <c r="C5" s="396"/>
      <c r="D5" s="397">
        <v>2857</v>
      </c>
      <c r="E5" s="397">
        <v>189</v>
      </c>
      <c r="F5" s="398" t="s">
        <v>176</v>
      </c>
      <c r="G5" s="398" t="s">
        <v>176</v>
      </c>
      <c r="H5" s="399" t="s">
        <v>176</v>
      </c>
      <c r="I5" s="399" t="s">
        <v>177</v>
      </c>
      <c r="J5" s="631" t="s">
        <v>177</v>
      </c>
      <c r="K5" s="382"/>
      <c r="L5" s="380" t="s">
        <v>178</v>
      </c>
      <c r="M5" s="383"/>
      <c r="N5" s="373">
        <v>806</v>
      </c>
      <c r="O5" s="373">
        <v>819</v>
      </c>
      <c r="P5" s="373">
        <v>4082</v>
      </c>
      <c r="Q5" s="384">
        <v>4082</v>
      </c>
      <c r="R5" s="376">
        <v>2785</v>
      </c>
      <c r="S5" s="840">
        <v>2147</v>
      </c>
      <c r="T5" s="835">
        <v>2016</v>
      </c>
      <c r="V5" s="42"/>
      <c r="W5" s="161" t="s">
        <v>179</v>
      </c>
    </row>
    <row r="6" spans="1:23" ht="11.45" customHeight="1">
      <c r="A6" s="1097" t="s">
        <v>180</v>
      </c>
      <c r="B6" s="1098"/>
      <c r="C6" s="1099"/>
      <c r="D6" s="400">
        <v>2857</v>
      </c>
      <c r="E6" s="400">
        <v>189</v>
      </c>
      <c r="F6" s="401" t="s">
        <v>176</v>
      </c>
      <c r="G6" s="401" t="s">
        <v>176</v>
      </c>
      <c r="H6" s="401" t="s">
        <v>176</v>
      </c>
      <c r="I6" s="409" t="s">
        <v>177</v>
      </c>
      <c r="J6" s="632" t="s">
        <v>177</v>
      </c>
      <c r="K6" s="382"/>
      <c r="L6" s="385" t="s">
        <v>181</v>
      </c>
      <c r="M6" s="383"/>
      <c r="N6" s="373">
        <v>0</v>
      </c>
      <c r="O6" s="376">
        <v>0</v>
      </c>
      <c r="P6" s="376" t="s">
        <v>176</v>
      </c>
      <c r="Q6" s="386" t="s">
        <v>176</v>
      </c>
      <c r="R6" s="376" t="s">
        <v>176</v>
      </c>
      <c r="S6" s="376" t="s">
        <v>177</v>
      </c>
      <c r="T6" s="841" t="s">
        <v>510</v>
      </c>
      <c r="W6" s="161" t="s">
        <v>182</v>
      </c>
    </row>
    <row r="7" spans="1:23" ht="11.45" customHeight="1">
      <c r="A7" s="132"/>
      <c r="B7" s="385" t="s">
        <v>183</v>
      </c>
      <c r="C7" s="381"/>
      <c r="D7" s="373">
        <v>4828</v>
      </c>
      <c r="E7" s="373">
        <v>12931</v>
      </c>
      <c r="F7" s="375">
        <v>6148</v>
      </c>
      <c r="G7" s="375">
        <v>5972</v>
      </c>
      <c r="H7" s="376">
        <v>3818</v>
      </c>
      <c r="I7" s="840">
        <v>2785</v>
      </c>
      <c r="J7" s="835">
        <v>2819</v>
      </c>
      <c r="K7" s="382"/>
      <c r="L7" s="385" t="s">
        <v>184</v>
      </c>
      <c r="M7" s="383"/>
      <c r="N7" s="373">
        <v>125</v>
      </c>
      <c r="O7" s="376">
        <v>0</v>
      </c>
      <c r="P7" s="376" t="s">
        <v>176</v>
      </c>
      <c r="Q7" s="386" t="s">
        <v>176</v>
      </c>
      <c r="R7" s="376" t="s">
        <v>176</v>
      </c>
      <c r="S7" s="376" t="s">
        <v>177</v>
      </c>
      <c r="T7" s="841" t="s">
        <v>510</v>
      </c>
      <c r="W7" s="161" t="s">
        <v>185</v>
      </c>
    </row>
    <row r="8" spans="1:23" ht="11.45" customHeight="1">
      <c r="A8" s="132"/>
      <c r="B8" s="385" t="s">
        <v>186</v>
      </c>
      <c r="C8" s="381"/>
      <c r="D8" s="373">
        <v>3059</v>
      </c>
      <c r="E8" s="373">
        <v>471</v>
      </c>
      <c r="F8" s="374" t="s">
        <v>176</v>
      </c>
      <c r="G8" s="374" t="s">
        <v>176</v>
      </c>
      <c r="H8" s="376" t="s">
        <v>177</v>
      </c>
      <c r="I8" s="376" t="s">
        <v>177</v>
      </c>
      <c r="J8" s="836" t="s">
        <v>510</v>
      </c>
      <c r="K8" s="382"/>
      <c r="L8" s="385" t="s">
        <v>187</v>
      </c>
      <c r="M8" s="383"/>
      <c r="N8" s="373">
        <v>0</v>
      </c>
      <c r="O8" s="376">
        <v>0</v>
      </c>
      <c r="P8" s="376" t="s">
        <v>176</v>
      </c>
      <c r="Q8" s="386" t="s">
        <v>176</v>
      </c>
      <c r="R8" s="376" t="s">
        <v>176</v>
      </c>
      <c r="S8" s="376" t="s">
        <v>177</v>
      </c>
      <c r="T8" s="841" t="s">
        <v>510</v>
      </c>
    </row>
    <row r="9" spans="1:23" ht="11.45" customHeight="1">
      <c r="A9" s="132"/>
      <c r="B9" s="385" t="s">
        <v>188</v>
      </c>
      <c r="C9" s="381"/>
      <c r="D9" s="373">
        <v>307</v>
      </c>
      <c r="E9" s="373">
        <v>315</v>
      </c>
      <c r="F9" s="374" t="s">
        <v>176</v>
      </c>
      <c r="G9" s="374" t="s">
        <v>176</v>
      </c>
      <c r="H9" s="376" t="s">
        <v>177</v>
      </c>
      <c r="I9" s="376" t="s">
        <v>177</v>
      </c>
      <c r="J9" s="836" t="s">
        <v>510</v>
      </c>
      <c r="K9" s="382"/>
      <c r="L9" s="385" t="s">
        <v>189</v>
      </c>
      <c r="M9" s="383"/>
      <c r="N9" s="373">
        <v>0</v>
      </c>
      <c r="O9" s="376">
        <v>0</v>
      </c>
      <c r="P9" s="376" t="s">
        <v>176</v>
      </c>
      <c r="Q9" s="386" t="s">
        <v>176</v>
      </c>
      <c r="R9" s="376" t="s">
        <v>176</v>
      </c>
      <c r="S9" s="376" t="s">
        <v>177</v>
      </c>
      <c r="T9" s="841" t="s">
        <v>510</v>
      </c>
      <c r="W9" s="566" t="s">
        <v>190</v>
      </c>
    </row>
    <row r="10" spans="1:23" ht="11.45" customHeight="1">
      <c r="A10" s="132"/>
      <c r="B10" s="385" t="s">
        <v>191</v>
      </c>
      <c r="C10" s="381"/>
      <c r="D10" s="373">
        <v>58</v>
      </c>
      <c r="E10" s="373">
        <v>189</v>
      </c>
      <c r="F10" s="375">
        <v>113</v>
      </c>
      <c r="G10" s="375">
        <v>126</v>
      </c>
      <c r="H10" s="376">
        <v>88</v>
      </c>
      <c r="I10" s="376" t="s">
        <v>177</v>
      </c>
      <c r="J10" s="836">
        <v>113</v>
      </c>
      <c r="K10" s="382"/>
      <c r="L10" s="385" t="s">
        <v>192</v>
      </c>
      <c r="M10" s="383"/>
      <c r="N10" s="373">
        <v>29</v>
      </c>
      <c r="O10" s="376">
        <v>0</v>
      </c>
      <c r="P10" s="376" t="s">
        <v>176</v>
      </c>
      <c r="Q10" s="386" t="s">
        <v>176</v>
      </c>
      <c r="R10" s="376" t="s">
        <v>176</v>
      </c>
      <c r="S10" s="376" t="s">
        <v>177</v>
      </c>
      <c r="T10" s="841" t="s">
        <v>510</v>
      </c>
    </row>
    <row r="11" spans="1:23" ht="11.45" customHeight="1">
      <c r="A11" s="132"/>
      <c r="B11" s="385" t="s">
        <v>193</v>
      </c>
      <c r="C11" s="381"/>
      <c r="D11" s="373">
        <v>67</v>
      </c>
      <c r="E11" s="373">
        <v>0</v>
      </c>
      <c r="F11" s="374" t="s">
        <v>176</v>
      </c>
      <c r="G11" s="374" t="s">
        <v>176</v>
      </c>
      <c r="H11" s="376" t="s">
        <v>177</v>
      </c>
      <c r="I11" s="376" t="s">
        <v>177</v>
      </c>
      <c r="J11" s="836" t="s">
        <v>510</v>
      </c>
      <c r="K11" s="382"/>
      <c r="L11" s="385" t="s">
        <v>194</v>
      </c>
      <c r="M11" s="383"/>
      <c r="N11" s="373">
        <v>0</v>
      </c>
      <c r="O11" s="376">
        <v>0</v>
      </c>
      <c r="P11" s="376" t="s">
        <v>176</v>
      </c>
      <c r="Q11" s="386" t="s">
        <v>176</v>
      </c>
      <c r="R11" s="376" t="s">
        <v>176</v>
      </c>
      <c r="S11" s="376" t="s">
        <v>177</v>
      </c>
      <c r="T11" s="841" t="s">
        <v>510</v>
      </c>
    </row>
    <row r="12" spans="1:23" ht="11.45" customHeight="1">
      <c r="A12" s="132"/>
      <c r="B12" s="385" t="s">
        <v>195</v>
      </c>
      <c r="C12" s="381"/>
      <c r="D12" s="373">
        <v>0</v>
      </c>
      <c r="E12" s="373">
        <v>0</v>
      </c>
      <c r="F12" s="374" t="s">
        <v>176</v>
      </c>
      <c r="G12" s="374" t="s">
        <v>176</v>
      </c>
      <c r="H12" s="376" t="s">
        <v>177</v>
      </c>
      <c r="I12" s="376" t="s">
        <v>177</v>
      </c>
      <c r="J12" s="836" t="s">
        <v>510</v>
      </c>
      <c r="K12" s="382"/>
      <c r="L12" s="385" t="s">
        <v>196</v>
      </c>
      <c r="M12" s="383"/>
      <c r="N12" s="373">
        <v>48</v>
      </c>
      <c r="O12" s="376">
        <v>0</v>
      </c>
      <c r="P12" s="376" t="s">
        <v>176</v>
      </c>
      <c r="Q12" s="386" t="s">
        <v>176</v>
      </c>
      <c r="R12" s="376" t="s">
        <v>176</v>
      </c>
      <c r="S12" s="376" t="s">
        <v>177</v>
      </c>
      <c r="T12" s="841" t="s">
        <v>510</v>
      </c>
    </row>
    <row r="13" spans="1:23" ht="11.45" customHeight="1">
      <c r="A13" s="402"/>
      <c r="B13" s="403" t="s">
        <v>149</v>
      </c>
      <c r="C13" s="404"/>
      <c r="D13" s="405">
        <v>174</v>
      </c>
      <c r="E13" s="405">
        <v>0</v>
      </c>
      <c r="F13" s="406" t="s">
        <v>176</v>
      </c>
      <c r="G13" s="406" t="s">
        <v>176</v>
      </c>
      <c r="H13" s="407" t="s">
        <v>177</v>
      </c>
      <c r="I13" s="407" t="s">
        <v>177</v>
      </c>
      <c r="J13" s="837" t="s">
        <v>510</v>
      </c>
      <c r="K13" s="410"/>
      <c r="L13" s="403" t="s">
        <v>149</v>
      </c>
      <c r="M13" s="411"/>
      <c r="N13" s="405">
        <v>490</v>
      </c>
      <c r="O13" s="407">
        <v>0</v>
      </c>
      <c r="P13" s="407" t="s">
        <v>176</v>
      </c>
      <c r="Q13" s="412" t="s">
        <v>176</v>
      </c>
      <c r="R13" s="407" t="s">
        <v>176</v>
      </c>
      <c r="S13" s="407" t="s">
        <v>177</v>
      </c>
      <c r="T13" s="837" t="s">
        <v>510</v>
      </c>
    </row>
    <row r="14" spans="1:23" ht="11.45" customHeight="1">
      <c r="A14" s="1097" t="s">
        <v>197</v>
      </c>
      <c r="B14" s="1098"/>
      <c r="C14" s="1099"/>
      <c r="D14" s="400">
        <v>8493</v>
      </c>
      <c r="E14" s="400">
        <v>13906</v>
      </c>
      <c r="F14" s="408">
        <v>6261</v>
      </c>
      <c r="G14" s="408">
        <v>6098</v>
      </c>
      <c r="H14" s="409">
        <v>3906</v>
      </c>
      <c r="I14" s="409">
        <v>2785</v>
      </c>
      <c r="J14" s="838">
        <v>2932</v>
      </c>
      <c r="K14" s="1076" t="s">
        <v>198</v>
      </c>
      <c r="L14" s="1077"/>
      <c r="M14" s="1078"/>
      <c r="N14" s="400">
        <v>43079</v>
      </c>
      <c r="O14" s="400">
        <v>34146</v>
      </c>
      <c r="P14" s="400">
        <v>43022</v>
      </c>
      <c r="Q14" s="413">
        <v>41966</v>
      </c>
      <c r="R14" s="409">
        <v>42464</v>
      </c>
      <c r="S14" s="409">
        <v>44606</v>
      </c>
      <c r="T14" s="838">
        <v>22604</v>
      </c>
    </row>
    <row r="15" spans="1:23" ht="11.45" customHeight="1">
      <c r="A15" s="132"/>
      <c r="B15" s="385" t="s">
        <v>199</v>
      </c>
      <c r="C15" s="381"/>
      <c r="D15" s="373">
        <v>1200</v>
      </c>
      <c r="E15" s="373">
        <v>945</v>
      </c>
      <c r="F15" s="375">
        <v>246</v>
      </c>
      <c r="G15" s="375">
        <v>227</v>
      </c>
      <c r="H15" s="376">
        <v>164</v>
      </c>
      <c r="I15" s="376">
        <v>113.4</v>
      </c>
      <c r="J15" s="836">
        <v>151</v>
      </c>
      <c r="K15" s="382"/>
      <c r="L15" s="380" t="s">
        <v>200</v>
      </c>
      <c r="M15" s="383"/>
      <c r="N15" s="373">
        <v>0</v>
      </c>
      <c r="O15" s="373">
        <v>0</v>
      </c>
      <c r="P15" s="373">
        <v>504</v>
      </c>
      <c r="Q15" s="386">
        <v>504</v>
      </c>
      <c r="R15" s="376">
        <v>504</v>
      </c>
      <c r="S15" s="376">
        <v>466</v>
      </c>
      <c r="T15" s="841">
        <v>441</v>
      </c>
    </row>
    <row r="16" spans="1:23" ht="11.45" customHeight="1">
      <c r="A16" s="132"/>
      <c r="B16" s="385" t="s">
        <v>201</v>
      </c>
      <c r="C16" s="381"/>
      <c r="D16" s="373">
        <v>7466</v>
      </c>
      <c r="E16" s="373">
        <v>3041</v>
      </c>
      <c r="F16" s="375">
        <v>3705</v>
      </c>
      <c r="G16" s="375">
        <v>3704</v>
      </c>
      <c r="H16" s="376">
        <v>2533</v>
      </c>
      <c r="I16" s="376">
        <v>2142</v>
      </c>
      <c r="J16" s="836">
        <v>2297</v>
      </c>
      <c r="K16" s="382"/>
      <c r="L16" s="385" t="s">
        <v>202</v>
      </c>
      <c r="M16" s="383"/>
      <c r="N16" s="373">
        <v>10</v>
      </c>
      <c r="O16" s="373">
        <v>0</v>
      </c>
      <c r="P16" s="373" t="s">
        <v>176</v>
      </c>
      <c r="Q16" s="386" t="s">
        <v>176</v>
      </c>
      <c r="R16" s="376" t="s">
        <v>176</v>
      </c>
      <c r="S16" s="376" t="s">
        <v>177</v>
      </c>
      <c r="T16" s="841" t="s">
        <v>510</v>
      </c>
    </row>
    <row r="17" spans="1:38" ht="11.45" customHeight="1">
      <c r="A17" s="402"/>
      <c r="B17" s="403" t="s">
        <v>149</v>
      </c>
      <c r="C17" s="404"/>
      <c r="D17" s="405">
        <v>19</v>
      </c>
      <c r="E17" s="407">
        <v>0</v>
      </c>
      <c r="F17" s="406" t="s">
        <v>176</v>
      </c>
      <c r="G17" s="406" t="s">
        <v>176</v>
      </c>
      <c r="H17" s="407" t="s">
        <v>177</v>
      </c>
      <c r="I17" s="407" t="s">
        <v>177</v>
      </c>
      <c r="J17" s="837" t="s">
        <v>510</v>
      </c>
      <c r="K17" s="382"/>
      <c r="L17" s="385" t="s">
        <v>203</v>
      </c>
      <c r="M17" s="383"/>
      <c r="N17" s="373">
        <v>29</v>
      </c>
      <c r="O17" s="373">
        <v>0</v>
      </c>
      <c r="P17" s="373" t="s">
        <v>176</v>
      </c>
      <c r="Q17" s="386" t="s">
        <v>176</v>
      </c>
      <c r="R17" s="376" t="s">
        <v>176</v>
      </c>
      <c r="S17" s="376" t="s">
        <v>177</v>
      </c>
      <c r="T17" s="841" t="s">
        <v>510</v>
      </c>
    </row>
    <row r="18" spans="1:38" ht="11.45" customHeight="1">
      <c r="A18" s="1100" t="s">
        <v>204</v>
      </c>
      <c r="B18" s="1101"/>
      <c r="C18" s="1102"/>
      <c r="D18" s="400">
        <v>8685</v>
      </c>
      <c r="E18" s="400">
        <v>3986</v>
      </c>
      <c r="F18" s="408">
        <v>3951</v>
      </c>
      <c r="G18" s="408">
        <v>3931</v>
      </c>
      <c r="H18" s="409">
        <v>2697</v>
      </c>
      <c r="I18" s="409">
        <v>2255</v>
      </c>
      <c r="J18" s="838">
        <v>2448</v>
      </c>
      <c r="K18" s="382"/>
      <c r="L18" s="385" t="s">
        <v>205</v>
      </c>
      <c r="M18" s="383"/>
      <c r="N18" s="373">
        <v>1325</v>
      </c>
      <c r="O18" s="373">
        <v>580</v>
      </c>
      <c r="P18" s="373">
        <v>756</v>
      </c>
      <c r="Q18" s="384">
        <v>970</v>
      </c>
      <c r="R18" s="376">
        <v>906</v>
      </c>
      <c r="S18" s="376">
        <v>844</v>
      </c>
      <c r="T18" s="841">
        <v>743</v>
      </c>
    </row>
    <row r="19" spans="1:38" ht="11.45" customHeight="1">
      <c r="A19" s="132"/>
      <c r="B19" s="385" t="s">
        <v>206</v>
      </c>
      <c r="C19" s="381"/>
      <c r="D19" s="373">
        <v>19610</v>
      </c>
      <c r="E19" s="373">
        <v>25339</v>
      </c>
      <c r="F19" s="375">
        <v>25824</v>
      </c>
      <c r="G19" s="375">
        <v>24137</v>
      </c>
      <c r="H19" s="376">
        <v>30472</v>
      </c>
      <c r="I19" s="840">
        <v>35645</v>
      </c>
      <c r="J19" s="835">
        <v>14190</v>
      </c>
      <c r="K19" s="410"/>
      <c r="L19" s="403" t="s">
        <v>149</v>
      </c>
      <c r="M19" s="411"/>
      <c r="N19" s="405">
        <v>0</v>
      </c>
      <c r="O19" s="405">
        <v>0</v>
      </c>
      <c r="P19" s="405" t="s">
        <v>176</v>
      </c>
      <c r="Q19" s="412" t="s">
        <v>176</v>
      </c>
      <c r="R19" s="407" t="s">
        <v>176</v>
      </c>
      <c r="S19" s="407" t="s">
        <v>177</v>
      </c>
      <c r="T19" s="837" t="s">
        <v>510</v>
      </c>
    </row>
    <row r="20" spans="1:38" ht="11.45" customHeight="1">
      <c r="A20" s="132"/>
      <c r="B20" s="385" t="s">
        <v>207</v>
      </c>
      <c r="C20" s="381"/>
      <c r="D20" s="373">
        <v>293</v>
      </c>
      <c r="E20" s="373">
        <v>0</v>
      </c>
      <c r="F20" s="375">
        <v>37</v>
      </c>
      <c r="G20" s="375">
        <v>328</v>
      </c>
      <c r="H20" s="376">
        <v>277</v>
      </c>
      <c r="I20" s="376" t="s">
        <v>177</v>
      </c>
      <c r="J20" s="836" t="s">
        <v>510</v>
      </c>
      <c r="K20" s="1076" t="s">
        <v>208</v>
      </c>
      <c r="L20" s="1077"/>
      <c r="M20" s="1078"/>
      <c r="N20" s="400">
        <v>1364</v>
      </c>
      <c r="O20" s="400">
        <v>580</v>
      </c>
      <c r="P20" s="400">
        <v>1260</v>
      </c>
      <c r="Q20" s="413">
        <v>1474</v>
      </c>
      <c r="R20" s="409">
        <v>1410</v>
      </c>
      <c r="S20" s="409">
        <v>1310</v>
      </c>
      <c r="T20" s="838">
        <v>1184</v>
      </c>
    </row>
    <row r="21" spans="1:38" ht="11.45" customHeight="1">
      <c r="A21" s="132"/>
      <c r="B21" s="385" t="s">
        <v>209</v>
      </c>
      <c r="C21" s="381"/>
      <c r="D21" s="373">
        <v>24192</v>
      </c>
      <c r="E21" s="373">
        <v>13312</v>
      </c>
      <c r="F21" s="375">
        <v>5393</v>
      </c>
      <c r="G21" s="375">
        <v>5267</v>
      </c>
      <c r="H21" s="376">
        <v>3629</v>
      </c>
      <c r="I21" s="376">
        <v>2292</v>
      </c>
      <c r="J21" s="836">
        <v>1617</v>
      </c>
      <c r="K21" s="382"/>
      <c r="L21" s="387"/>
      <c r="M21" s="388"/>
      <c r="N21" s="373"/>
      <c r="O21" s="373"/>
      <c r="P21" s="373"/>
      <c r="Q21" s="384"/>
      <c r="R21" s="376"/>
      <c r="S21" s="376"/>
      <c r="T21" s="835"/>
    </row>
    <row r="22" spans="1:38" ht="11.45" customHeight="1" thickBot="1">
      <c r="A22" s="131"/>
      <c r="B22" s="389" t="s">
        <v>210</v>
      </c>
      <c r="C22" s="390"/>
      <c r="D22" s="377">
        <v>17096</v>
      </c>
      <c r="E22" s="377">
        <v>20015</v>
      </c>
      <c r="F22" s="378">
        <v>7386</v>
      </c>
      <c r="G22" s="378">
        <v>8152</v>
      </c>
      <c r="H22" s="379">
        <v>5301</v>
      </c>
      <c r="I22" s="379">
        <v>4494</v>
      </c>
      <c r="J22" s="839">
        <v>4781</v>
      </c>
      <c r="K22" s="391"/>
      <c r="L22" s="390" t="s">
        <v>150</v>
      </c>
      <c r="M22" s="392"/>
      <c r="N22" s="377">
        <v>84088</v>
      </c>
      <c r="O22" s="377">
        <v>78146</v>
      </c>
      <c r="P22" s="377">
        <v>54494</v>
      </c>
      <c r="Q22" s="393">
        <v>53469</v>
      </c>
      <c r="R22" s="379">
        <v>50477</v>
      </c>
      <c r="S22" s="379">
        <f>I14+I18+S14+S20</f>
        <v>50956</v>
      </c>
      <c r="T22" s="842">
        <f>I14+I18+T14+T20</f>
        <v>28828</v>
      </c>
    </row>
    <row r="23" spans="1:38" ht="12" customHeight="1">
      <c r="T23" s="116" t="s">
        <v>211</v>
      </c>
      <c r="U23" s="12"/>
    </row>
    <row r="24" spans="1:38" ht="12" customHeight="1">
      <c r="B24" s="115" t="s">
        <v>212</v>
      </c>
      <c r="T24" s="116"/>
    </row>
    <row r="26" spans="1:38" ht="17.25">
      <c r="B26" s="18" t="s">
        <v>213</v>
      </c>
    </row>
    <row r="27" spans="1:38" ht="12" customHeight="1" thickBot="1">
      <c r="P27" s="3"/>
      <c r="W27" s="83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29" t="s">
        <v>214</v>
      </c>
    </row>
    <row r="28" spans="1:38" ht="15" customHeight="1">
      <c r="B28" s="45"/>
      <c r="C28" s="45"/>
      <c r="D28" s="1103"/>
      <c r="E28" s="1103"/>
      <c r="F28" s="1103"/>
      <c r="G28" s="1103"/>
      <c r="H28" s="1103"/>
      <c r="I28" s="1103"/>
      <c r="J28" s="1103"/>
      <c r="K28" s="1103"/>
      <c r="L28" s="1103"/>
      <c r="M28" s="45"/>
      <c r="N28" s="1103"/>
      <c r="O28" s="1103"/>
      <c r="P28" s="45"/>
      <c r="W28" s="1090" t="s">
        <v>215</v>
      </c>
      <c r="X28" s="1065"/>
      <c r="Y28" s="1072" t="s">
        <v>216</v>
      </c>
      <c r="Z28" s="1091"/>
      <c r="AA28" s="1091"/>
      <c r="AB28" s="1091"/>
      <c r="AC28" s="1091"/>
      <c r="AD28" s="1091"/>
      <c r="AE28" s="1091"/>
      <c r="AF28" s="1092"/>
      <c r="AG28" s="1065" t="s">
        <v>217</v>
      </c>
      <c r="AH28" s="1065"/>
      <c r="AI28" s="1065"/>
      <c r="AJ28" s="1072" t="s">
        <v>218</v>
      </c>
      <c r="AK28" s="1073"/>
    </row>
    <row r="29" spans="1:38" ht="4.5" customHeight="1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W29" s="128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084" t="s">
        <v>219</v>
      </c>
      <c r="AI29" s="127"/>
      <c r="AJ29" s="169"/>
      <c r="AK29" s="126"/>
    </row>
    <row r="30" spans="1:38" ht="42.95" customHeight="1">
      <c r="B30" s="120"/>
      <c r="C30" s="120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V30" s="41"/>
      <c r="W30" s="414" t="s">
        <v>220</v>
      </c>
      <c r="X30" s="415" t="s">
        <v>139</v>
      </c>
      <c r="Y30" s="429" t="s">
        <v>221</v>
      </c>
      <c r="Z30" s="429" t="s">
        <v>222</v>
      </c>
      <c r="AA30" s="429" t="s">
        <v>223</v>
      </c>
      <c r="AB30" s="429" t="s">
        <v>224</v>
      </c>
      <c r="AC30" s="429" t="s">
        <v>225</v>
      </c>
      <c r="AD30" s="429" t="s">
        <v>226</v>
      </c>
      <c r="AE30" s="429" t="s">
        <v>227</v>
      </c>
      <c r="AF30" s="429" t="s">
        <v>228</v>
      </c>
      <c r="AG30" s="429" t="s">
        <v>229</v>
      </c>
      <c r="AH30" s="1085"/>
      <c r="AI30" s="429" t="s">
        <v>230</v>
      </c>
      <c r="AJ30" s="844" t="s">
        <v>665</v>
      </c>
      <c r="AK30" s="430" t="s">
        <v>231</v>
      </c>
      <c r="AL30" s="12"/>
    </row>
    <row r="31" spans="1:38" ht="3.75" customHeight="1">
      <c r="B31" s="120"/>
      <c r="C31" s="120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V31" s="41"/>
      <c r="W31" s="124"/>
      <c r="X31" s="123"/>
      <c r="Y31" s="122"/>
      <c r="Z31" s="122"/>
      <c r="AA31" s="122"/>
      <c r="AB31" s="122"/>
      <c r="AC31" s="122"/>
      <c r="AD31" s="122"/>
      <c r="AE31" s="122"/>
      <c r="AF31" s="122"/>
      <c r="AG31" s="122"/>
      <c r="AH31" s="1086"/>
      <c r="AI31" s="122"/>
      <c r="AJ31" s="845"/>
      <c r="AK31" s="121"/>
      <c r="AL31" s="12"/>
    </row>
    <row r="32" spans="1:38" ht="11.1" customHeight="1">
      <c r="B32" s="1093"/>
      <c r="C32" s="120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W32" s="1087" t="s">
        <v>232</v>
      </c>
      <c r="X32" s="416" t="s">
        <v>66</v>
      </c>
      <c r="Y32" s="417"/>
      <c r="Z32" s="417">
        <v>17815</v>
      </c>
      <c r="AA32" s="417">
        <v>7236</v>
      </c>
      <c r="AB32" s="417">
        <v>0</v>
      </c>
      <c r="AC32" s="418" t="s">
        <v>177</v>
      </c>
      <c r="AD32" s="417">
        <v>601</v>
      </c>
      <c r="AE32" s="417">
        <v>330</v>
      </c>
      <c r="AF32" s="417">
        <v>174</v>
      </c>
      <c r="AG32" s="417">
        <v>322</v>
      </c>
      <c r="AH32" s="417">
        <v>103</v>
      </c>
      <c r="AI32" s="417">
        <v>49</v>
      </c>
      <c r="AJ32" s="846"/>
      <c r="AK32" s="419">
        <v>1071</v>
      </c>
    </row>
    <row r="33" spans="2:38" ht="11.1" customHeight="1">
      <c r="B33" s="1093"/>
      <c r="C33" s="120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W33" s="1088"/>
      <c r="X33" s="420" t="s">
        <v>68</v>
      </c>
      <c r="Y33" s="371">
        <v>575</v>
      </c>
      <c r="Z33" s="371">
        <v>19432</v>
      </c>
      <c r="AA33" s="371">
        <v>5824</v>
      </c>
      <c r="AB33" s="371">
        <v>0</v>
      </c>
      <c r="AC33" s="372" t="s">
        <v>177</v>
      </c>
      <c r="AD33" s="371">
        <v>308</v>
      </c>
      <c r="AE33" s="371">
        <v>448</v>
      </c>
      <c r="AF33" s="371">
        <v>28</v>
      </c>
      <c r="AG33" s="371">
        <v>0</v>
      </c>
      <c r="AH33" s="371">
        <v>0</v>
      </c>
      <c r="AI33" s="371">
        <v>0</v>
      </c>
      <c r="AJ33" s="847"/>
      <c r="AK33" s="421">
        <v>812</v>
      </c>
    </row>
    <row r="34" spans="2:38" ht="11.1" customHeight="1">
      <c r="B34" s="1093"/>
      <c r="C34" s="120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W34" s="1088"/>
      <c r="X34" s="420" t="s">
        <v>69</v>
      </c>
      <c r="Y34" s="371">
        <v>836</v>
      </c>
      <c r="Z34" s="371">
        <v>18645</v>
      </c>
      <c r="AA34" s="371">
        <v>5775</v>
      </c>
      <c r="AB34" s="371">
        <v>0</v>
      </c>
      <c r="AC34" s="372" t="s">
        <v>177</v>
      </c>
      <c r="AD34" s="371">
        <v>275</v>
      </c>
      <c r="AE34" s="371">
        <v>330</v>
      </c>
      <c r="AF34" s="371">
        <v>28</v>
      </c>
      <c r="AG34" s="371">
        <v>0</v>
      </c>
      <c r="AH34" s="371">
        <v>0</v>
      </c>
      <c r="AI34" s="371">
        <v>0</v>
      </c>
      <c r="AJ34" s="847"/>
      <c r="AK34" s="421">
        <v>715</v>
      </c>
    </row>
    <row r="35" spans="2:38" ht="11.1" customHeight="1">
      <c r="B35" s="1093"/>
      <c r="C35" s="120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W35" s="1088"/>
      <c r="X35" s="420" t="s">
        <v>70</v>
      </c>
      <c r="Y35" s="371">
        <v>1107</v>
      </c>
      <c r="Z35" s="371">
        <v>17232</v>
      </c>
      <c r="AA35" s="371">
        <v>6539</v>
      </c>
      <c r="AB35" s="371">
        <v>0</v>
      </c>
      <c r="AC35" s="372" t="s">
        <v>177</v>
      </c>
      <c r="AD35" s="371">
        <v>188</v>
      </c>
      <c r="AE35" s="371">
        <v>107</v>
      </c>
      <c r="AF35" s="371">
        <v>80</v>
      </c>
      <c r="AG35" s="371">
        <v>0</v>
      </c>
      <c r="AH35" s="371">
        <v>0</v>
      </c>
      <c r="AI35" s="371">
        <v>0</v>
      </c>
      <c r="AJ35" s="847"/>
      <c r="AK35" s="421">
        <v>804</v>
      </c>
    </row>
    <row r="36" spans="2:38" ht="11.1" customHeight="1">
      <c r="B36" s="1093"/>
      <c r="C36" s="120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W36" s="1088"/>
      <c r="X36" s="699" t="s">
        <v>71</v>
      </c>
      <c r="Y36" s="425">
        <v>1501</v>
      </c>
      <c r="Z36" s="425">
        <v>16750</v>
      </c>
      <c r="AA36" s="425">
        <v>6646</v>
      </c>
      <c r="AB36" s="425">
        <v>0</v>
      </c>
      <c r="AC36" s="426" t="s">
        <v>177</v>
      </c>
      <c r="AD36" s="425">
        <v>214</v>
      </c>
      <c r="AE36" s="425">
        <v>54</v>
      </c>
      <c r="AF36" s="425">
        <v>134</v>
      </c>
      <c r="AG36" s="425">
        <v>0</v>
      </c>
      <c r="AH36" s="425">
        <v>0</v>
      </c>
      <c r="AI36" s="425">
        <v>0</v>
      </c>
      <c r="AJ36" s="848"/>
      <c r="AK36" s="427">
        <v>750</v>
      </c>
    </row>
    <row r="37" spans="2:38" ht="11.1" customHeight="1">
      <c r="B37" s="1093"/>
      <c r="C37" s="120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W37" s="1088"/>
      <c r="X37" s="698" t="s">
        <v>72</v>
      </c>
      <c r="Y37" s="371">
        <v>1616</v>
      </c>
      <c r="Z37" s="371">
        <v>15636</v>
      </c>
      <c r="AA37" s="371">
        <v>6515</v>
      </c>
      <c r="AB37" s="371">
        <v>339</v>
      </c>
      <c r="AC37" s="372" t="s">
        <v>177</v>
      </c>
      <c r="AD37" s="371">
        <v>0</v>
      </c>
      <c r="AE37" s="371">
        <v>0</v>
      </c>
      <c r="AF37" s="371">
        <v>0</v>
      </c>
      <c r="AG37" s="371">
        <v>0</v>
      </c>
      <c r="AH37" s="371">
        <v>0</v>
      </c>
      <c r="AI37" s="371">
        <v>0</v>
      </c>
      <c r="AJ37" s="847"/>
      <c r="AK37" s="421">
        <v>0</v>
      </c>
    </row>
    <row r="38" spans="2:38" ht="11.1" customHeight="1">
      <c r="B38" s="1093"/>
      <c r="C38" s="120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W38" s="1088"/>
      <c r="X38" s="698" t="s">
        <v>73</v>
      </c>
      <c r="Y38" s="371">
        <v>1332</v>
      </c>
      <c r="Z38" s="371">
        <v>15118</v>
      </c>
      <c r="AA38" s="371">
        <v>6406</v>
      </c>
      <c r="AB38" s="371">
        <v>1116</v>
      </c>
      <c r="AC38" s="372" t="s">
        <v>177</v>
      </c>
      <c r="AD38" s="371">
        <v>0</v>
      </c>
      <c r="AE38" s="371">
        <v>0</v>
      </c>
      <c r="AF38" s="371">
        <v>0</v>
      </c>
      <c r="AG38" s="371">
        <v>0</v>
      </c>
      <c r="AH38" s="371">
        <v>0</v>
      </c>
      <c r="AI38" s="371">
        <v>0</v>
      </c>
      <c r="AJ38" s="847"/>
      <c r="AK38" s="421">
        <v>0</v>
      </c>
    </row>
    <row r="39" spans="2:38" ht="11.1" customHeight="1">
      <c r="B39" s="1093"/>
      <c r="C39" s="120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W39" s="1088"/>
      <c r="X39" s="698" t="s">
        <v>74</v>
      </c>
      <c r="Y39" s="371">
        <v>610</v>
      </c>
      <c r="Z39" s="371">
        <v>14859</v>
      </c>
      <c r="AA39" s="371">
        <v>6325</v>
      </c>
      <c r="AB39" s="371">
        <v>1762</v>
      </c>
      <c r="AC39" s="372" t="s">
        <v>177</v>
      </c>
      <c r="AD39" s="371">
        <v>0</v>
      </c>
      <c r="AE39" s="371">
        <v>0</v>
      </c>
      <c r="AF39" s="371">
        <v>0</v>
      </c>
      <c r="AG39" s="371">
        <v>0</v>
      </c>
      <c r="AH39" s="371">
        <v>0</v>
      </c>
      <c r="AI39" s="371">
        <v>0</v>
      </c>
      <c r="AJ39" s="847"/>
      <c r="AK39" s="421">
        <v>0</v>
      </c>
    </row>
    <row r="40" spans="2:38" ht="11.1" customHeight="1">
      <c r="B40" s="1093"/>
      <c r="C40" s="12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W40" s="1088"/>
      <c r="X40" s="698" t="s">
        <v>75</v>
      </c>
      <c r="Y40" s="371">
        <v>428</v>
      </c>
      <c r="Z40" s="371">
        <v>14661</v>
      </c>
      <c r="AA40" s="371">
        <v>6208</v>
      </c>
      <c r="AB40" s="371">
        <v>2603</v>
      </c>
      <c r="AC40" s="372" t="s">
        <v>177</v>
      </c>
      <c r="AD40" s="371">
        <v>0</v>
      </c>
      <c r="AE40" s="371">
        <v>0</v>
      </c>
      <c r="AF40" s="371">
        <v>0</v>
      </c>
      <c r="AG40" s="371">
        <v>0</v>
      </c>
      <c r="AH40" s="371">
        <v>0</v>
      </c>
      <c r="AI40" s="371">
        <v>0</v>
      </c>
      <c r="AJ40" s="847"/>
      <c r="AK40" s="421">
        <v>0</v>
      </c>
    </row>
    <row r="41" spans="2:38" ht="11.1" customHeight="1">
      <c r="B41" s="1093"/>
      <c r="C41" s="120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W41" s="1088"/>
      <c r="X41" s="699" t="s">
        <v>76</v>
      </c>
      <c r="Y41" s="425">
        <v>275.57</v>
      </c>
      <c r="Z41" s="425">
        <v>13413.54</v>
      </c>
      <c r="AA41" s="425">
        <v>6375.23</v>
      </c>
      <c r="AB41" s="425">
        <v>2338.1</v>
      </c>
      <c r="AC41" s="426" t="s">
        <v>177</v>
      </c>
      <c r="AD41" s="425">
        <v>75.47</v>
      </c>
      <c r="AE41" s="425">
        <v>31.22</v>
      </c>
      <c r="AF41" s="425">
        <v>232.2</v>
      </c>
      <c r="AG41" s="425">
        <v>205.25</v>
      </c>
      <c r="AH41" s="425">
        <v>162.07</v>
      </c>
      <c r="AI41" s="425">
        <v>9.14</v>
      </c>
      <c r="AJ41" s="848"/>
      <c r="AK41" s="427">
        <v>588.09</v>
      </c>
    </row>
    <row r="42" spans="2:38" ht="11.1" customHeight="1">
      <c r="B42" s="1093"/>
      <c r="C42" s="120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W42" s="1088"/>
      <c r="X42" s="420" t="s">
        <v>77</v>
      </c>
      <c r="Y42" s="371">
        <v>215</v>
      </c>
      <c r="Z42" s="371">
        <v>12970</v>
      </c>
      <c r="AA42" s="371">
        <v>5818</v>
      </c>
      <c r="AB42" s="371">
        <v>2485</v>
      </c>
      <c r="AC42" s="372" t="s">
        <v>177</v>
      </c>
      <c r="AD42" s="371">
        <v>61</v>
      </c>
      <c r="AE42" s="371">
        <v>29</v>
      </c>
      <c r="AF42" s="371">
        <v>430</v>
      </c>
      <c r="AG42" s="371">
        <v>242</v>
      </c>
      <c r="AH42" s="371">
        <v>178</v>
      </c>
      <c r="AI42" s="371">
        <v>12</v>
      </c>
      <c r="AJ42" s="847"/>
      <c r="AK42" s="421">
        <v>677</v>
      </c>
    </row>
    <row r="43" spans="2:38" ht="11.1" customHeight="1">
      <c r="B43" s="1093"/>
      <c r="C43" s="120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W43" s="1088"/>
      <c r="X43" s="698" t="s">
        <v>78</v>
      </c>
      <c r="Y43" s="633">
        <v>230</v>
      </c>
      <c r="Z43" s="633">
        <v>12658</v>
      </c>
      <c r="AA43" s="633">
        <v>5561</v>
      </c>
      <c r="AB43" s="633">
        <v>2159</v>
      </c>
      <c r="AC43" s="634" t="s">
        <v>177</v>
      </c>
      <c r="AD43" s="633">
        <v>56</v>
      </c>
      <c r="AE43" s="633">
        <v>22</v>
      </c>
      <c r="AF43" s="633">
        <v>587</v>
      </c>
      <c r="AG43" s="633">
        <v>335</v>
      </c>
      <c r="AH43" s="633">
        <v>217</v>
      </c>
      <c r="AI43" s="633">
        <v>12</v>
      </c>
      <c r="AJ43" s="843"/>
      <c r="AK43" s="635">
        <v>643</v>
      </c>
    </row>
    <row r="44" spans="2:38" ht="11.1" customHeight="1">
      <c r="B44" s="1093"/>
      <c r="C44" s="120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W44" s="1088"/>
      <c r="X44" s="420" t="s">
        <v>79</v>
      </c>
      <c r="Y44" s="633">
        <v>183</v>
      </c>
      <c r="Z44" s="633">
        <v>12351</v>
      </c>
      <c r="AA44" s="633">
        <v>5505</v>
      </c>
      <c r="AB44" s="633">
        <v>2098</v>
      </c>
      <c r="AC44" s="633">
        <v>120</v>
      </c>
      <c r="AD44" s="633">
        <v>50</v>
      </c>
      <c r="AE44" s="633">
        <v>21</v>
      </c>
      <c r="AF44" s="633">
        <v>514</v>
      </c>
      <c r="AG44" s="633">
        <v>301</v>
      </c>
      <c r="AH44" s="633">
        <v>201</v>
      </c>
      <c r="AI44" s="633">
        <v>3</v>
      </c>
      <c r="AJ44" s="843"/>
      <c r="AK44" s="635">
        <v>627</v>
      </c>
    </row>
    <row r="45" spans="2:38" ht="11.1" customHeight="1">
      <c r="B45" s="120"/>
      <c r="C45" s="120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W45" s="1088"/>
      <c r="X45" s="698" t="s">
        <v>80</v>
      </c>
      <c r="Y45" s="633">
        <v>174</v>
      </c>
      <c r="Z45" s="633">
        <v>11533</v>
      </c>
      <c r="AA45" s="633">
        <v>5434</v>
      </c>
      <c r="AB45" s="633">
        <v>2076</v>
      </c>
      <c r="AC45" s="633">
        <v>600</v>
      </c>
      <c r="AD45" s="633">
        <v>40</v>
      </c>
      <c r="AE45" s="633">
        <v>17</v>
      </c>
      <c r="AF45" s="633">
        <v>692</v>
      </c>
      <c r="AG45" s="633">
        <v>187</v>
      </c>
      <c r="AH45" s="633">
        <v>150</v>
      </c>
      <c r="AI45" s="634" t="s">
        <v>176</v>
      </c>
      <c r="AJ45" s="634"/>
      <c r="AK45" s="857">
        <v>559</v>
      </c>
    </row>
    <row r="46" spans="2:38" ht="11.1" customHeight="1">
      <c r="B46" s="120"/>
      <c r="C46" s="120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W46" s="1088"/>
      <c r="X46" s="858" t="s">
        <v>92</v>
      </c>
      <c r="Y46" s="859">
        <v>151</v>
      </c>
      <c r="Z46" s="859">
        <v>10709</v>
      </c>
      <c r="AA46" s="860">
        <v>5578</v>
      </c>
      <c r="AB46" s="861">
        <v>2037</v>
      </c>
      <c r="AC46" s="860">
        <v>800</v>
      </c>
      <c r="AD46" s="860">
        <v>37</v>
      </c>
      <c r="AE46" s="860">
        <v>8</v>
      </c>
      <c r="AF46" s="860">
        <v>720</v>
      </c>
      <c r="AG46" s="860">
        <v>183</v>
      </c>
      <c r="AH46" s="860">
        <v>155</v>
      </c>
      <c r="AI46" s="860" t="s">
        <v>176</v>
      </c>
      <c r="AJ46" s="860">
        <v>8</v>
      </c>
      <c r="AK46" s="862">
        <v>560</v>
      </c>
    </row>
    <row r="47" spans="2:38" ht="11.1" customHeight="1">
      <c r="B47" s="120"/>
      <c r="C47" s="120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W47" s="1089"/>
      <c r="X47" s="428" t="s">
        <v>660</v>
      </c>
      <c r="Y47" s="638">
        <v>151</v>
      </c>
      <c r="Z47" s="638">
        <v>10709</v>
      </c>
      <c r="AA47" s="639">
        <v>5578</v>
      </c>
      <c r="AB47" s="640">
        <v>2037</v>
      </c>
      <c r="AC47" s="639">
        <v>800</v>
      </c>
      <c r="AD47" s="639">
        <v>37</v>
      </c>
      <c r="AE47" s="639">
        <v>8</v>
      </c>
      <c r="AF47" s="639">
        <v>720</v>
      </c>
      <c r="AG47" s="639">
        <v>183</v>
      </c>
      <c r="AH47" s="639">
        <v>155</v>
      </c>
      <c r="AI47" s="639" t="s">
        <v>176</v>
      </c>
      <c r="AJ47" s="639">
        <v>14</v>
      </c>
      <c r="AK47" s="850">
        <v>560</v>
      </c>
      <c r="AL47" s="12"/>
    </row>
    <row r="48" spans="2:38" ht="11.1" customHeight="1">
      <c r="B48" s="1093"/>
      <c r="C48" s="120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W48" s="1087" t="s">
        <v>157</v>
      </c>
      <c r="X48" s="416" t="s">
        <v>66</v>
      </c>
      <c r="Y48" s="633"/>
      <c r="Z48" s="633">
        <v>54341</v>
      </c>
      <c r="AA48" s="633">
        <v>32722</v>
      </c>
      <c r="AB48" s="633">
        <v>0</v>
      </c>
      <c r="AC48" s="641" t="s">
        <v>177</v>
      </c>
      <c r="AD48" s="633">
        <v>2022</v>
      </c>
      <c r="AE48" s="633">
        <v>1517</v>
      </c>
      <c r="AF48" s="642">
        <v>711</v>
      </c>
      <c r="AG48" s="633">
        <v>836</v>
      </c>
      <c r="AH48" s="633">
        <v>173</v>
      </c>
      <c r="AI48" s="633">
        <v>156</v>
      </c>
      <c r="AJ48" s="843"/>
      <c r="AK48" s="635">
        <v>4801</v>
      </c>
    </row>
    <row r="49" spans="2:38" ht="11.1" customHeight="1">
      <c r="B49" s="1093"/>
      <c r="C49" s="120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W49" s="1088"/>
      <c r="X49" s="420" t="s">
        <v>68</v>
      </c>
      <c r="Y49" s="633">
        <v>2614</v>
      </c>
      <c r="Z49" s="633">
        <v>57513</v>
      </c>
      <c r="AA49" s="633">
        <v>23939</v>
      </c>
      <c r="AB49" s="633">
        <v>0</v>
      </c>
      <c r="AC49" s="634" t="s">
        <v>177</v>
      </c>
      <c r="AD49" s="633">
        <v>665</v>
      </c>
      <c r="AE49" s="633">
        <v>531</v>
      </c>
      <c r="AF49" s="633">
        <v>299</v>
      </c>
      <c r="AG49" s="633">
        <v>715</v>
      </c>
      <c r="AH49" s="633">
        <v>213</v>
      </c>
      <c r="AI49" s="633">
        <v>139</v>
      </c>
      <c r="AJ49" s="843"/>
      <c r="AK49" s="635">
        <v>4354</v>
      </c>
    </row>
    <row r="50" spans="2:38" ht="11.1" customHeight="1">
      <c r="B50" s="1093"/>
      <c r="C50" s="120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W50" s="1088"/>
      <c r="X50" s="420" t="s">
        <v>69</v>
      </c>
      <c r="Y50" s="633">
        <v>3284</v>
      </c>
      <c r="Z50" s="633">
        <v>51156</v>
      </c>
      <c r="AA50" s="633">
        <v>21286</v>
      </c>
      <c r="AB50" s="633">
        <v>0</v>
      </c>
      <c r="AC50" s="634" t="s">
        <v>177</v>
      </c>
      <c r="AD50" s="633">
        <v>531</v>
      </c>
      <c r="AE50" s="633">
        <v>368</v>
      </c>
      <c r="AF50" s="633">
        <v>294</v>
      </c>
      <c r="AG50" s="633">
        <v>756</v>
      </c>
      <c r="AH50" s="633">
        <v>243</v>
      </c>
      <c r="AI50" s="633">
        <v>83</v>
      </c>
      <c r="AJ50" s="843"/>
      <c r="AK50" s="635">
        <v>4228</v>
      </c>
    </row>
    <row r="51" spans="2:38" ht="11.1" customHeight="1">
      <c r="B51" s="1093"/>
      <c r="C51" s="120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W51" s="1088"/>
      <c r="X51" s="420" t="s">
        <v>70</v>
      </c>
      <c r="Y51" s="633">
        <v>4729</v>
      </c>
      <c r="Z51" s="633">
        <v>48350</v>
      </c>
      <c r="AA51" s="633">
        <v>26648</v>
      </c>
      <c r="AB51" s="633">
        <v>0</v>
      </c>
      <c r="AC51" s="634" t="s">
        <v>177</v>
      </c>
      <c r="AD51" s="633">
        <v>562</v>
      </c>
      <c r="AE51" s="633">
        <v>246</v>
      </c>
      <c r="AF51" s="633">
        <v>333</v>
      </c>
      <c r="AG51" s="633">
        <v>634</v>
      </c>
      <c r="AH51" s="633">
        <v>222</v>
      </c>
      <c r="AI51" s="633">
        <v>57</v>
      </c>
      <c r="AJ51" s="843"/>
      <c r="AK51" s="635">
        <v>4713</v>
      </c>
    </row>
    <row r="52" spans="2:38" ht="11.1" customHeight="1">
      <c r="B52" s="1093"/>
      <c r="C52" s="120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W52" s="1088"/>
      <c r="X52" s="699" t="s">
        <v>71</v>
      </c>
      <c r="Y52" s="636">
        <v>5220</v>
      </c>
      <c r="Z52" s="636">
        <v>43633</v>
      </c>
      <c r="AA52" s="636">
        <v>23133</v>
      </c>
      <c r="AB52" s="636">
        <v>0</v>
      </c>
      <c r="AC52" s="637" t="s">
        <v>177</v>
      </c>
      <c r="AD52" s="636">
        <v>561</v>
      </c>
      <c r="AE52" s="636">
        <v>183</v>
      </c>
      <c r="AF52" s="636">
        <v>378</v>
      </c>
      <c r="AG52" s="636">
        <v>728</v>
      </c>
      <c r="AH52" s="636">
        <v>228</v>
      </c>
      <c r="AI52" s="636">
        <v>59</v>
      </c>
      <c r="AJ52" s="849"/>
      <c r="AK52" s="643">
        <v>3504</v>
      </c>
    </row>
    <row r="53" spans="2:38" ht="11.1" customHeight="1">
      <c r="B53" s="1093"/>
      <c r="C53" s="120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W53" s="1088"/>
      <c r="X53" s="698" t="s">
        <v>72</v>
      </c>
      <c r="Y53" s="633">
        <v>6008</v>
      </c>
      <c r="Z53" s="633">
        <v>40273</v>
      </c>
      <c r="AA53" s="633">
        <v>24312</v>
      </c>
      <c r="AB53" s="633">
        <v>0</v>
      </c>
      <c r="AC53" s="634" t="s">
        <v>177</v>
      </c>
      <c r="AD53" s="633">
        <v>508</v>
      </c>
      <c r="AE53" s="633">
        <v>177</v>
      </c>
      <c r="AF53" s="633">
        <v>340</v>
      </c>
      <c r="AG53" s="633">
        <v>896</v>
      </c>
      <c r="AH53" s="633">
        <v>332</v>
      </c>
      <c r="AI53" s="633">
        <v>81</v>
      </c>
      <c r="AJ53" s="843"/>
      <c r="AK53" s="635">
        <v>3585</v>
      </c>
    </row>
    <row r="54" spans="2:38" ht="11.1" customHeight="1">
      <c r="B54" s="1093"/>
      <c r="C54" s="120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W54" s="1088"/>
      <c r="X54" s="698" t="s">
        <v>73</v>
      </c>
      <c r="Y54" s="633">
        <v>4550</v>
      </c>
      <c r="Z54" s="633">
        <v>37828</v>
      </c>
      <c r="AA54" s="633">
        <v>23319</v>
      </c>
      <c r="AB54" s="633">
        <v>4580</v>
      </c>
      <c r="AC54" s="634" t="s">
        <v>177</v>
      </c>
      <c r="AD54" s="633">
        <v>310</v>
      </c>
      <c r="AE54" s="633">
        <v>141</v>
      </c>
      <c r="AF54" s="633">
        <v>298</v>
      </c>
      <c r="AG54" s="633">
        <v>839</v>
      </c>
      <c r="AH54" s="633">
        <v>362</v>
      </c>
      <c r="AI54" s="633">
        <v>57</v>
      </c>
      <c r="AJ54" s="843"/>
      <c r="AK54" s="635">
        <v>3536</v>
      </c>
    </row>
    <row r="55" spans="2:38" ht="11.1" customHeight="1">
      <c r="B55" s="1093"/>
      <c r="C55" s="120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W55" s="1088"/>
      <c r="X55" s="698" t="s">
        <v>74</v>
      </c>
      <c r="Y55" s="633">
        <v>2421</v>
      </c>
      <c r="Z55" s="633">
        <v>41834</v>
      </c>
      <c r="AA55" s="633">
        <v>22801</v>
      </c>
      <c r="AB55" s="633">
        <v>7023</v>
      </c>
      <c r="AC55" s="634" t="s">
        <v>177</v>
      </c>
      <c r="AD55" s="633">
        <v>283</v>
      </c>
      <c r="AE55" s="633">
        <v>137</v>
      </c>
      <c r="AF55" s="633">
        <v>284</v>
      </c>
      <c r="AG55" s="633">
        <v>877</v>
      </c>
      <c r="AH55" s="633">
        <v>371</v>
      </c>
      <c r="AI55" s="633">
        <v>53</v>
      </c>
      <c r="AJ55" s="843"/>
      <c r="AK55" s="635">
        <v>2940</v>
      </c>
    </row>
    <row r="56" spans="2:38" ht="11.1" customHeight="1">
      <c r="B56" s="1093"/>
      <c r="C56" s="120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W56" s="1088"/>
      <c r="X56" s="698" t="s">
        <v>75</v>
      </c>
      <c r="Y56" s="633">
        <v>1702</v>
      </c>
      <c r="Z56" s="633">
        <v>38726</v>
      </c>
      <c r="AA56" s="633">
        <v>24067</v>
      </c>
      <c r="AB56" s="633">
        <v>8550</v>
      </c>
      <c r="AC56" s="634" t="s">
        <v>177</v>
      </c>
      <c r="AD56" s="633">
        <v>187</v>
      </c>
      <c r="AE56" s="633">
        <v>146</v>
      </c>
      <c r="AF56" s="633">
        <v>109</v>
      </c>
      <c r="AG56" s="633">
        <v>817</v>
      </c>
      <c r="AH56" s="633">
        <v>334</v>
      </c>
      <c r="AI56" s="633">
        <v>33</v>
      </c>
      <c r="AJ56" s="843"/>
      <c r="AK56" s="635">
        <v>2720</v>
      </c>
    </row>
    <row r="57" spans="2:38" ht="11.1" customHeight="1">
      <c r="B57" s="1093"/>
      <c r="C57" s="120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W57" s="1088"/>
      <c r="X57" s="699" t="s">
        <v>76</v>
      </c>
      <c r="Y57" s="636">
        <v>1036.4000000000001</v>
      </c>
      <c r="Z57" s="636">
        <v>33698.800000000003</v>
      </c>
      <c r="AA57" s="636">
        <v>22024.9</v>
      </c>
      <c r="AB57" s="636">
        <v>8866.4</v>
      </c>
      <c r="AC57" s="637" t="s">
        <v>177</v>
      </c>
      <c r="AD57" s="636"/>
      <c r="AE57" s="636"/>
      <c r="AF57" s="636"/>
      <c r="AG57" s="636"/>
      <c r="AH57" s="636"/>
      <c r="AI57" s="636"/>
      <c r="AJ57" s="849"/>
      <c r="AK57" s="643"/>
    </row>
    <row r="58" spans="2:38" ht="11.1" customHeight="1">
      <c r="B58" s="1093"/>
      <c r="C58" s="120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W58" s="1088"/>
      <c r="X58" s="420" t="s">
        <v>77</v>
      </c>
      <c r="Y58" s="633">
        <v>777</v>
      </c>
      <c r="Z58" s="633">
        <v>31499</v>
      </c>
      <c r="AA58" s="633">
        <v>19769</v>
      </c>
      <c r="AB58" s="633">
        <v>8422</v>
      </c>
      <c r="AC58" s="634" t="s">
        <v>177</v>
      </c>
      <c r="AD58" s="633"/>
      <c r="AE58" s="633"/>
      <c r="AF58" s="633"/>
      <c r="AG58" s="633"/>
      <c r="AH58" s="633"/>
      <c r="AI58" s="633"/>
      <c r="AJ58" s="843"/>
      <c r="AK58" s="635"/>
    </row>
    <row r="59" spans="2:38" ht="11.1" customHeight="1">
      <c r="B59" s="1093"/>
      <c r="C59" s="120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W59" s="1088"/>
      <c r="X59" s="698" t="s">
        <v>78</v>
      </c>
      <c r="Y59" s="633">
        <v>810</v>
      </c>
      <c r="Z59" s="633">
        <v>35257</v>
      </c>
      <c r="AA59" s="633">
        <v>21099</v>
      </c>
      <c r="AB59" s="633">
        <v>7930</v>
      </c>
      <c r="AC59" s="634" t="s">
        <v>177</v>
      </c>
      <c r="AD59" s="633"/>
      <c r="AE59" s="633"/>
      <c r="AF59" s="633"/>
      <c r="AG59" s="633"/>
      <c r="AH59" s="633"/>
      <c r="AI59" s="633"/>
      <c r="AJ59" s="843"/>
      <c r="AK59" s="635"/>
    </row>
    <row r="60" spans="2:38" ht="11.1" customHeight="1">
      <c r="B60" s="1093"/>
      <c r="C60" s="120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W60" s="1088"/>
      <c r="X60" s="420" t="s">
        <v>79</v>
      </c>
      <c r="Y60" s="633">
        <v>599</v>
      </c>
      <c r="Z60" s="633">
        <v>26288</v>
      </c>
      <c r="AA60" s="633">
        <v>15648</v>
      </c>
      <c r="AB60" s="633">
        <v>5778</v>
      </c>
      <c r="AC60" s="634"/>
      <c r="AD60" s="633"/>
      <c r="AE60" s="633"/>
      <c r="AF60" s="633"/>
      <c r="AG60" s="633"/>
      <c r="AH60" s="633"/>
      <c r="AI60" s="633"/>
      <c r="AJ60" s="843"/>
      <c r="AK60" s="635"/>
    </row>
    <row r="61" spans="2:38" ht="11.1" customHeight="1">
      <c r="B61" s="120"/>
      <c r="C61" s="120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W61" s="1088"/>
      <c r="X61" s="698" t="s">
        <v>80</v>
      </c>
      <c r="Y61" s="633">
        <v>532</v>
      </c>
      <c r="Z61" s="633">
        <v>24808</v>
      </c>
      <c r="AA61" s="633">
        <v>16785</v>
      </c>
      <c r="AB61" s="633">
        <v>5813</v>
      </c>
      <c r="AC61" s="633">
        <v>2585</v>
      </c>
      <c r="AD61" s="633">
        <v>59</v>
      </c>
      <c r="AE61" s="633">
        <v>29</v>
      </c>
      <c r="AF61" s="633">
        <v>48</v>
      </c>
      <c r="AG61" s="633">
        <v>365</v>
      </c>
      <c r="AH61" s="633">
        <v>233</v>
      </c>
      <c r="AI61" s="634" t="s">
        <v>177</v>
      </c>
      <c r="AJ61" s="863"/>
      <c r="AK61" s="635">
        <v>2516</v>
      </c>
    </row>
    <row r="62" spans="2:38" ht="11.1" customHeight="1">
      <c r="B62" s="120"/>
      <c r="C62" s="120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W62" s="1088"/>
      <c r="X62" s="864" t="s">
        <v>92</v>
      </c>
      <c r="Y62" s="865">
        <v>477</v>
      </c>
      <c r="Z62" s="865">
        <v>22583</v>
      </c>
      <c r="AA62" s="866">
        <v>16494</v>
      </c>
      <c r="AB62" s="867">
        <v>5423</v>
      </c>
      <c r="AC62" s="867">
        <v>4016</v>
      </c>
      <c r="AD62" s="867">
        <v>53</v>
      </c>
      <c r="AE62" s="867">
        <v>17</v>
      </c>
      <c r="AF62" s="865">
        <v>53</v>
      </c>
      <c r="AG62" s="867">
        <v>260</v>
      </c>
      <c r="AH62" s="867">
        <v>195</v>
      </c>
      <c r="AI62" s="868" t="s">
        <v>177</v>
      </c>
      <c r="AJ62" s="868">
        <v>33</v>
      </c>
      <c r="AK62" s="869">
        <v>2388</v>
      </c>
    </row>
    <row r="63" spans="2:38" ht="11.1" customHeight="1" thickBot="1">
      <c r="B63" s="120"/>
      <c r="C63" s="120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W63" s="144"/>
      <c r="X63" s="851" t="s">
        <v>660</v>
      </c>
      <c r="Y63" s="852">
        <v>341</v>
      </c>
      <c r="Z63" s="852">
        <v>21281</v>
      </c>
      <c r="AA63" s="853">
        <v>14197</v>
      </c>
      <c r="AB63" s="854">
        <v>5364</v>
      </c>
      <c r="AC63" s="854">
        <v>5061</v>
      </c>
      <c r="AD63" s="854">
        <v>61</v>
      </c>
      <c r="AE63" s="854">
        <v>16</v>
      </c>
      <c r="AF63" s="852">
        <v>55</v>
      </c>
      <c r="AG63" s="854">
        <v>239</v>
      </c>
      <c r="AH63" s="854">
        <v>237</v>
      </c>
      <c r="AI63" s="855" t="s">
        <v>510</v>
      </c>
      <c r="AJ63" s="855">
        <v>68</v>
      </c>
      <c r="AK63" s="856">
        <v>2348</v>
      </c>
      <c r="AL63" s="12"/>
    </row>
    <row r="64" spans="2:38" ht="11.1" customHeight="1">
      <c r="P64" s="3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7"/>
      <c r="AH64" s="118"/>
      <c r="AI64" s="117"/>
      <c r="AJ64" s="119"/>
      <c r="AK64" s="431" t="s">
        <v>211</v>
      </c>
    </row>
    <row r="65" spans="23:24" ht="11.1" customHeight="1">
      <c r="W65" s="116" t="s">
        <v>153</v>
      </c>
      <c r="X65" s="115" t="s">
        <v>233</v>
      </c>
    </row>
    <row r="66" spans="23:24" ht="11.1" customHeight="1">
      <c r="W66" s="115"/>
      <c r="X66" s="115" t="s">
        <v>234</v>
      </c>
    </row>
    <row r="67" spans="23:24" ht="11.1" customHeight="1">
      <c r="W67" s="115"/>
      <c r="X67" s="115" t="s">
        <v>235</v>
      </c>
    </row>
    <row r="68" spans="23:24" ht="6" customHeight="1"/>
  </sheetData>
  <mergeCells count="34">
    <mergeCell ref="B48:B60"/>
    <mergeCell ref="Q3:Q4"/>
    <mergeCell ref="S3:S4"/>
    <mergeCell ref="A4:C4"/>
    <mergeCell ref="K4:M4"/>
    <mergeCell ref="B32:B44"/>
    <mergeCell ref="A3:C3"/>
    <mergeCell ref="R3:R4"/>
    <mergeCell ref="A14:C14"/>
    <mergeCell ref="A6:C6"/>
    <mergeCell ref="A18:C18"/>
    <mergeCell ref="F3:F4"/>
    <mergeCell ref="G3:G4"/>
    <mergeCell ref="D28:L28"/>
    <mergeCell ref="N28:O28"/>
    <mergeCell ref="AH29:AH31"/>
    <mergeCell ref="W32:W47"/>
    <mergeCell ref="W48:W62"/>
    <mergeCell ref="W28:X28"/>
    <mergeCell ref="K20:M20"/>
    <mergeCell ref="Y28:AF28"/>
    <mergeCell ref="AG28:AI28"/>
    <mergeCell ref="AJ28:AK28"/>
    <mergeCell ref="D3:D4"/>
    <mergeCell ref="E3:E4"/>
    <mergeCell ref="P3:P4"/>
    <mergeCell ref="H3:H4"/>
    <mergeCell ref="K14:M14"/>
    <mergeCell ref="K3:M3"/>
    <mergeCell ref="N3:N4"/>
    <mergeCell ref="O3:O4"/>
    <mergeCell ref="J3:J4"/>
    <mergeCell ref="I3:I4"/>
    <mergeCell ref="T3:T4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&amp;C&amp;"ＭＳ ゴシック,標準"&amp;12- 6 -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F5BC-A90C-409D-B082-3963E842EC04}">
  <sheetPr>
    <tabColor rgb="FFFFC000"/>
  </sheetPr>
  <dimension ref="B1:H54"/>
  <sheetViews>
    <sheetView view="pageBreakPreview" topLeftCell="A25" zoomScale="120" zoomScaleNormal="100" zoomScaleSheetLayoutView="120" workbookViewId="0">
      <selection activeCell="B55" sqref="B55"/>
    </sheetView>
  </sheetViews>
  <sheetFormatPr defaultColWidth="9" defaultRowHeight="13.5"/>
  <cols>
    <col min="1" max="1" width="0.875" style="1" customWidth="1"/>
    <col min="2" max="2" width="4.25" style="1" customWidth="1"/>
    <col min="3" max="3" width="8.625" style="1" customWidth="1"/>
    <col min="4" max="8" width="11.625" style="1" customWidth="1"/>
    <col min="9" max="9" width="0.875" style="1" customWidth="1"/>
    <col min="10" max="16384" width="9" style="1"/>
  </cols>
  <sheetData>
    <row r="1" spans="2:8" ht="16.5" customHeight="1">
      <c r="B1" s="34" t="s">
        <v>236</v>
      </c>
      <c r="G1" s="3"/>
      <c r="H1" s="3"/>
    </row>
    <row r="2" spans="2:8" ht="14.25" customHeight="1" thickBot="1">
      <c r="G2" s="3"/>
      <c r="H2" s="269" t="s">
        <v>237</v>
      </c>
    </row>
    <row r="3" spans="2:8" ht="18.75" customHeight="1">
      <c r="B3" s="74"/>
      <c r="C3" s="119"/>
      <c r="D3" s="165" t="s">
        <v>238</v>
      </c>
      <c r="E3" s="443" t="s">
        <v>239</v>
      </c>
      <c r="F3" s="1039" t="s">
        <v>240</v>
      </c>
      <c r="G3" s="1039" t="s">
        <v>241</v>
      </c>
      <c r="H3" s="1040" t="s">
        <v>242</v>
      </c>
    </row>
    <row r="4" spans="2:8" ht="18.75" customHeight="1">
      <c r="B4" s="444" t="s">
        <v>243</v>
      </c>
      <c r="C4" s="445"/>
      <c r="D4" s="67" t="s">
        <v>244</v>
      </c>
      <c r="E4" s="468" t="s">
        <v>245</v>
      </c>
      <c r="F4" s="1108"/>
      <c r="G4" s="1108"/>
      <c r="H4" s="1109"/>
    </row>
    <row r="5" spans="2:8" ht="12.95" customHeight="1">
      <c r="B5" s="1110" t="s">
        <v>246</v>
      </c>
      <c r="C5" s="1111"/>
      <c r="D5" s="983" t="s">
        <v>67</v>
      </c>
      <c r="E5" s="446">
        <v>75.099999999999994</v>
      </c>
      <c r="F5" s="446">
        <v>22</v>
      </c>
      <c r="G5" s="446">
        <v>1.4</v>
      </c>
      <c r="H5" s="447">
        <v>1.5</v>
      </c>
    </row>
    <row r="6" spans="2:8" ht="12.95" customHeight="1">
      <c r="B6" s="1112"/>
      <c r="C6" s="1113"/>
      <c r="D6" s="983" t="s">
        <v>68</v>
      </c>
      <c r="E6" s="446">
        <v>78.400000000000006</v>
      </c>
      <c r="F6" s="446">
        <v>19.600000000000001</v>
      </c>
      <c r="G6" s="446">
        <v>1.3</v>
      </c>
      <c r="H6" s="447">
        <v>0.7</v>
      </c>
    </row>
    <row r="7" spans="2:8" ht="12.95" customHeight="1">
      <c r="B7" s="1112"/>
      <c r="C7" s="1113"/>
      <c r="D7" s="983" t="s">
        <v>69</v>
      </c>
      <c r="E7" s="446">
        <v>79.599999999999994</v>
      </c>
      <c r="F7" s="446">
        <v>16.600000000000001</v>
      </c>
      <c r="G7" s="446">
        <v>2</v>
      </c>
      <c r="H7" s="447">
        <v>1.8</v>
      </c>
    </row>
    <row r="8" spans="2:8" ht="12.95" customHeight="1">
      <c r="B8" s="1112"/>
      <c r="C8" s="1113"/>
      <c r="D8" s="448" t="s">
        <v>70</v>
      </c>
      <c r="E8" s="449">
        <v>80</v>
      </c>
      <c r="F8" s="449">
        <v>16.7</v>
      </c>
      <c r="G8" s="449">
        <v>1.5</v>
      </c>
      <c r="H8" s="450">
        <v>1.8</v>
      </c>
    </row>
    <row r="9" spans="2:8" ht="12.95" customHeight="1">
      <c r="B9" s="1112"/>
      <c r="C9" s="1113"/>
      <c r="D9" s="982" t="s">
        <v>71</v>
      </c>
      <c r="E9" s="446">
        <v>85.1</v>
      </c>
      <c r="F9" s="446">
        <v>12.1</v>
      </c>
      <c r="G9" s="446">
        <v>1</v>
      </c>
      <c r="H9" s="447">
        <v>1.8</v>
      </c>
    </row>
    <row r="10" spans="2:8" ht="12.95" customHeight="1">
      <c r="B10" s="1112"/>
      <c r="C10" s="1113"/>
      <c r="D10" s="982" t="s">
        <v>72</v>
      </c>
      <c r="E10" s="446">
        <v>62</v>
      </c>
      <c r="F10" s="446">
        <v>32.299999999999997</v>
      </c>
      <c r="G10" s="446">
        <v>3.1</v>
      </c>
      <c r="H10" s="447">
        <v>2.5</v>
      </c>
    </row>
    <row r="11" spans="2:8" ht="12.95" customHeight="1">
      <c r="B11" s="1112"/>
      <c r="C11" s="1113"/>
      <c r="D11" s="982" t="s">
        <v>73</v>
      </c>
      <c r="E11" s="446">
        <v>80.8</v>
      </c>
      <c r="F11" s="446">
        <v>16</v>
      </c>
      <c r="G11" s="446">
        <v>1.3</v>
      </c>
      <c r="H11" s="447">
        <v>2</v>
      </c>
    </row>
    <row r="12" spans="2:8" ht="12.95" customHeight="1">
      <c r="B12" s="1112"/>
      <c r="C12" s="1113"/>
      <c r="D12" s="982" t="s">
        <v>74</v>
      </c>
      <c r="E12" s="446">
        <v>78.400000000000006</v>
      </c>
      <c r="F12" s="446">
        <v>18.100000000000001</v>
      </c>
      <c r="G12" s="446">
        <v>1.6</v>
      </c>
      <c r="H12" s="447">
        <v>1.9</v>
      </c>
    </row>
    <row r="13" spans="2:8" ht="12.95" customHeight="1">
      <c r="B13" s="1112"/>
      <c r="C13" s="1113"/>
      <c r="D13" s="870" t="s">
        <v>75</v>
      </c>
      <c r="E13" s="871">
        <v>79</v>
      </c>
      <c r="F13" s="871">
        <v>17.399999999999999</v>
      </c>
      <c r="G13" s="871">
        <v>1.8</v>
      </c>
      <c r="H13" s="872">
        <v>1.8</v>
      </c>
    </row>
    <row r="14" spans="2:8" ht="12.95" customHeight="1">
      <c r="B14" s="1112"/>
      <c r="C14" s="1113"/>
      <c r="D14" s="873" t="s">
        <v>76</v>
      </c>
      <c r="E14" s="874">
        <v>81.400000000000006</v>
      </c>
      <c r="F14" s="874">
        <v>15.3</v>
      </c>
      <c r="G14" s="874">
        <v>1.3</v>
      </c>
      <c r="H14" s="875">
        <v>2</v>
      </c>
    </row>
    <row r="15" spans="2:8" ht="12.95" customHeight="1">
      <c r="B15" s="1112"/>
      <c r="C15" s="1113"/>
      <c r="D15" s="870" t="s">
        <v>77</v>
      </c>
      <c r="E15" s="871">
        <v>82.5</v>
      </c>
      <c r="F15" s="871">
        <v>14.1</v>
      </c>
      <c r="G15" s="871">
        <v>1.7</v>
      </c>
      <c r="H15" s="872">
        <v>1.7</v>
      </c>
    </row>
    <row r="16" spans="2:8" ht="12.95" customHeight="1">
      <c r="B16" s="1112"/>
      <c r="C16" s="1113"/>
      <c r="D16" s="870" t="s">
        <v>78</v>
      </c>
      <c r="E16" s="871">
        <v>83.4</v>
      </c>
      <c r="F16" s="871">
        <v>13.6</v>
      </c>
      <c r="G16" s="871">
        <v>1.4</v>
      </c>
      <c r="H16" s="872">
        <v>1.7</v>
      </c>
    </row>
    <row r="17" spans="2:8" ht="12.95" customHeight="1">
      <c r="B17" s="1112"/>
      <c r="C17" s="1113"/>
      <c r="D17" s="870" t="s">
        <v>79</v>
      </c>
      <c r="E17" s="871">
        <v>82.3</v>
      </c>
      <c r="F17" s="871">
        <v>14.2</v>
      </c>
      <c r="G17" s="871">
        <v>1.6</v>
      </c>
      <c r="H17" s="872">
        <v>1.9</v>
      </c>
    </row>
    <row r="18" spans="2:8" ht="12.95" customHeight="1">
      <c r="B18" s="1112"/>
      <c r="C18" s="1113"/>
      <c r="D18" s="870" t="s">
        <v>80</v>
      </c>
      <c r="E18" s="871">
        <v>80.3</v>
      </c>
      <c r="F18" s="871">
        <v>15.7</v>
      </c>
      <c r="G18" s="871">
        <v>1.8</v>
      </c>
      <c r="H18" s="872">
        <v>2.2000000000000002</v>
      </c>
    </row>
    <row r="19" spans="2:8" ht="12.95" customHeight="1">
      <c r="B19" s="1112"/>
      <c r="C19" s="1113"/>
      <c r="D19" s="876" t="s">
        <v>92</v>
      </c>
      <c r="E19" s="877">
        <v>73.099999999999994</v>
      </c>
      <c r="F19" s="877">
        <v>21.8</v>
      </c>
      <c r="G19" s="878">
        <v>3</v>
      </c>
      <c r="H19" s="879">
        <v>2.1</v>
      </c>
    </row>
    <row r="20" spans="2:8" ht="12.95" customHeight="1" thickBot="1">
      <c r="B20" s="1112"/>
      <c r="C20" s="1113"/>
      <c r="D20" s="880" t="s">
        <v>659</v>
      </c>
      <c r="E20" s="881">
        <v>80.099999999999994</v>
      </c>
      <c r="F20" s="881">
        <v>16.600000000000001</v>
      </c>
      <c r="G20" s="881">
        <v>2.1</v>
      </c>
      <c r="H20" s="882">
        <v>1.1000000000000001</v>
      </c>
    </row>
    <row r="21" spans="2:8" ht="12.95" customHeight="1" thickBot="1">
      <c r="B21" s="1114"/>
      <c r="C21" s="1115"/>
      <c r="D21" s="1407" t="s">
        <v>661</v>
      </c>
      <c r="E21" s="1408">
        <v>83.1</v>
      </c>
      <c r="F21" s="1408">
        <v>14.2</v>
      </c>
      <c r="G21" s="1410">
        <v>1.4</v>
      </c>
      <c r="H21" s="1409">
        <v>1.3</v>
      </c>
    </row>
    <row r="22" spans="2:8">
      <c r="B22" s="115" t="s">
        <v>688</v>
      </c>
      <c r="C22" s="115"/>
      <c r="D22" s="644"/>
      <c r="E22" s="644"/>
      <c r="F22" s="644"/>
      <c r="G22" s="645"/>
      <c r="H22" s="645" t="s">
        <v>247</v>
      </c>
    </row>
    <row r="25" spans="2:8" ht="18" customHeight="1">
      <c r="B25" s="34" t="s">
        <v>248</v>
      </c>
      <c r="H25" s="3"/>
    </row>
    <row r="26" spans="2:8" ht="14.25" customHeight="1" thickBot="1">
      <c r="H26" s="269" t="s">
        <v>249</v>
      </c>
    </row>
    <row r="27" spans="2:8" ht="15.75" customHeight="1">
      <c r="B27" s="1116" t="s">
        <v>250</v>
      </c>
      <c r="C27" s="1117"/>
      <c r="D27" s="1039" t="s">
        <v>251</v>
      </c>
      <c r="E27" s="1072" t="s">
        <v>252</v>
      </c>
      <c r="F27" s="1091"/>
      <c r="G27" s="1091"/>
      <c r="H27" s="1073"/>
    </row>
    <row r="28" spans="2:8" ht="15.75" customHeight="1">
      <c r="B28" s="1118" t="s">
        <v>253</v>
      </c>
      <c r="C28" s="1119"/>
      <c r="D28" s="1108"/>
      <c r="E28" s="38" t="s">
        <v>245</v>
      </c>
      <c r="F28" s="38" t="s">
        <v>240</v>
      </c>
      <c r="G28" s="38" t="s">
        <v>241</v>
      </c>
      <c r="H28" s="309" t="s">
        <v>254</v>
      </c>
    </row>
    <row r="29" spans="2:8" ht="12.95" customHeight="1">
      <c r="B29" s="987" t="s">
        <v>72</v>
      </c>
      <c r="C29" s="71" t="s">
        <v>255</v>
      </c>
      <c r="D29" s="455">
        <f>SUM(E29:H29)</f>
        <v>90202</v>
      </c>
      <c r="E29" s="455">
        <v>75313</v>
      </c>
      <c r="F29" s="455">
        <v>10328</v>
      </c>
      <c r="G29" s="455">
        <v>982</v>
      </c>
      <c r="H29" s="456">
        <v>3579</v>
      </c>
    </row>
    <row r="30" spans="2:8" ht="12.95" customHeight="1">
      <c r="B30" s="987"/>
      <c r="C30" s="467" t="s">
        <v>256</v>
      </c>
      <c r="D30" s="451">
        <f>+D29/D29*100</f>
        <v>100</v>
      </c>
      <c r="E30" s="452">
        <f>+E29/D29*100</f>
        <v>83.493714108334629</v>
      </c>
      <c r="F30" s="452">
        <f>+F29/D29*100</f>
        <v>11.449856987649941</v>
      </c>
      <c r="G30" s="452">
        <f>+G29/D29*100</f>
        <v>1.0886676570364293</v>
      </c>
      <c r="H30" s="453">
        <f>H29/D29*100</f>
        <v>3.9677612469790029</v>
      </c>
    </row>
    <row r="31" spans="2:8" ht="12.95" customHeight="1">
      <c r="B31" s="987" t="s">
        <v>73</v>
      </c>
      <c r="C31" s="71" t="s">
        <v>255</v>
      </c>
      <c r="D31" s="457">
        <f>SUM(E31:H31)</f>
        <v>89891</v>
      </c>
      <c r="E31" s="457">
        <v>76577</v>
      </c>
      <c r="F31" s="457">
        <v>8356</v>
      </c>
      <c r="G31" s="457">
        <v>846</v>
      </c>
      <c r="H31" s="458">
        <v>4112</v>
      </c>
    </row>
    <row r="32" spans="2:8" ht="12.95" customHeight="1">
      <c r="B32" s="987"/>
      <c r="C32" s="467" t="s">
        <v>256</v>
      </c>
      <c r="D32" s="454">
        <f>+D31/D31*100</f>
        <v>100</v>
      </c>
      <c r="E32" s="459">
        <f>+E31/D31*100</f>
        <v>85.18872857126965</v>
      </c>
      <c r="F32" s="459">
        <f>+F31/D31*100</f>
        <v>9.2957025731163299</v>
      </c>
      <c r="G32" s="459">
        <f>+G31/D31*100</f>
        <v>0.94113982489904446</v>
      </c>
      <c r="H32" s="460">
        <f>H31/D31*100</f>
        <v>4.5744290307149775</v>
      </c>
    </row>
    <row r="33" spans="2:8" ht="12.95" customHeight="1">
      <c r="B33" s="987" t="s">
        <v>74</v>
      </c>
      <c r="C33" s="71" t="s">
        <v>255</v>
      </c>
      <c r="D33" s="455">
        <f>SUM(E33:H33)</f>
        <v>93506</v>
      </c>
      <c r="E33" s="455">
        <v>81824</v>
      </c>
      <c r="F33" s="455">
        <v>7202</v>
      </c>
      <c r="G33" s="455">
        <v>824</v>
      </c>
      <c r="H33" s="456">
        <v>3656</v>
      </c>
    </row>
    <row r="34" spans="2:8" ht="12.95" customHeight="1">
      <c r="B34" s="987"/>
      <c r="C34" s="467" t="s">
        <v>256</v>
      </c>
      <c r="D34" s="451">
        <f>+D33/D33*100</f>
        <v>100</v>
      </c>
      <c r="E34" s="452">
        <f>+E33/D33*100</f>
        <v>87.506684063054777</v>
      </c>
      <c r="F34" s="452">
        <f>+F33/D33*100</f>
        <v>7.7021795392809009</v>
      </c>
      <c r="G34" s="452">
        <f>+G33/D33*100</f>
        <v>0.88122687314183046</v>
      </c>
      <c r="H34" s="453">
        <f>H33/D33*100</f>
        <v>3.9099095245224902</v>
      </c>
    </row>
    <row r="35" spans="2:8" ht="12.95" customHeight="1">
      <c r="B35" s="987" t="s">
        <v>75</v>
      </c>
      <c r="C35" s="71" t="s">
        <v>255</v>
      </c>
      <c r="D35" s="457">
        <v>94262</v>
      </c>
      <c r="E35" s="457">
        <v>76453</v>
      </c>
      <c r="F35" s="457">
        <v>12091</v>
      </c>
      <c r="G35" s="457">
        <v>1030</v>
      </c>
      <c r="H35" s="458">
        <v>4688</v>
      </c>
    </row>
    <row r="36" spans="2:8" ht="12.95" customHeight="1">
      <c r="B36" s="987"/>
      <c r="C36" s="467" t="s">
        <v>256</v>
      </c>
      <c r="D36" s="454">
        <f>+D35/D35*100</f>
        <v>100</v>
      </c>
      <c r="E36" s="459">
        <f>+E35/D35*100</f>
        <v>81.106914769472326</v>
      </c>
      <c r="F36" s="459">
        <f>+F35/D35*100</f>
        <v>12.827014067174472</v>
      </c>
      <c r="G36" s="459">
        <f>+G35/D35*100</f>
        <v>1.0926990727970975</v>
      </c>
      <c r="H36" s="460">
        <f>H35/D35*100</f>
        <v>4.9733720905561096</v>
      </c>
    </row>
    <row r="37" spans="2:8" ht="12.95" customHeight="1">
      <c r="B37" s="978" t="s">
        <v>76</v>
      </c>
      <c r="C37" s="71" t="s">
        <v>255</v>
      </c>
      <c r="D37" s="462">
        <v>92211</v>
      </c>
      <c r="E37" s="462">
        <v>77694</v>
      </c>
      <c r="F37" s="462">
        <v>7333</v>
      </c>
      <c r="G37" s="462">
        <v>615</v>
      </c>
      <c r="H37" s="463">
        <v>6299</v>
      </c>
    </row>
    <row r="38" spans="2:8" ht="12.95" customHeight="1">
      <c r="B38" s="977"/>
      <c r="C38" s="467" t="s">
        <v>256</v>
      </c>
      <c r="D38" s="451">
        <f>+D37/D37*100</f>
        <v>100</v>
      </c>
      <c r="E38" s="452">
        <f>+E37/D37*100</f>
        <v>84.256758955005367</v>
      </c>
      <c r="F38" s="452">
        <f>+F37/D37*100</f>
        <v>7.9524134864604008</v>
      </c>
      <c r="G38" s="461">
        <f>+G37/D37*100</f>
        <v>0.6669486286885512</v>
      </c>
      <c r="H38" s="453">
        <f>H37/D37*100</f>
        <v>6.8310722148116811</v>
      </c>
    </row>
    <row r="39" spans="2:8" ht="12.95" customHeight="1">
      <c r="B39" s="987" t="s">
        <v>77</v>
      </c>
      <c r="C39" s="71" t="s">
        <v>255</v>
      </c>
      <c r="D39" s="464">
        <v>91550</v>
      </c>
      <c r="E39" s="464">
        <v>78261</v>
      </c>
      <c r="F39" s="464">
        <v>5719</v>
      </c>
      <c r="G39" s="457">
        <v>994</v>
      </c>
      <c r="H39" s="465">
        <v>6575</v>
      </c>
    </row>
    <row r="40" spans="2:8" ht="12.95" customHeight="1">
      <c r="B40" s="987"/>
      <c r="C40" s="467" t="s">
        <v>256</v>
      </c>
      <c r="D40" s="454">
        <f>+D39/D39*100</f>
        <v>100</v>
      </c>
      <c r="E40" s="459">
        <f>+E39/D39*100</f>
        <v>85.484434735117418</v>
      </c>
      <c r="F40" s="459">
        <f>+F39/D39*100</f>
        <v>6.2468596395412339</v>
      </c>
      <c r="G40" s="459">
        <f>+G39/D39*100</f>
        <v>1.0857454942654288</v>
      </c>
      <c r="H40" s="460">
        <f>H39/D39*100</f>
        <v>7.1818678317859099</v>
      </c>
    </row>
    <row r="41" spans="2:8" ht="12.95" customHeight="1">
      <c r="B41" s="978" t="s">
        <v>78</v>
      </c>
      <c r="C41" s="71" t="s">
        <v>255</v>
      </c>
      <c r="D41" s="466">
        <v>89928</v>
      </c>
      <c r="E41" s="462">
        <v>80665</v>
      </c>
      <c r="F41" s="462">
        <v>5036</v>
      </c>
      <c r="G41" s="462">
        <v>540</v>
      </c>
      <c r="H41" s="463">
        <v>3687</v>
      </c>
    </row>
    <row r="42" spans="2:8" ht="12.95" customHeight="1">
      <c r="B42" s="977"/>
      <c r="C42" s="467" t="s">
        <v>256</v>
      </c>
      <c r="D42" s="451">
        <f>+D41/D41*100</f>
        <v>100</v>
      </c>
      <c r="E42" s="452">
        <f>+E41/D41*100</f>
        <v>89.699537407703943</v>
      </c>
      <c r="F42" s="452">
        <f>+F41/D41*100</f>
        <v>5.6000355840227733</v>
      </c>
      <c r="G42" s="452">
        <f>+G41/D41*100</f>
        <v>0.60048038430744599</v>
      </c>
      <c r="H42" s="453">
        <f>H41/D41*100</f>
        <v>4.09994662396584</v>
      </c>
    </row>
    <row r="43" spans="2:8" ht="12.95" customHeight="1">
      <c r="B43" s="987" t="s">
        <v>79</v>
      </c>
      <c r="C43" s="71" t="s">
        <v>255</v>
      </c>
      <c r="D43" s="457">
        <v>77620</v>
      </c>
      <c r="E43" s="457">
        <v>69165</v>
      </c>
      <c r="F43" s="457">
        <v>4826</v>
      </c>
      <c r="G43" s="457">
        <v>540</v>
      </c>
      <c r="H43" s="458">
        <v>3687</v>
      </c>
    </row>
    <row r="44" spans="2:8" ht="12.95" customHeight="1">
      <c r="B44" s="987"/>
      <c r="C44" s="467" t="s">
        <v>256</v>
      </c>
      <c r="D44" s="454">
        <f>+D43/D43*100</f>
        <v>100</v>
      </c>
      <c r="E44" s="459">
        <f>+E43/D43*100</f>
        <v>89.107188868848226</v>
      </c>
      <c r="F44" s="459">
        <f>+F43/D43*100</f>
        <v>6.2174697242978612</v>
      </c>
      <c r="G44" s="459">
        <f>+G43/D43*100</f>
        <v>0.69569698531306368</v>
      </c>
      <c r="H44" s="460">
        <f>H43/D43*100</f>
        <v>4.750064416387529</v>
      </c>
    </row>
    <row r="45" spans="2:8" ht="12.95" customHeight="1">
      <c r="B45" s="987" t="s">
        <v>80</v>
      </c>
      <c r="C45" s="71" t="s">
        <v>255</v>
      </c>
      <c r="D45" s="462">
        <v>79745</v>
      </c>
      <c r="E45" s="462">
        <v>69316</v>
      </c>
      <c r="F45" s="462">
        <v>6119</v>
      </c>
      <c r="G45" s="462">
        <v>848</v>
      </c>
      <c r="H45" s="463">
        <v>3461</v>
      </c>
    </row>
    <row r="46" spans="2:8" ht="12.95" customHeight="1">
      <c r="B46" s="987"/>
      <c r="C46" s="467" t="s">
        <v>256</v>
      </c>
      <c r="D46" s="451">
        <f>+D45/D45*100</f>
        <v>100</v>
      </c>
      <c r="E46" s="452">
        <v>86.9</v>
      </c>
      <c r="F46" s="452">
        <v>7.7</v>
      </c>
      <c r="G46" s="452">
        <v>1.1000000000000001</v>
      </c>
      <c r="H46" s="453">
        <v>4.3</v>
      </c>
    </row>
    <row r="47" spans="2:8" ht="12.95" customHeight="1">
      <c r="B47" s="977" t="s">
        <v>92</v>
      </c>
      <c r="C47" s="71" t="s">
        <v>255</v>
      </c>
      <c r="D47" s="646">
        <v>67743.133000000002</v>
      </c>
      <c r="E47" s="646">
        <v>57725.552000000003</v>
      </c>
      <c r="F47" s="646">
        <v>6911.9409999999998</v>
      </c>
      <c r="G47" s="646">
        <v>1009.293</v>
      </c>
      <c r="H47" s="647">
        <v>2096.3470000000002</v>
      </c>
    </row>
    <row r="48" spans="2:8" ht="12.95" customHeight="1">
      <c r="B48" s="978"/>
      <c r="C48" s="969" t="s">
        <v>256</v>
      </c>
      <c r="D48" s="970">
        <f>+D47/D47*100</f>
        <v>100</v>
      </c>
      <c r="E48" s="971">
        <v>85.2</v>
      </c>
      <c r="F48" s="971">
        <v>10.199999999999999</v>
      </c>
      <c r="G48" s="971">
        <v>1.5</v>
      </c>
      <c r="H48" s="972">
        <v>3.1</v>
      </c>
    </row>
    <row r="49" spans="2:8" ht="12.95" customHeight="1">
      <c r="B49" s="1104" t="s">
        <v>659</v>
      </c>
      <c r="C49" s="973" t="s">
        <v>255</v>
      </c>
      <c r="D49" s="974">
        <v>74308.046000000002</v>
      </c>
      <c r="E49" s="974">
        <v>63036.125999999997</v>
      </c>
      <c r="F49" s="974">
        <v>7328.7150000000001</v>
      </c>
      <c r="G49" s="974">
        <v>1166.896</v>
      </c>
      <c r="H49" s="975">
        <v>2776.3090000000002</v>
      </c>
    </row>
    <row r="50" spans="2:8" ht="12.95" customHeight="1" thickBot="1">
      <c r="B50" s="1105"/>
      <c r="C50" s="883" t="s">
        <v>256</v>
      </c>
      <c r="D50" s="884">
        <v>100</v>
      </c>
      <c r="E50" s="885">
        <v>84.8</v>
      </c>
      <c r="F50" s="885">
        <v>9.9</v>
      </c>
      <c r="G50" s="885">
        <v>1.6</v>
      </c>
      <c r="H50" s="886">
        <v>3.7</v>
      </c>
    </row>
    <row r="51" spans="2:8" ht="12.95" customHeight="1">
      <c r="B51" s="1104" t="s">
        <v>663</v>
      </c>
      <c r="C51" s="973" t="s">
        <v>255</v>
      </c>
      <c r="D51" s="1411">
        <v>82924</v>
      </c>
      <c r="E51" s="1411">
        <v>75034</v>
      </c>
      <c r="F51" s="1411">
        <v>3587</v>
      </c>
      <c r="G51" s="1411">
        <v>465</v>
      </c>
      <c r="H51" s="1412">
        <v>3837</v>
      </c>
    </row>
    <row r="52" spans="2:8" ht="12.95" customHeight="1" thickBot="1">
      <c r="B52" s="1105"/>
      <c r="C52" s="883" t="s">
        <v>256</v>
      </c>
      <c r="D52" s="884">
        <v>100</v>
      </c>
      <c r="E52" s="885">
        <v>90.5</v>
      </c>
      <c r="F52" s="885">
        <v>4.3</v>
      </c>
      <c r="G52" s="885">
        <v>0.6</v>
      </c>
      <c r="H52" s="886">
        <v>4.5999999999999996</v>
      </c>
    </row>
    <row r="53" spans="2:8">
      <c r="B53" s="115" t="s">
        <v>257</v>
      </c>
      <c r="C53" s="115"/>
      <c r="D53" s="644"/>
      <c r="E53" s="644"/>
      <c r="F53" s="644"/>
      <c r="G53" s="644"/>
      <c r="H53" s="645" t="s">
        <v>258</v>
      </c>
    </row>
    <row r="54" spans="2:8">
      <c r="B54" s="115" t="s">
        <v>689</v>
      </c>
      <c r="C54" s="115"/>
      <c r="D54" s="115"/>
      <c r="E54" s="115"/>
      <c r="F54" s="115"/>
      <c r="G54" s="115"/>
      <c r="H54" s="115"/>
    </row>
  </sheetData>
  <mergeCells count="10">
    <mergeCell ref="B51:B52"/>
    <mergeCell ref="B49:B50"/>
    <mergeCell ref="F3:F4"/>
    <mergeCell ref="G3:G4"/>
    <mergeCell ref="H3:H4"/>
    <mergeCell ref="B5:C21"/>
    <mergeCell ref="B27:C27"/>
    <mergeCell ref="D27:D28"/>
    <mergeCell ref="E27:H27"/>
    <mergeCell ref="B28:C28"/>
  </mergeCells>
  <phoneticPr fontId="4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  <headerFooter>
    <oddFooter>&amp;C&amp;"ＭＳ 明朝,標準"&amp;12- 7 -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38BD-401D-442B-A027-747A90D8908B}">
  <sheetPr>
    <tabColor rgb="FF00B050"/>
  </sheetPr>
  <dimension ref="A1:AA51"/>
  <sheetViews>
    <sheetView view="pageLayout" topLeftCell="A6" zoomScaleNormal="100" zoomScaleSheetLayoutView="100" workbookViewId="0">
      <selection activeCell="C20" sqref="C20:Z21"/>
    </sheetView>
  </sheetViews>
  <sheetFormatPr defaultColWidth="9" defaultRowHeight="13.5"/>
  <cols>
    <col min="1" max="1" width="6.625" style="1" customWidth="1"/>
    <col min="2" max="2" width="4.625" style="1" customWidth="1"/>
    <col min="3" max="3" width="3.5" style="1" customWidth="1"/>
    <col min="4" max="4" width="4.625" style="1" customWidth="1"/>
    <col min="5" max="5" width="5.125" style="1" customWidth="1"/>
    <col min="6" max="9" width="4.625" style="1" customWidth="1"/>
    <col min="10" max="10" width="5.125" style="1" customWidth="1"/>
    <col min="11" max="11" width="4.625" style="1" customWidth="1"/>
    <col min="12" max="12" width="5.125" style="1" customWidth="1"/>
    <col min="13" max="13" width="4.625" style="1" customWidth="1"/>
    <col min="14" max="14" width="5.125" style="1" customWidth="1"/>
    <col min="15" max="15" width="3.125" style="1" customWidth="1"/>
    <col min="16" max="16" width="4.625" style="1" customWidth="1"/>
    <col min="17" max="17" width="5.625" style="1" customWidth="1"/>
    <col min="18" max="18" width="6.125" style="1" customWidth="1"/>
    <col min="19" max="19" width="4.625" style="1" customWidth="1"/>
    <col min="20" max="20" width="6.125" style="1" customWidth="1"/>
    <col min="21" max="21" width="3.125" style="1" customWidth="1"/>
    <col min="22" max="22" width="4.625" style="1" customWidth="1"/>
    <col min="23" max="23" width="6.125" style="1" customWidth="1"/>
    <col min="24" max="24" width="4.625" style="1" customWidth="1"/>
    <col min="25" max="25" width="5.125" style="1" customWidth="1"/>
    <col min="26" max="26" width="6.125" style="1" customWidth="1"/>
    <col min="27" max="16384" width="9" style="1"/>
  </cols>
  <sheetData>
    <row r="1" spans="1:27" ht="20.100000000000001" customHeight="1">
      <c r="A1" s="1122" t="s">
        <v>259</v>
      </c>
      <c r="B1" s="34" t="s">
        <v>260</v>
      </c>
      <c r="R1" s="488"/>
      <c r="Z1" s="156"/>
    </row>
    <row r="2" spans="1:27" ht="9.9499999999999993" customHeight="1" thickBot="1">
      <c r="A2" s="1122"/>
      <c r="Z2" s="3" t="s">
        <v>261</v>
      </c>
    </row>
    <row r="3" spans="1:27" ht="4.5" customHeight="1">
      <c r="A3" s="1122"/>
      <c r="B3" s="1131" t="s">
        <v>37</v>
      </c>
      <c r="C3" s="1132"/>
      <c r="D3" s="490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89"/>
      <c r="S3" s="469"/>
      <c r="T3" s="490"/>
      <c r="U3" s="491"/>
      <c r="V3" s="491"/>
      <c r="W3" s="491"/>
      <c r="X3" s="491"/>
      <c r="Y3" s="491"/>
      <c r="Z3" s="470"/>
    </row>
    <row r="4" spans="1:27" ht="35.1" customHeight="1">
      <c r="A4" s="1122"/>
      <c r="B4" s="1133"/>
      <c r="C4" s="1134"/>
      <c r="D4" s="1120" t="s">
        <v>262</v>
      </c>
      <c r="E4" s="1120" t="s">
        <v>263</v>
      </c>
      <c r="F4" s="1120" t="s">
        <v>264</v>
      </c>
      <c r="G4" s="1120" t="s">
        <v>265</v>
      </c>
      <c r="H4" s="1135" t="s">
        <v>266</v>
      </c>
      <c r="I4" s="1135" t="s">
        <v>267</v>
      </c>
      <c r="J4" s="1135" t="s">
        <v>268</v>
      </c>
      <c r="K4" s="1135" t="s">
        <v>269</v>
      </c>
      <c r="L4" s="1120" t="s">
        <v>270</v>
      </c>
      <c r="M4" s="1120" t="s">
        <v>271</v>
      </c>
      <c r="N4" s="1120" t="s">
        <v>272</v>
      </c>
      <c r="O4" s="1120" t="s">
        <v>273</v>
      </c>
      <c r="P4" s="1120" t="s">
        <v>274</v>
      </c>
      <c r="Q4" s="1120" t="s">
        <v>275</v>
      </c>
      <c r="R4" s="1120" t="s">
        <v>276</v>
      </c>
      <c r="S4" s="1120" t="s">
        <v>277</v>
      </c>
      <c r="T4" s="1135" t="s">
        <v>278</v>
      </c>
      <c r="U4" s="1120" t="s">
        <v>279</v>
      </c>
      <c r="V4" s="1120" t="s">
        <v>280</v>
      </c>
      <c r="W4" s="1135" t="s">
        <v>281</v>
      </c>
      <c r="X4" s="1120" t="s">
        <v>282</v>
      </c>
      <c r="Y4" s="1120" t="s">
        <v>283</v>
      </c>
      <c r="Z4" s="1137" t="s">
        <v>284</v>
      </c>
    </row>
    <row r="5" spans="1:27" ht="24.95" customHeight="1">
      <c r="A5" s="1122"/>
      <c r="B5" s="1127" t="s">
        <v>285</v>
      </c>
      <c r="C5" s="1129" t="s">
        <v>139</v>
      </c>
      <c r="D5" s="1121"/>
      <c r="E5" s="1121"/>
      <c r="F5" s="1121"/>
      <c r="G5" s="1121"/>
      <c r="H5" s="1135"/>
      <c r="I5" s="1135"/>
      <c r="J5" s="1136"/>
      <c r="K5" s="1136"/>
      <c r="L5" s="1121"/>
      <c r="M5" s="1121"/>
      <c r="N5" s="1121"/>
      <c r="O5" s="1121"/>
      <c r="P5" s="1121"/>
      <c r="Q5" s="1121"/>
      <c r="R5" s="1121"/>
      <c r="S5" s="1121"/>
      <c r="T5" s="1135"/>
      <c r="U5" s="1121"/>
      <c r="V5" s="1121"/>
      <c r="W5" s="1135"/>
      <c r="X5" s="1121"/>
      <c r="Y5" s="1121"/>
      <c r="Z5" s="1138"/>
    </row>
    <row r="6" spans="1:27" ht="3" customHeight="1">
      <c r="A6" s="1122"/>
      <c r="B6" s="1128"/>
      <c r="C6" s="1130"/>
      <c r="D6" s="136"/>
      <c r="E6" s="136"/>
      <c r="F6" s="136"/>
      <c r="G6" s="136"/>
      <c r="H6" s="136"/>
      <c r="I6" s="136"/>
      <c r="J6" s="471"/>
      <c r="K6" s="471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472"/>
    </row>
    <row r="7" spans="1:27" ht="11.65" customHeight="1">
      <c r="A7" s="1122"/>
      <c r="B7" s="1123" t="s">
        <v>85</v>
      </c>
      <c r="C7" s="473" t="s">
        <v>59</v>
      </c>
      <c r="D7" s="478">
        <v>380</v>
      </c>
      <c r="E7" s="478">
        <v>3744</v>
      </c>
      <c r="F7" s="478">
        <v>653</v>
      </c>
      <c r="G7" s="478">
        <v>763</v>
      </c>
      <c r="H7" s="478">
        <v>1153</v>
      </c>
      <c r="I7" s="478">
        <v>0</v>
      </c>
      <c r="J7" s="478">
        <v>887</v>
      </c>
      <c r="K7" s="478">
        <v>0</v>
      </c>
      <c r="L7" s="478">
        <v>779</v>
      </c>
      <c r="M7" s="478">
        <v>0</v>
      </c>
      <c r="N7" s="478">
        <v>3963</v>
      </c>
      <c r="O7" s="478">
        <v>346</v>
      </c>
      <c r="P7" s="478">
        <v>0</v>
      </c>
      <c r="Q7" s="478">
        <v>15626</v>
      </c>
      <c r="R7" s="478">
        <v>28294</v>
      </c>
      <c r="S7" s="478">
        <v>2156</v>
      </c>
      <c r="T7" s="478">
        <v>26138</v>
      </c>
      <c r="U7" s="478">
        <v>0</v>
      </c>
      <c r="V7" s="478">
        <v>0</v>
      </c>
      <c r="W7" s="478">
        <v>0</v>
      </c>
      <c r="X7" s="478">
        <v>1264</v>
      </c>
      <c r="Y7" s="478">
        <v>1831</v>
      </c>
      <c r="Z7" s="479">
        <v>29233</v>
      </c>
      <c r="AA7" s="487"/>
    </row>
    <row r="8" spans="1:27" ht="11.65" customHeight="1">
      <c r="A8" s="1122"/>
      <c r="B8" s="1124"/>
      <c r="C8" s="474" t="s">
        <v>61</v>
      </c>
      <c r="D8" s="480">
        <v>1621</v>
      </c>
      <c r="E8" s="480">
        <v>7757</v>
      </c>
      <c r="F8" s="480">
        <v>4106</v>
      </c>
      <c r="G8" s="480">
        <v>2004</v>
      </c>
      <c r="H8" s="480">
        <v>1475</v>
      </c>
      <c r="I8" s="480">
        <v>2845</v>
      </c>
      <c r="J8" s="480">
        <v>4367</v>
      </c>
      <c r="K8" s="480">
        <v>0</v>
      </c>
      <c r="L8" s="480">
        <v>2546</v>
      </c>
      <c r="M8" s="480">
        <v>0</v>
      </c>
      <c r="N8" s="480">
        <v>18087</v>
      </c>
      <c r="O8" s="480">
        <v>4</v>
      </c>
      <c r="P8" s="480">
        <v>0</v>
      </c>
      <c r="Q8" s="480">
        <v>36089</v>
      </c>
      <c r="R8" s="480">
        <v>80901</v>
      </c>
      <c r="S8" s="480">
        <v>3129</v>
      </c>
      <c r="T8" s="480">
        <v>77772</v>
      </c>
      <c r="U8" s="480">
        <v>0</v>
      </c>
      <c r="V8" s="480">
        <v>0</v>
      </c>
      <c r="W8" s="480">
        <v>0</v>
      </c>
      <c r="X8" s="480">
        <v>4610</v>
      </c>
      <c r="Y8" s="480">
        <v>19916</v>
      </c>
      <c r="Z8" s="481">
        <v>102298</v>
      </c>
      <c r="AA8" s="487"/>
    </row>
    <row r="9" spans="1:27" ht="11.65" customHeight="1">
      <c r="A9" s="1122"/>
      <c r="B9" s="1124"/>
      <c r="C9" s="474" t="s">
        <v>63</v>
      </c>
      <c r="D9" s="480">
        <v>2803</v>
      </c>
      <c r="E9" s="480">
        <v>10960</v>
      </c>
      <c r="F9" s="480">
        <v>7580</v>
      </c>
      <c r="G9" s="480">
        <v>4004</v>
      </c>
      <c r="H9" s="480">
        <v>2255</v>
      </c>
      <c r="I9" s="480">
        <v>5850</v>
      </c>
      <c r="J9" s="480">
        <v>8593</v>
      </c>
      <c r="K9" s="480">
        <v>0</v>
      </c>
      <c r="L9" s="480">
        <v>4334</v>
      </c>
      <c r="M9" s="480">
        <v>0</v>
      </c>
      <c r="N9" s="480">
        <v>42656</v>
      </c>
      <c r="O9" s="480">
        <v>0</v>
      </c>
      <c r="P9" s="480">
        <v>0</v>
      </c>
      <c r="Q9" s="480">
        <v>54339</v>
      </c>
      <c r="R9" s="480">
        <v>143374</v>
      </c>
      <c r="S9" s="480">
        <v>5760</v>
      </c>
      <c r="T9" s="480">
        <v>137614</v>
      </c>
      <c r="U9" s="480">
        <v>0</v>
      </c>
      <c r="V9" s="480">
        <v>0</v>
      </c>
      <c r="W9" s="480">
        <v>0</v>
      </c>
      <c r="X9" s="480">
        <v>7659</v>
      </c>
      <c r="Y9" s="480">
        <v>31406</v>
      </c>
      <c r="Z9" s="481">
        <v>176697</v>
      </c>
      <c r="AA9" s="487"/>
    </row>
    <row r="10" spans="1:27" ht="11.65" customHeight="1">
      <c r="A10" s="1122"/>
      <c r="B10" s="1124"/>
      <c r="C10" s="474" t="s">
        <v>286</v>
      </c>
      <c r="D10" s="480">
        <v>2907</v>
      </c>
      <c r="E10" s="480">
        <v>8977</v>
      </c>
      <c r="F10" s="480">
        <v>7530</v>
      </c>
      <c r="G10" s="480">
        <v>3192</v>
      </c>
      <c r="H10" s="480">
        <v>2219</v>
      </c>
      <c r="I10" s="480">
        <v>6604</v>
      </c>
      <c r="J10" s="480">
        <v>10293</v>
      </c>
      <c r="K10" s="480">
        <v>0</v>
      </c>
      <c r="L10" s="480">
        <v>4621</v>
      </c>
      <c r="M10" s="480">
        <v>0</v>
      </c>
      <c r="N10" s="480">
        <v>42831</v>
      </c>
      <c r="O10" s="480">
        <v>0</v>
      </c>
      <c r="P10" s="480">
        <v>0</v>
      </c>
      <c r="Q10" s="480">
        <v>51398</v>
      </c>
      <c r="R10" s="480">
        <v>140572</v>
      </c>
      <c r="S10" s="480">
        <v>4262</v>
      </c>
      <c r="T10" s="480">
        <v>136310</v>
      </c>
      <c r="U10" s="480">
        <v>0</v>
      </c>
      <c r="V10" s="480">
        <v>0</v>
      </c>
      <c r="W10" s="480">
        <v>0</v>
      </c>
      <c r="X10" s="480">
        <v>8149</v>
      </c>
      <c r="Y10" s="480">
        <v>30432</v>
      </c>
      <c r="Z10" s="481">
        <v>174891</v>
      </c>
      <c r="AA10" s="487"/>
    </row>
    <row r="11" spans="1:27" ht="11.65" customHeight="1">
      <c r="A11" s="1122"/>
      <c r="B11" s="1124"/>
      <c r="C11" s="474" t="s">
        <v>66</v>
      </c>
      <c r="D11" s="480">
        <v>3554</v>
      </c>
      <c r="E11" s="480">
        <v>8074</v>
      </c>
      <c r="F11" s="480">
        <v>7514</v>
      </c>
      <c r="G11" s="480">
        <v>3040</v>
      </c>
      <c r="H11" s="480">
        <v>2192</v>
      </c>
      <c r="I11" s="480">
        <v>7224</v>
      </c>
      <c r="J11" s="480">
        <v>12903</v>
      </c>
      <c r="K11" s="480">
        <v>2472</v>
      </c>
      <c r="L11" s="480">
        <v>4361</v>
      </c>
      <c r="M11" s="480">
        <v>0</v>
      </c>
      <c r="N11" s="480">
        <v>27528</v>
      </c>
      <c r="O11" s="480">
        <v>0</v>
      </c>
      <c r="P11" s="480">
        <v>255</v>
      </c>
      <c r="Q11" s="480">
        <v>53103</v>
      </c>
      <c r="R11" s="480">
        <v>132219</v>
      </c>
      <c r="S11" s="480">
        <v>3190</v>
      </c>
      <c r="T11" s="480">
        <v>129029</v>
      </c>
      <c r="U11" s="480">
        <v>684</v>
      </c>
      <c r="V11" s="480">
        <v>4014</v>
      </c>
      <c r="W11" s="480">
        <v>133727</v>
      </c>
      <c r="X11" s="480">
        <v>8154</v>
      </c>
      <c r="Y11" s="480">
        <v>19200</v>
      </c>
      <c r="Z11" s="481">
        <v>161081</v>
      </c>
    </row>
    <row r="12" spans="1:27" ht="11.65" customHeight="1">
      <c r="A12" s="1122"/>
      <c r="B12" s="1124"/>
      <c r="C12" s="474" t="s">
        <v>72</v>
      </c>
      <c r="D12" s="480">
        <v>3396</v>
      </c>
      <c r="E12" s="480">
        <v>9388</v>
      </c>
      <c r="F12" s="480">
        <v>7413</v>
      </c>
      <c r="G12" s="480">
        <v>4059</v>
      </c>
      <c r="H12" s="480">
        <v>1924</v>
      </c>
      <c r="I12" s="480">
        <v>4853</v>
      </c>
      <c r="J12" s="480">
        <v>11623</v>
      </c>
      <c r="K12" s="480">
        <v>2360</v>
      </c>
      <c r="L12" s="480">
        <v>6852</v>
      </c>
      <c r="M12" s="480">
        <v>0</v>
      </c>
      <c r="N12" s="480">
        <v>27218</v>
      </c>
      <c r="O12" s="480">
        <v>0</v>
      </c>
      <c r="P12" s="480">
        <v>352</v>
      </c>
      <c r="Q12" s="480">
        <v>36707</v>
      </c>
      <c r="R12" s="480">
        <v>119968</v>
      </c>
      <c r="S12" s="480">
        <v>2185</v>
      </c>
      <c r="T12" s="480">
        <v>117783</v>
      </c>
      <c r="U12" s="480">
        <v>301</v>
      </c>
      <c r="V12" s="480">
        <v>4529</v>
      </c>
      <c r="W12" s="480">
        <v>122613</v>
      </c>
      <c r="X12" s="480">
        <v>6663</v>
      </c>
      <c r="Y12" s="480">
        <v>12250</v>
      </c>
      <c r="Z12" s="481">
        <v>141526</v>
      </c>
    </row>
    <row r="13" spans="1:27" ht="11.65" customHeight="1">
      <c r="A13" s="1122"/>
      <c r="B13" s="1124"/>
      <c r="C13" s="474" t="s">
        <v>74</v>
      </c>
      <c r="D13" s="480">
        <v>3523</v>
      </c>
      <c r="E13" s="480">
        <v>9339</v>
      </c>
      <c r="F13" s="480">
        <v>7530</v>
      </c>
      <c r="G13" s="480">
        <v>4556</v>
      </c>
      <c r="H13" s="480">
        <v>1954</v>
      </c>
      <c r="I13" s="480">
        <v>4583</v>
      </c>
      <c r="J13" s="480">
        <v>11872</v>
      </c>
      <c r="K13" s="480">
        <v>2296</v>
      </c>
      <c r="L13" s="480">
        <v>7319</v>
      </c>
      <c r="M13" s="480">
        <v>4359</v>
      </c>
      <c r="N13" s="480">
        <v>27676</v>
      </c>
      <c r="O13" s="480">
        <v>0</v>
      </c>
      <c r="P13" s="480">
        <v>438</v>
      </c>
      <c r="Q13" s="480">
        <v>36276</v>
      </c>
      <c r="R13" s="480">
        <v>121721</v>
      </c>
      <c r="S13" s="480">
        <v>2875</v>
      </c>
      <c r="T13" s="480">
        <v>118846</v>
      </c>
      <c r="U13" s="480">
        <v>331</v>
      </c>
      <c r="V13" s="480">
        <v>4985</v>
      </c>
      <c r="W13" s="480">
        <v>124162</v>
      </c>
      <c r="X13" s="480">
        <v>5699</v>
      </c>
      <c r="Y13" s="480">
        <v>11096</v>
      </c>
      <c r="Z13" s="481">
        <v>140957</v>
      </c>
    </row>
    <row r="14" spans="1:27" ht="11.65" customHeight="1">
      <c r="A14" s="1122"/>
      <c r="B14" s="1124"/>
      <c r="C14" s="477" t="s">
        <v>75</v>
      </c>
      <c r="D14" s="482">
        <v>3704</v>
      </c>
      <c r="E14" s="482">
        <v>9500</v>
      </c>
      <c r="F14" s="482">
        <v>7555</v>
      </c>
      <c r="G14" s="482">
        <v>4782</v>
      </c>
      <c r="H14" s="482">
        <v>1820</v>
      </c>
      <c r="I14" s="482">
        <v>4442</v>
      </c>
      <c r="J14" s="482">
        <v>12078</v>
      </c>
      <c r="K14" s="482">
        <v>2424</v>
      </c>
      <c r="L14" s="482">
        <v>4802</v>
      </c>
      <c r="M14" s="482">
        <v>3847</v>
      </c>
      <c r="N14" s="482">
        <v>23683</v>
      </c>
      <c r="O14" s="482">
        <v>0</v>
      </c>
      <c r="P14" s="482">
        <v>424</v>
      </c>
      <c r="Q14" s="482">
        <v>35884</v>
      </c>
      <c r="R14" s="482">
        <v>114945</v>
      </c>
      <c r="S14" s="482">
        <v>2373</v>
      </c>
      <c r="T14" s="482">
        <v>112572</v>
      </c>
      <c r="U14" s="482">
        <v>294</v>
      </c>
      <c r="V14" s="482">
        <v>4832</v>
      </c>
      <c r="W14" s="482">
        <v>117698</v>
      </c>
      <c r="X14" s="482">
        <v>5369</v>
      </c>
      <c r="Y14" s="482">
        <v>10974</v>
      </c>
      <c r="Z14" s="483">
        <v>134041</v>
      </c>
    </row>
    <row r="15" spans="1:27" ht="11.65" customHeight="1">
      <c r="A15" s="1122"/>
      <c r="B15" s="1124"/>
      <c r="C15" s="475" t="s">
        <v>76</v>
      </c>
      <c r="D15" s="484">
        <v>3693</v>
      </c>
      <c r="E15" s="484">
        <v>9520</v>
      </c>
      <c r="F15" s="484">
        <v>7630</v>
      </c>
      <c r="G15" s="484">
        <v>5095</v>
      </c>
      <c r="H15" s="484">
        <v>1819</v>
      </c>
      <c r="I15" s="484">
        <v>4444</v>
      </c>
      <c r="J15" s="484">
        <v>12576</v>
      </c>
      <c r="K15" s="484">
        <v>2316</v>
      </c>
      <c r="L15" s="484">
        <v>4502</v>
      </c>
      <c r="M15" s="484">
        <v>3833</v>
      </c>
      <c r="N15" s="484">
        <v>24114</v>
      </c>
      <c r="O15" s="485" t="s">
        <v>177</v>
      </c>
      <c r="P15" s="484">
        <v>392</v>
      </c>
      <c r="Q15" s="484">
        <v>35396</v>
      </c>
      <c r="R15" s="484">
        <v>115330</v>
      </c>
      <c r="S15" s="484">
        <v>1062</v>
      </c>
      <c r="T15" s="484">
        <v>114268</v>
      </c>
      <c r="U15" s="484">
        <v>307</v>
      </c>
      <c r="V15" s="484">
        <v>4710</v>
      </c>
      <c r="W15" s="484">
        <v>119285</v>
      </c>
      <c r="X15" s="484">
        <v>5319</v>
      </c>
      <c r="Y15" s="484">
        <v>10581</v>
      </c>
      <c r="Z15" s="486">
        <v>135185</v>
      </c>
    </row>
    <row r="16" spans="1:27" ht="11.65" customHeight="1">
      <c r="A16" s="1122"/>
      <c r="B16" s="1124"/>
      <c r="C16" s="475" t="s">
        <v>77</v>
      </c>
      <c r="D16" s="484">
        <v>3691</v>
      </c>
      <c r="E16" s="484">
        <v>9318</v>
      </c>
      <c r="F16" s="484">
        <v>7630</v>
      </c>
      <c r="G16" s="484">
        <v>4362</v>
      </c>
      <c r="H16" s="484">
        <v>1939</v>
      </c>
      <c r="I16" s="484">
        <v>4468</v>
      </c>
      <c r="J16" s="484">
        <v>12200</v>
      </c>
      <c r="K16" s="484">
        <v>2297</v>
      </c>
      <c r="L16" s="484">
        <v>4170</v>
      </c>
      <c r="M16" s="484">
        <v>3914</v>
      </c>
      <c r="N16" s="484">
        <v>24898</v>
      </c>
      <c r="O16" s="485" t="s">
        <v>176</v>
      </c>
      <c r="P16" s="484">
        <v>414</v>
      </c>
      <c r="Q16" s="484">
        <v>34731</v>
      </c>
      <c r="R16" s="484">
        <v>114042</v>
      </c>
      <c r="S16" s="484">
        <v>1323</v>
      </c>
      <c r="T16" s="484">
        <v>112719</v>
      </c>
      <c r="U16" s="484">
        <v>306</v>
      </c>
      <c r="V16" s="484">
        <v>5034</v>
      </c>
      <c r="W16" s="484">
        <v>118059</v>
      </c>
      <c r="X16" s="484">
        <v>5166</v>
      </c>
      <c r="Y16" s="484">
        <v>10069</v>
      </c>
      <c r="Z16" s="486">
        <v>133294</v>
      </c>
    </row>
    <row r="17" spans="1:26" ht="11.65" customHeight="1">
      <c r="A17" s="1122"/>
      <c r="B17" s="1124"/>
      <c r="C17" s="475" t="s">
        <v>78</v>
      </c>
      <c r="D17" s="484">
        <v>3695</v>
      </c>
      <c r="E17" s="484">
        <v>9313</v>
      </c>
      <c r="F17" s="484">
        <v>7464</v>
      </c>
      <c r="G17" s="484">
        <v>3844</v>
      </c>
      <c r="H17" s="484">
        <v>1942</v>
      </c>
      <c r="I17" s="484">
        <v>4313</v>
      </c>
      <c r="J17" s="484">
        <v>11953</v>
      </c>
      <c r="K17" s="484">
        <v>2297</v>
      </c>
      <c r="L17" s="484">
        <v>4146</v>
      </c>
      <c r="M17" s="484">
        <v>3862</v>
      </c>
      <c r="N17" s="484">
        <v>23872</v>
      </c>
      <c r="O17" s="485" t="s">
        <v>176</v>
      </c>
      <c r="P17" s="484">
        <v>426</v>
      </c>
      <c r="Q17" s="484">
        <v>34525</v>
      </c>
      <c r="R17" s="484">
        <v>111652</v>
      </c>
      <c r="S17" s="484">
        <v>2181</v>
      </c>
      <c r="T17" s="484">
        <v>109471</v>
      </c>
      <c r="U17" s="484">
        <v>288</v>
      </c>
      <c r="V17" s="484">
        <v>5128</v>
      </c>
      <c r="W17" s="484">
        <v>114887</v>
      </c>
      <c r="X17" s="484">
        <v>4992</v>
      </c>
      <c r="Y17" s="484">
        <v>9706</v>
      </c>
      <c r="Z17" s="486">
        <v>129585</v>
      </c>
    </row>
    <row r="18" spans="1:26" ht="11.65" customHeight="1">
      <c r="A18" s="1122"/>
      <c r="B18" s="1124"/>
      <c r="C18" s="476" t="s">
        <v>79</v>
      </c>
      <c r="D18" s="484">
        <v>3697</v>
      </c>
      <c r="E18" s="484">
        <v>8872</v>
      </c>
      <c r="F18" s="484">
        <v>7639</v>
      </c>
      <c r="G18" s="484">
        <v>4227</v>
      </c>
      <c r="H18" s="484">
        <v>1904</v>
      </c>
      <c r="I18" s="484">
        <v>4213</v>
      </c>
      <c r="J18" s="484">
        <v>11989</v>
      </c>
      <c r="K18" s="484">
        <v>2363</v>
      </c>
      <c r="L18" s="484">
        <v>4292</v>
      </c>
      <c r="M18" s="484">
        <v>4002</v>
      </c>
      <c r="N18" s="484">
        <v>24542</v>
      </c>
      <c r="O18" s="485" t="s">
        <v>177</v>
      </c>
      <c r="P18" s="484">
        <v>455</v>
      </c>
      <c r="Q18" s="484">
        <v>35028</v>
      </c>
      <c r="R18" s="484">
        <v>113223</v>
      </c>
      <c r="S18" s="484">
        <v>3494</v>
      </c>
      <c r="T18" s="484">
        <v>109729</v>
      </c>
      <c r="U18" s="484">
        <v>281</v>
      </c>
      <c r="V18" s="484">
        <v>4779</v>
      </c>
      <c r="W18" s="484">
        <v>114789</v>
      </c>
      <c r="X18" s="484">
        <v>5104</v>
      </c>
      <c r="Y18" s="484">
        <v>9444</v>
      </c>
      <c r="Z18" s="486">
        <v>129337</v>
      </c>
    </row>
    <row r="19" spans="1:26" ht="11.65" customHeight="1">
      <c r="A19" s="1122"/>
      <c r="B19" s="1124"/>
      <c r="C19" s="648" t="s">
        <v>80</v>
      </c>
      <c r="D19" s="649">
        <v>3756</v>
      </c>
      <c r="E19" s="649">
        <v>8942</v>
      </c>
      <c r="F19" s="649">
        <v>7570</v>
      </c>
      <c r="G19" s="649">
        <v>4693</v>
      </c>
      <c r="H19" s="649">
        <v>1927</v>
      </c>
      <c r="I19" s="649">
        <v>4191</v>
      </c>
      <c r="J19" s="649">
        <v>11569</v>
      </c>
      <c r="K19" s="649">
        <v>2157</v>
      </c>
      <c r="L19" s="649">
        <v>3973</v>
      </c>
      <c r="M19" s="649">
        <v>3838</v>
      </c>
      <c r="N19" s="649">
        <v>24173</v>
      </c>
      <c r="O19" s="650"/>
      <c r="P19" s="649">
        <v>396</v>
      </c>
      <c r="Q19" s="649">
        <v>34854</v>
      </c>
      <c r="R19" s="649">
        <v>112039</v>
      </c>
      <c r="S19" s="649">
        <v>2593</v>
      </c>
      <c r="T19" s="649">
        <v>109446</v>
      </c>
      <c r="U19" s="649">
        <v>229</v>
      </c>
      <c r="V19" s="649">
        <v>4999</v>
      </c>
      <c r="W19" s="649">
        <v>114674</v>
      </c>
      <c r="X19" s="649">
        <v>4834</v>
      </c>
      <c r="Y19" s="649">
        <v>9216</v>
      </c>
      <c r="Z19" s="651">
        <v>128724</v>
      </c>
    </row>
    <row r="20" spans="1:26" ht="11.65" customHeight="1">
      <c r="A20" s="1122"/>
      <c r="B20" s="1124"/>
      <c r="C20" s="476" t="s">
        <v>79</v>
      </c>
      <c r="D20" s="484">
        <v>3697</v>
      </c>
      <c r="E20" s="484">
        <v>8872</v>
      </c>
      <c r="F20" s="484">
        <v>7639</v>
      </c>
      <c r="G20" s="484">
        <v>4227</v>
      </c>
      <c r="H20" s="484">
        <v>1904</v>
      </c>
      <c r="I20" s="484">
        <v>4213</v>
      </c>
      <c r="J20" s="484">
        <v>11989</v>
      </c>
      <c r="K20" s="484">
        <v>2363</v>
      </c>
      <c r="L20" s="484">
        <v>4292</v>
      </c>
      <c r="M20" s="484">
        <v>4002</v>
      </c>
      <c r="N20" s="484">
        <v>24542</v>
      </c>
      <c r="O20" s="485" t="s">
        <v>177</v>
      </c>
      <c r="P20" s="484">
        <v>455</v>
      </c>
      <c r="Q20" s="484">
        <v>35028</v>
      </c>
      <c r="R20" s="484">
        <v>113223</v>
      </c>
      <c r="S20" s="484">
        <v>3494</v>
      </c>
      <c r="T20" s="484">
        <v>109729</v>
      </c>
      <c r="U20" s="484">
        <v>281</v>
      </c>
      <c r="V20" s="484">
        <v>4779</v>
      </c>
      <c r="W20" s="484">
        <v>114789</v>
      </c>
      <c r="X20" s="484">
        <v>5104</v>
      </c>
      <c r="Y20" s="484">
        <v>9444</v>
      </c>
      <c r="Z20" s="486">
        <v>129337</v>
      </c>
    </row>
    <row r="21" spans="1:26" ht="11.65" customHeight="1">
      <c r="A21" s="1122"/>
      <c r="B21" s="1126"/>
      <c r="C21" s="648" t="s">
        <v>80</v>
      </c>
      <c r="D21" s="649">
        <v>3756</v>
      </c>
      <c r="E21" s="649">
        <v>8942</v>
      </c>
      <c r="F21" s="649">
        <v>7570</v>
      </c>
      <c r="G21" s="649">
        <v>4693</v>
      </c>
      <c r="H21" s="649">
        <v>1927</v>
      </c>
      <c r="I21" s="649">
        <v>4191</v>
      </c>
      <c r="J21" s="649">
        <v>11569</v>
      </c>
      <c r="K21" s="649">
        <v>2157</v>
      </c>
      <c r="L21" s="649">
        <v>3973</v>
      </c>
      <c r="M21" s="649">
        <v>3838</v>
      </c>
      <c r="N21" s="649">
        <v>24173</v>
      </c>
      <c r="O21" s="650"/>
      <c r="P21" s="649">
        <v>396</v>
      </c>
      <c r="Q21" s="649">
        <v>34854</v>
      </c>
      <c r="R21" s="649">
        <v>112039</v>
      </c>
      <c r="S21" s="649">
        <v>2593</v>
      </c>
      <c r="T21" s="649">
        <v>109446</v>
      </c>
      <c r="U21" s="649">
        <v>229</v>
      </c>
      <c r="V21" s="649">
        <v>4999</v>
      </c>
      <c r="W21" s="649">
        <v>114674</v>
      </c>
      <c r="X21" s="649">
        <v>4834</v>
      </c>
      <c r="Y21" s="649">
        <v>9216</v>
      </c>
      <c r="Z21" s="651">
        <v>128724</v>
      </c>
    </row>
    <row r="22" spans="1:26" ht="11.65" customHeight="1">
      <c r="A22" s="1122"/>
      <c r="B22" s="1123" t="s">
        <v>86</v>
      </c>
      <c r="C22" s="473" t="s">
        <v>59</v>
      </c>
      <c r="D22" s="478">
        <v>318</v>
      </c>
      <c r="E22" s="478">
        <v>3459</v>
      </c>
      <c r="F22" s="478">
        <v>879</v>
      </c>
      <c r="G22" s="478">
        <v>757</v>
      </c>
      <c r="H22" s="478">
        <v>1034</v>
      </c>
      <c r="I22" s="478">
        <v>0</v>
      </c>
      <c r="J22" s="478">
        <v>797</v>
      </c>
      <c r="K22" s="478">
        <v>0</v>
      </c>
      <c r="L22" s="478">
        <v>691</v>
      </c>
      <c r="M22" s="478">
        <v>0</v>
      </c>
      <c r="N22" s="478">
        <v>3839</v>
      </c>
      <c r="O22" s="478">
        <v>38</v>
      </c>
      <c r="P22" s="478">
        <v>0</v>
      </c>
      <c r="Q22" s="478">
        <v>20427</v>
      </c>
      <c r="R22" s="478">
        <v>32239</v>
      </c>
      <c r="S22" s="478">
        <v>1751</v>
      </c>
      <c r="T22" s="478">
        <v>30488</v>
      </c>
      <c r="U22" s="478">
        <v>0</v>
      </c>
      <c r="V22" s="478">
        <v>0</v>
      </c>
      <c r="W22" s="478">
        <v>0</v>
      </c>
      <c r="X22" s="478">
        <v>1496</v>
      </c>
      <c r="Y22" s="478">
        <v>3082</v>
      </c>
      <c r="Z22" s="479">
        <v>35066</v>
      </c>
    </row>
    <row r="23" spans="1:26" ht="11.65" customHeight="1">
      <c r="A23" s="1122"/>
      <c r="B23" s="1124"/>
      <c r="C23" s="474" t="s">
        <v>61</v>
      </c>
      <c r="D23" s="480">
        <v>1658</v>
      </c>
      <c r="E23" s="480">
        <v>7120</v>
      </c>
      <c r="F23" s="480">
        <v>4557</v>
      </c>
      <c r="G23" s="480">
        <v>2095</v>
      </c>
      <c r="H23" s="480">
        <v>1078</v>
      </c>
      <c r="I23" s="480">
        <v>3313</v>
      </c>
      <c r="J23" s="480">
        <v>1937</v>
      </c>
      <c r="K23" s="480">
        <v>0</v>
      </c>
      <c r="L23" s="480">
        <v>3582</v>
      </c>
      <c r="M23" s="480">
        <v>0</v>
      </c>
      <c r="N23" s="480">
        <v>1903</v>
      </c>
      <c r="O23" s="480">
        <v>0</v>
      </c>
      <c r="P23" s="480">
        <v>0</v>
      </c>
      <c r="Q23" s="480">
        <v>43978</v>
      </c>
      <c r="R23" s="480">
        <v>88381</v>
      </c>
      <c r="S23" s="480">
        <v>1368</v>
      </c>
      <c r="T23" s="480">
        <v>87013</v>
      </c>
      <c r="U23" s="480">
        <v>0</v>
      </c>
      <c r="V23" s="480">
        <v>0</v>
      </c>
      <c r="W23" s="480">
        <v>0</v>
      </c>
      <c r="X23" s="480">
        <v>4824</v>
      </c>
      <c r="Y23" s="480">
        <v>19769</v>
      </c>
      <c r="Z23" s="481">
        <v>111606</v>
      </c>
    </row>
    <row r="24" spans="1:26" ht="11.65" customHeight="1">
      <c r="A24" s="1122"/>
      <c r="B24" s="1124"/>
      <c r="C24" s="474" t="s">
        <v>63</v>
      </c>
      <c r="D24" s="480">
        <v>3350</v>
      </c>
      <c r="E24" s="480">
        <v>10512</v>
      </c>
      <c r="F24" s="480">
        <v>7432</v>
      </c>
      <c r="G24" s="480">
        <v>3039</v>
      </c>
      <c r="H24" s="480">
        <v>2320</v>
      </c>
      <c r="I24" s="480">
        <v>7749</v>
      </c>
      <c r="J24" s="480">
        <v>10524</v>
      </c>
      <c r="K24" s="480">
        <v>0</v>
      </c>
      <c r="L24" s="480">
        <v>4008</v>
      </c>
      <c r="M24" s="480">
        <v>0</v>
      </c>
      <c r="N24" s="480">
        <v>40235</v>
      </c>
      <c r="O24" s="480">
        <v>0</v>
      </c>
      <c r="P24" s="480">
        <v>0</v>
      </c>
      <c r="Q24" s="480">
        <v>59925</v>
      </c>
      <c r="R24" s="480">
        <v>148897</v>
      </c>
      <c r="S24" s="480">
        <v>1843</v>
      </c>
      <c r="T24" s="480">
        <v>147054</v>
      </c>
      <c r="U24" s="480">
        <v>0</v>
      </c>
      <c r="V24" s="480">
        <v>0</v>
      </c>
      <c r="W24" s="480">
        <v>0</v>
      </c>
      <c r="X24" s="480">
        <v>8469</v>
      </c>
      <c r="Y24" s="480">
        <v>31952</v>
      </c>
      <c r="Z24" s="481">
        <v>187475</v>
      </c>
    </row>
    <row r="25" spans="1:26" ht="11.65" customHeight="1">
      <c r="A25" s="1122"/>
      <c r="B25" s="1124"/>
      <c r="C25" s="474" t="s">
        <v>286</v>
      </c>
      <c r="D25" s="480">
        <v>3939</v>
      </c>
      <c r="E25" s="480">
        <v>9587</v>
      </c>
      <c r="F25" s="480">
        <v>6696</v>
      </c>
      <c r="G25" s="480">
        <v>2581</v>
      </c>
      <c r="H25" s="480">
        <v>2253</v>
      </c>
      <c r="I25" s="480">
        <v>8892</v>
      </c>
      <c r="J25" s="480">
        <v>12816</v>
      </c>
      <c r="K25" s="480">
        <v>0</v>
      </c>
      <c r="L25" s="480">
        <v>4595</v>
      </c>
      <c r="M25" s="480">
        <v>0</v>
      </c>
      <c r="N25" s="480">
        <v>42761</v>
      </c>
      <c r="O25" s="480">
        <v>0</v>
      </c>
      <c r="P25" s="480">
        <v>0</v>
      </c>
      <c r="Q25" s="480">
        <v>58447</v>
      </c>
      <c r="R25" s="480">
        <v>152840</v>
      </c>
      <c r="S25" s="480">
        <v>1800</v>
      </c>
      <c r="T25" s="480">
        <v>151040</v>
      </c>
      <c r="U25" s="480">
        <v>0</v>
      </c>
      <c r="V25" s="480">
        <v>0</v>
      </c>
      <c r="W25" s="480">
        <v>0</v>
      </c>
      <c r="X25" s="480">
        <v>7997</v>
      </c>
      <c r="Y25" s="480">
        <v>28547</v>
      </c>
      <c r="Z25" s="481">
        <v>187584</v>
      </c>
    </row>
    <row r="26" spans="1:26" ht="11.65" customHeight="1">
      <c r="A26" s="1122"/>
      <c r="B26" s="1124"/>
      <c r="C26" s="474" t="s">
        <v>66</v>
      </c>
      <c r="D26" s="480">
        <v>6718</v>
      </c>
      <c r="E26" s="480">
        <v>8136</v>
      </c>
      <c r="F26" s="480">
        <v>6406</v>
      </c>
      <c r="G26" s="480">
        <v>2209</v>
      </c>
      <c r="H26" s="480">
        <v>1517</v>
      </c>
      <c r="I26" s="480">
        <v>5126</v>
      </c>
      <c r="J26" s="480">
        <v>18178</v>
      </c>
      <c r="K26" s="480">
        <v>2241</v>
      </c>
      <c r="L26" s="480">
        <v>4261</v>
      </c>
      <c r="M26" s="480">
        <v>0</v>
      </c>
      <c r="N26" s="480">
        <v>27843</v>
      </c>
      <c r="O26" s="480">
        <v>0</v>
      </c>
      <c r="P26" s="480">
        <v>93</v>
      </c>
      <c r="Q26" s="480">
        <v>46233</v>
      </c>
      <c r="R26" s="480">
        <v>128961</v>
      </c>
      <c r="S26" s="480">
        <v>1425</v>
      </c>
      <c r="T26" s="480">
        <v>127536</v>
      </c>
      <c r="U26" s="480">
        <v>247</v>
      </c>
      <c r="V26" s="480">
        <v>4148</v>
      </c>
      <c r="W26" s="480">
        <v>131931</v>
      </c>
      <c r="X26" s="480">
        <v>8576</v>
      </c>
      <c r="Y26" s="480">
        <v>16691</v>
      </c>
      <c r="Z26" s="481">
        <v>157198</v>
      </c>
    </row>
    <row r="27" spans="1:26" ht="11.65" customHeight="1">
      <c r="A27" s="1122"/>
      <c r="B27" s="1124"/>
      <c r="C27" s="474" t="s">
        <v>72</v>
      </c>
      <c r="D27" s="480">
        <v>4935</v>
      </c>
      <c r="E27" s="480">
        <v>8523</v>
      </c>
      <c r="F27" s="480">
        <v>5726</v>
      </c>
      <c r="G27" s="480">
        <v>3708</v>
      </c>
      <c r="H27" s="480">
        <v>1994</v>
      </c>
      <c r="I27" s="480">
        <v>3108</v>
      </c>
      <c r="J27" s="480">
        <v>13388</v>
      </c>
      <c r="K27" s="480">
        <v>1874</v>
      </c>
      <c r="L27" s="480">
        <v>9991</v>
      </c>
      <c r="M27" s="480">
        <v>0</v>
      </c>
      <c r="N27" s="480">
        <v>32855</v>
      </c>
      <c r="O27" s="480">
        <v>0</v>
      </c>
      <c r="P27" s="480">
        <v>389</v>
      </c>
      <c r="Q27" s="480">
        <v>33999</v>
      </c>
      <c r="R27" s="480">
        <v>122803</v>
      </c>
      <c r="S27" s="480">
        <v>2129</v>
      </c>
      <c r="T27" s="480">
        <v>120674</v>
      </c>
      <c r="U27" s="480">
        <v>15</v>
      </c>
      <c r="V27" s="480">
        <v>4805</v>
      </c>
      <c r="W27" s="480">
        <v>125494</v>
      </c>
      <c r="X27" s="480">
        <v>7809</v>
      </c>
      <c r="Y27" s="480">
        <v>8332</v>
      </c>
      <c r="Z27" s="481">
        <v>141635</v>
      </c>
    </row>
    <row r="28" spans="1:26" ht="11.65" customHeight="1">
      <c r="A28" s="1122"/>
      <c r="B28" s="1124"/>
      <c r="C28" s="474" t="s">
        <v>73</v>
      </c>
      <c r="D28" s="480">
        <v>5273</v>
      </c>
      <c r="E28" s="480">
        <v>10811</v>
      </c>
      <c r="F28" s="480">
        <v>5953</v>
      </c>
      <c r="G28" s="480">
        <v>3764</v>
      </c>
      <c r="H28" s="480">
        <v>1278</v>
      </c>
      <c r="I28" s="480">
        <v>2368</v>
      </c>
      <c r="J28" s="480">
        <v>14838</v>
      </c>
      <c r="K28" s="480">
        <v>2338</v>
      </c>
      <c r="L28" s="480">
        <v>12078</v>
      </c>
      <c r="M28" s="480">
        <v>0</v>
      </c>
      <c r="N28" s="480">
        <v>25704</v>
      </c>
      <c r="O28" s="480">
        <v>0</v>
      </c>
      <c r="P28" s="480">
        <v>509</v>
      </c>
      <c r="Q28" s="480">
        <v>33330</v>
      </c>
      <c r="R28" s="480">
        <v>122678</v>
      </c>
      <c r="S28" s="480">
        <v>3830</v>
      </c>
      <c r="T28" s="480">
        <v>118848</v>
      </c>
      <c r="U28" s="480">
        <v>10</v>
      </c>
      <c r="V28" s="480">
        <v>6900</v>
      </c>
      <c r="W28" s="480">
        <v>125758</v>
      </c>
      <c r="X28" s="480">
        <v>6450</v>
      </c>
      <c r="Y28" s="480">
        <v>5571</v>
      </c>
      <c r="Z28" s="481">
        <v>137779</v>
      </c>
    </row>
    <row r="29" spans="1:26" ht="11.65" customHeight="1">
      <c r="A29" s="1122"/>
      <c r="B29" s="1124"/>
      <c r="C29" s="474" t="s">
        <v>74</v>
      </c>
      <c r="D29" s="480">
        <v>6428</v>
      </c>
      <c r="E29" s="480">
        <v>9678</v>
      </c>
      <c r="F29" s="480">
        <v>6847</v>
      </c>
      <c r="G29" s="480">
        <v>4346</v>
      </c>
      <c r="H29" s="480">
        <v>898</v>
      </c>
      <c r="I29" s="480">
        <v>1517</v>
      </c>
      <c r="J29" s="480">
        <v>16063</v>
      </c>
      <c r="K29" s="480">
        <v>2759</v>
      </c>
      <c r="L29" s="480">
        <v>10128</v>
      </c>
      <c r="M29" s="480">
        <v>2555</v>
      </c>
      <c r="N29" s="480">
        <v>27575</v>
      </c>
      <c r="O29" s="480">
        <v>0</v>
      </c>
      <c r="P29" s="480">
        <v>1137</v>
      </c>
      <c r="Q29" s="480">
        <v>29499</v>
      </c>
      <c r="R29" s="480">
        <v>119250</v>
      </c>
      <c r="S29" s="480">
        <v>3585</v>
      </c>
      <c r="T29" s="480">
        <v>115655</v>
      </c>
      <c r="U29" s="480">
        <v>144</v>
      </c>
      <c r="V29" s="480">
        <v>4694</v>
      </c>
      <c r="W29" s="480">
        <v>120503</v>
      </c>
      <c r="X29" s="480">
        <v>6579</v>
      </c>
      <c r="Y29" s="480">
        <v>7668</v>
      </c>
      <c r="Z29" s="481">
        <v>134750</v>
      </c>
    </row>
    <row r="30" spans="1:26" ht="11.65" customHeight="1">
      <c r="A30" s="1122"/>
      <c r="B30" s="1124"/>
      <c r="C30" s="477" t="s">
        <v>75</v>
      </c>
      <c r="D30" s="482">
        <v>6877</v>
      </c>
      <c r="E30" s="482">
        <v>10554</v>
      </c>
      <c r="F30" s="482">
        <v>7056</v>
      </c>
      <c r="G30" s="482">
        <v>4765</v>
      </c>
      <c r="H30" s="482">
        <v>1167</v>
      </c>
      <c r="I30" s="482">
        <v>1541</v>
      </c>
      <c r="J30" s="482">
        <v>13621</v>
      </c>
      <c r="K30" s="482">
        <v>2751</v>
      </c>
      <c r="L30" s="482">
        <v>10363</v>
      </c>
      <c r="M30" s="482">
        <v>2831</v>
      </c>
      <c r="N30" s="482">
        <v>29034</v>
      </c>
      <c r="O30" s="482">
        <v>0</v>
      </c>
      <c r="P30" s="482">
        <v>1183</v>
      </c>
      <c r="Q30" s="482">
        <v>28098</v>
      </c>
      <c r="R30" s="482">
        <v>119841</v>
      </c>
      <c r="S30" s="482">
        <v>3120</v>
      </c>
      <c r="T30" s="482">
        <v>116721</v>
      </c>
      <c r="U30" s="482">
        <v>137</v>
      </c>
      <c r="V30" s="482">
        <v>5014</v>
      </c>
      <c r="W30" s="482">
        <v>121872</v>
      </c>
      <c r="X30" s="482">
        <v>6523</v>
      </c>
      <c r="Y30" s="482">
        <v>6867</v>
      </c>
      <c r="Z30" s="483">
        <v>135262</v>
      </c>
    </row>
    <row r="31" spans="1:26" ht="11.65" customHeight="1">
      <c r="A31" s="1122"/>
      <c r="B31" s="1124"/>
      <c r="C31" s="475" t="s">
        <v>76</v>
      </c>
      <c r="D31" s="484">
        <v>5561</v>
      </c>
      <c r="E31" s="484">
        <v>10739</v>
      </c>
      <c r="F31" s="484">
        <v>6757</v>
      </c>
      <c r="G31" s="484">
        <v>4557</v>
      </c>
      <c r="H31" s="484">
        <v>1504</v>
      </c>
      <c r="I31" s="484">
        <v>2715</v>
      </c>
      <c r="J31" s="484">
        <v>13483</v>
      </c>
      <c r="K31" s="484">
        <v>1975</v>
      </c>
      <c r="L31" s="484">
        <v>7919</v>
      </c>
      <c r="M31" s="484">
        <v>3279</v>
      </c>
      <c r="N31" s="484">
        <v>24741</v>
      </c>
      <c r="O31" s="485" t="s">
        <v>177</v>
      </c>
      <c r="P31" s="484">
        <v>623</v>
      </c>
      <c r="Q31" s="484">
        <v>29388</v>
      </c>
      <c r="R31" s="484">
        <v>113241</v>
      </c>
      <c r="S31" s="484">
        <v>2336</v>
      </c>
      <c r="T31" s="484">
        <v>110905</v>
      </c>
      <c r="U31" s="484">
        <v>140</v>
      </c>
      <c r="V31" s="484">
        <v>5482</v>
      </c>
      <c r="W31" s="484">
        <v>116527</v>
      </c>
      <c r="X31" s="484">
        <v>5015</v>
      </c>
      <c r="Y31" s="484">
        <v>5848</v>
      </c>
      <c r="Z31" s="486">
        <v>127390</v>
      </c>
    </row>
    <row r="32" spans="1:26" ht="11.65" customHeight="1">
      <c r="A32" s="1122"/>
      <c r="B32" s="1124"/>
      <c r="C32" s="475" t="s">
        <v>77</v>
      </c>
      <c r="D32" s="484">
        <v>5325</v>
      </c>
      <c r="E32" s="484">
        <v>9925</v>
      </c>
      <c r="F32" s="484">
        <v>7355</v>
      </c>
      <c r="G32" s="484">
        <v>4322</v>
      </c>
      <c r="H32" s="484">
        <v>1760</v>
      </c>
      <c r="I32" s="484">
        <v>2636</v>
      </c>
      <c r="J32" s="484">
        <v>13865</v>
      </c>
      <c r="K32" s="484">
        <v>2660</v>
      </c>
      <c r="L32" s="484">
        <v>3668</v>
      </c>
      <c r="M32" s="484">
        <v>2888</v>
      </c>
      <c r="N32" s="484">
        <v>23806</v>
      </c>
      <c r="O32" s="485" t="s">
        <v>176</v>
      </c>
      <c r="P32" s="484">
        <v>500</v>
      </c>
      <c r="Q32" s="484">
        <v>33572</v>
      </c>
      <c r="R32" s="484">
        <v>112282</v>
      </c>
      <c r="S32" s="484">
        <v>1535</v>
      </c>
      <c r="T32" s="484">
        <v>110747</v>
      </c>
      <c r="U32" s="484">
        <v>44</v>
      </c>
      <c r="V32" s="484">
        <v>5189</v>
      </c>
      <c r="W32" s="484">
        <v>115980</v>
      </c>
      <c r="X32" s="484">
        <v>4432</v>
      </c>
      <c r="Y32" s="484">
        <v>5793</v>
      </c>
      <c r="Z32" s="486">
        <v>126205</v>
      </c>
    </row>
    <row r="33" spans="1:26" ht="11.65" customHeight="1">
      <c r="A33" s="1122"/>
      <c r="B33" s="1124"/>
      <c r="C33" s="475" t="s">
        <v>78</v>
      </c>
      <c r="D33" s="484">
        <v>4771</v>
      </c>
      <c r="E33" s="484">
        <v>9422</v>
      </c>
      <c r="F33" s="484">
        <v>7206</v>
      </c>
      <c r="G33" s="484">
        <v>3858</v>
      </c>
      <c r="H33" s="484">
        <v>1836</v>
      </c>
      <c r="I33" s="484">
        <v>2750</v>
      </c>
      <c r="J33" s="484">
        <v>14277</v>
      </c>
      <c r="K33" s="484">
        <v>2119</v>
      </c>
      <c r="L33" s="484">
        <v>2372</v>
      </c>
      <c r="M33" s="484">
        <v>2658</v>
      </c>
      <c r="N33" s="484">
        <v>28523</v>
      </c>
      <c r="O33" s="485" t="s">
        <v>176</v>
      </c>
      <c r="P33" s="484">
        <v>636</v>
      </c>
      <c r="Q33" s="484">
        <v>33911</v>
      </c>
      <c r="R33" s="484">
        <v>114339</v>
      </c>
      <c r="S33" s="484">
        <v>2263</v>
      </c>
      <c r="T33" s="484">
        <v>112076</v>
      </c>
      <c r="U33" s="484">
        <v>22</v>
      </c>
      <c r="V33" s="484">
        <v>5493</v>
      </c>
      <c r="W33" s="484">
        <v>117591</v>
      </c>
      <c r="X33" s="484">
        <v>3911</v>
      </c>
      <c r="Y33" s="484">
        <v>5459</v>
      </c>
      <c r="Z33" s="486">
        <v>126961</v>
      </c>
    </row>
    <row r="34" spans="1:26" ht="11.65" customHeight="1">
      <c r="A34" s="1122"/>
      <c r="B34" s="1124"/>
      <c r="C34" s="475" t="s">
        <v>79</v>
      </c>
      <c r="D34" s="484">
        <v>5068</v>
      </c>
      <c r="E34" s="484">
        <v>7266</v>
      </c>
      <c r="F34" s="484">
        <v>6094</v>
      </c>
      <c r="G34" s="484">
        <v>3551</v>
      </c>
      <c r="H34" s="484">
        <v>1885</v>
      </c>
      <c r="I34" s="484">
        <v>3815</v>
      </c>
      <c r="J34" s="484">
        <v>19645</v>
      </c>
      <c r="K34" s="484">
        <v>2601</v>
      </c>
      <c r="L34" s="484">
        <v>2921</v>
      </c>
      <c r="M34" s="484">
        <v>3098</v>
      </c>
      <c r="N34" s="484">
        <v>27089</v>
      </c>
      <c r="O34" s="485" t="s">
        <v>177</v>
      </c>
      <c r="P34" s="484">
        <v>433</v>
      </c>
      <c r="Q34" s="484">
        <v>36279</v>
      </c>
      <c r="R34" s="484">
        <v>119745</v>
      </c>
      <c r="S34" s="484">
        <v>4396</v>
      </c>
      <c r="T34" s="484">
        <v>115349</v>
      </c>
      <c r="U34" s="484">
        <v>29</v>
      </c>
      <c r="V34" s="484">
        <v>4847</v>
      </c>
      <c r="W34" s="484">
        <v>120225</v>
      </c>
      <c r="X34" s="484">
        <v>3508</v>
      </c>
      <c r="Y34" s="484">
        <v>5604</v>
      </c>
      <c r="Z34" s="486">
        <v>129337</v>
      </c>
    </row>
    <row r="35" spans="1:26" ht="11.65" customHeight="1">
      <c r="A35" s="1122"/>
      <c r="B35" s="1124"/>
      <c r="C35" s="893" t="s">
        <v>80</v>
      </c>
      <c r="D35" s="894">
        <v>6713</v>
      </c>
      <c r="E35" s="894">
        <v>8075</v>
      </c>
      <c r="F35" s="894">
        <v>5150</v>
      </c>
      <c r="G35" s="894">
        <v>3549</v>
      </c>
      <c r="H35" s="894">
        <v>1193</v>
      </c>
      <c r="I35" s="894">
        <v>5567</v>
      </c>
      <c r="J35" s="894">
        <v>25149</v>
      </c>
      <c r="K35" s="894">
        <v>2041</v>
      </c>
      <c r="L35" s="894">
        <v>2632</v>
      </c>
      <c r="M35" s="894">
        <v>2203</v>
      </c>
      <c r="N35" s="894">
        <v>19739</v>
      </c>
      <c r="O35" s="895" t="s">
        <v>177</v>
      </c>
      <c r="P35" s="894">
        <v>364</v>
      </c>
      <c r="Q35" s="894">
        <v>31637</v>
      </c>
      <c r="R35" s="894">
        <v>113022</v>
      </c>
      <c r="S35" s="894">
        <v>3276</v>
      </c>
      <c r="T35" s="894">
        <v>109746</v>
      </c>
      <c r="U35" s="894">
        <v>3</v>
      </c>
      <c r="V35" s="894">
        <v>4527</v>
      </c>
      <c r="W35" s="894">
        <v>114276</v>
      </c>
      <c r="X35" s="894">
        <v>3712</v>
      </c>
      <c r="Y35" s="894">
        <v>6684</v>
      </c>
      <c r="Z35" s="896">
        <v>124672</v>
      </c>
    </row>
    <row r="36" spans="1:26" ht="11.65" customHeight="1" thickBot="1">
      <c r="A36" s="1122"/>
      <c r="B36" s="1124"/>
      <c r="C36" s="897" t="s">
        <v>666</v>
      </c>
      <c r="D36" s="898">
        <v>5031</v>
      </c>
      <c r="E36" s="898">
        <v>11158</v>
      </c>
      <c r="F36" s="898">
        <v>9032</v>
      </c>
      <c r="G36" s="898">
        <v>3948</v>
      </c>
      <c r="H36" s="898">
        <v>1488</v>
      </c>
      <c r="I36" s="898">
        <v>3151</v>
      </c>
      <c r="J36" s="898">
        <v>16676</v>
      </c>
      <c r="K36" s="898">
        <v>2808</v>
      </c>
      <c r="L36" s="898">
        <v>4635</v>
      </c>
      <c r="M36" s="898">
        <v>4390</v>
      </c>
      <c r="N36" s="898">
        <v>18692</v>
      </c>
      <c r="O36" s="899" t="s">
        <v>176</v>
      </c>
      <c r="P36" s="898">
        <v>456</v>
      </c>
      <c r="Q36" s="898">
        <v>33874</v>
      </c>
      <c r="R36" s="898">
        <v>115339</v>
      </c>
      <c r="S36" s="898">
        <v>3782</v>
      </c>
      <c r="T36" s="898">
        <v>111557</v>
      </c>
      <c r="U36" s="898">
        <v>23</v>
      </c>
      <c r="V36" s="898">
        <v>5281</v>
      </c>
      <c r="W36" s="898">
        <v>116861</v>
      </c>
      <c r="X36" s="898">
        <v>5462</v>
      </c>
      <c r="Y36" s="898">
        <v>7052</v>
      </c>
      <c r="Z36" s="900">
        <v>129375</v>
      </c>
    </row>
    <row r="37" spans="1:26" ht="11.65" customHeight="1" thickTop="1" thickBot="1">
      <c r="A37" s="1122"/>
      <c r="B37" s="1125"/>
      <c r="C37" s="897" t="s">
        <v>691</v>
      </c>
      <c r="D37" s="1413">
        <v>5242</v>
      </c>
      <c r="E37" s="1413">
        <v>10365</v>
      </c>
      <c r="F37" s="1413">
        <v>9521</v>
      </c>
      <c r="G37" s="1413">
        <v>3266</v>
      </c>
      <c r="H37" s="1413">
        <v>1033</v>
      </c>
      <c r="I37" s="1413">
        <v>3142</v>
      </c>
      <c r="J37" s="1413">
        <v>19276</v>
      </c>
      <c r="K37" s="1413">
        <v>2502</v>
      </c>
      <c r="L37" s="1413">
        <v>5257</v>
      </c>
      <c r="M37" s="1413">
        <v>2346</v>
      </c>
      <c r="N37" s="1413">
        <v>24652</v>
      </c>
      <c r="O37" s="1414" t="s">
        <v>510</v>
      </c>
      <c r="P37" s="1413">
        <v>466</v>
      </c>
      <c r="Q37" s="1413">
        <v>32729</v>
      </c>
      <c r="R37" s="1413">
        <v>119797</v>
      </c>
      <c r="S37" s="1413">
        <v>2959</v>
      </c>
      <c r="T37" s="1413">
        <v>116838</v>
      </c>
      <c r="U37" s="1413">
        <v>38</v>
      </c>
      <c r="V37" s="1413">
        <v>5776</v>
      </c>
      <c r="W37" s="1413">
        <v>122652</v>
      </c>
      <c r="X37" s="1413">
        <v>6407</v>
      </c>
      <c r="Y37" s="1413">
        <v>7325</v>
      </c>
      <c r="Z37" s="1415">
        <v>136384</v>
      </c>
    </row>
    <row r="38" spans="1:26" ht="11.65" customHeight="1" thickTop="1">
      <c r="A38" s="1122"/>
      <c r="B38" s="135" t="s">
        <v>287</v>
      </c>
      <c r="C38" s="887" t="s">
        <v>690</v>
      </c>
      <c r="D38" s="888">
        <v>3833</v>
      </c>
      <c r="E38" s="888">
        <v>9019</v>
      </c>
      <c r="F38" s="888">
        <v>12036</v>
      </c>
      <c r="G38" s="888">
        <v>4192</v>
      </c>
      <c r="H38" s="888">
        <v>2693</v>
      </c>
      <c r="I38" s="888">
        <v>2573</v>
      </c>
      <c r="J38" s="888">
        <v>4224</v>
      </c>
      <c r="K38" s="888">
        <v>2028</v>
      </c>
      <c r="L38" s="888">
        <v>2860</v>
      </c>
      <c r="M38" s="888">
        <v>1802</v>
      </c>
      <c r="N38" s="888">
        <v>42593</v>
      </c>
      <c r="O38" s="888" t="s">
        <v>510</v>
      </c>
      <c r="P38" s="888">
        <v>171</v>
      </c>
      <c r="Q38" s="888">
        <v>36872</v>
      </c>
      <c r="R38" s="888">
        <v>124896</v>
      </c>
      <c r="S38" s="888">
        <v>2573</v>
      </c>
      <c r="T38" s="888">
        <v>122323</v>
      </c>
      <c r="U38" s="888">
        <v>112</v>
      </c>
      <c r="V38" s="888">
        <v>2714</v>
      </c>
      <c r="W38" s="888">
        <v>125149</v>
      </c>
      <c r="X38" s="888">
        <v>7688</v>
      </c>
      <c r="Y38" s="888">
        <v>6635</v>
      </c>
      <c r="Z38" s="889">
        <v>139472</v>
      </c>
    </row>
    <row r="39" spans="1:26" ht="11.65" customHeight="1" thickBot="1">
      <c r="A39" s="1122"/>
      <c r="B39" s="134" t="s">
        <v>288</v>
      </c>
      <c r="C39" s="890" t="s">
        <v>690</v>
      </c>
      <c r="D39" s="891">
        <v>6312</v>
      </c>
      <c r="E39" s="891">
        <v>11294</v>
      </c>
      <c r="F39" s="891">
        <v>7931</v>
      </c>
      <c r="G39" s="891">
        <v>3416</v>
      </c>
      <c r="H39" s="891">
        <v>463</v>
      </c>
      <c r="I39" s="891">
        <v>2785</v>
      </c>
      <c r="J39" s="891">
        <v>15655</v>
      </c>
      <c r="K39" s="891">
        <v>1750</v>
      </c>
      <c r="L39" s="891">
        <v>2426</v>
      </c>
      <c r="M39" s="891">
        <v>1992</v>
      </c>
      <c r="N39" s="891">
        <v>14570</v>
      </c>
      <c r="O39" s="891" t="s">
        <v>510</v>
      </c>
      <c r="P39" s="891">
        <v>189</v>
      </c>
      <c r="Q39" s="891">
        <v>29516</v>
      </c>
      <c r="R39" s="891">
        <v>98299</v>
      </c>
      <c r="S39" s="891">
        <v>2415</v>
      </c>
      <c r="T39" s="891">
        <v>95884</v>
      </c>
      <c r="U39" s="891">
        <v>45</v>
      </c>
      <c r="V39" s="891">
        <v>5234</v>
      </c>
      <c r="W39" s="891">
        <v>101163</v>
      </c>
      <c r="X39" s="891">
        <v>3139</v>
      </c>
      <c r="Y39" s="891">
        <v>4772</v>
      </c>
      <c r="Z39" s="892">
        <v>109074</v>
      </c>
    </row>
    <row r="40" spans="1:26" ht="11.65" customHeight="1">
      <c r="A40" s="133"/>
      <c r="B40" s="115"/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645" t="s">
        <v>667</v>
      </c>
    </row>
    <row r="41" spans="1:26">
      <c r="A41" s="13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6">
      <c r="A42" s="133"/>
    </row>
    <row r="43" spans="1:26">
      <c r="A43" s="133"/>
    </row>
    <row r="44" spans="1:26">
      <c r="A44" s="133"/>
    </row>
    <row r="45" spans="1:26">
      <c r="A45" s="133"/>
    </row>
    <row r="46" spans="1:26">
      <c r="A46" s="133"/>
    </row>
    <row r="47" spans="1:26">
      <c r="A47" s="133"/>
    </row>
    <row r="48" spans="1:26">
      <c r="A48" s="133"/>
    </row>
    <row r="49" spans="1:1">
      <c r="A49" s="133"/>
    </row>
    <row r="50" spans="1:1">
      <c r="A50" s="133"/>
    </row>
    <row r="51" spans="1:1">
      <c r="A51" s="133"/>
    </row>
  </sheetData>
  <mergeCells count="29">
    <mergeCell ref="Z4:Z5"/>
    <mergeCell ref="O4:O5"/>
    <mergeCell ref="P4:P5"/>
    <mergeCell ref="Q4:Q5"/>
    <mergeCell ref="R4:R5"/>
    <mergeCell ref="S4:S5"/>
    <mergeCell ref="T4:T5"/>
    <mergeCell ref="X4:X5"/>
    <mergeCell ref="Y4:Y5"/>
    <mergeCell ref="W4:W5"/>
    <mergeCell ref="V4:V5"/>
    <mergeCell ref="U4:U5"/>
    <mergeCell ref="K4:K5"/>
    <mergeCell ref="N4:N5"/>
    <mergeCell ref="M4:M5"/>
    <mergeCell ref="L4:L5"/>
    <mergeCell ref="H4:H5"/>
    <mergeCell ref="I4:I5"/>
    <mergeCell ref="J4:J5"/>
    <mergeCell ref="D4:D5"/>
    <mergeCell ref="E4:E5"/>
    <mergeCell ref="F4:F5"/>
    <mergeCell ref="G4:G5"/>
    <mergeCell ref="A1:A39"/>
    <mergeCell ref="B22:B37"/>
    <mergeCell ref="B7:B21"/>
    <mergeCell ref="B5:B6"/>
    <mergeCell ref="C5:C6"/>
    <mergeCell ref="B3:C4"/>
  </mergeCells>
  <phoneticPr fontId="4"/>
  <printOptions horizontalCentered="1" verticalCentered="1"/>
  <pageMargins left="0" right="0.78740157480314965" top="0.78740157480314965" bottom="0.78740157480314965" header="0.31496062992125984" footer="0.31496062992125984"/>
  <pageSetup paperSize="9" scale="98" orientation="landscape" r:id="rId1"/>
  <headerFooter>
    <oddFooter xml:space="preserve">&amp;C&amp;"ＭＳ Ｐ明朝,標準"&amp;10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507B799B09CA489484BEE8A4B4BAC7" ma:contentTypeVersion="16" ma:contentTypeDescription="新しいドキュメントを作成します。" ma:contentTypeScope="" ma:versionID="8d12309e6a5b8dc997979eb28eb2a372">
  <xsd:schema xmlns:xsd="http://www.w3.org/2001/XMLSchema" xmlns:xs="http://www.w3.org/2001/XMLSchema" xmlns:p="http://schemas.microsoft.com/office/2006/metadata/properties" xmlns:ns2="837d20aa-5f17-4016-a7c9-1eef07a98a84" xmlns:ns3="5c54d353-cce0-416b-9bdf-4eeff8a49dd1" targetNamespace="http://schemas.microsoft.com/office/2006/metadata/properties" ma:root="true" ma:fieldsID="e1816d982e255fea4055270c1953f0c3" ns2:_="" ns3:_="">
    <xsd:import namespace="837d20aa-5f17-4016-a7c9-1eef07a98a84"/>
    <xsd:import namespace="5c54d353-cce0-416b-9bdf-4eeff8a4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20aa-5f17-4016-a7c9-1eef07a98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4d353-cce0-416b-9bdf-4eeff8a49d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27c41-705d-480d-b797-08ae93dbbe66}" ma:internalName="TaxCatchAll" ma:showField="CatchAllData" ma:web="5c54d353-cce0-416b-9bdf-4eeff8a4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d20aa-5f17-4016-a7c9-1eef07a98a84">
      <Terms xmlns="http://schemas.microsoft.com/office/infopath/2007/PartnerControls"/>
    </lcf76f155ced4ddcb4097134ff3c332f>
    <TaxCatchAll xmlns="5c54d353-cce0-416b-9bdf-4eeff8a49dd1" xsi:nil="true"/>
  </documentManagement>
</p:properties>
</file>

<file path=customXml/itemProps1.xml><?xml version="1.0" encoding="utf-8"?>
<ds:datastoreItem xmlns:ds="http://schemas.openxmlformats.org/officeDocument/2006/customXml" ds:itemID="{79772FC9-F804-41D8-9B9F-746A3CA40E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CFF663-3D38-4AB2-8D67-C8EBB9EBD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d20aa-5f17-4016-a7c9-1eef07a98a84"/>
    <ds:schemaRef ds:uri="5c54d353-cce0-416b-9bdf-4eeff8a4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69F072-907E-4930-B4C1-4D5FED64666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837d20aa-5f17-4016-a7c9-1eef07a98a84"/>
    <ds:schemaRef ds:uri="5c54d353-cce0-416b-9bdf-4eeff8a49dd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目次（福井米戦略課）</vt:lpstr>
      <vt:lpstr>P.1(1表)</vt:lpstr>
      <vt:lpstr>P.2(2表)</vt:lpstr>
      <vt:lpstr>P.3(3表)</vt:lpstr>
      <vt:lpstr>P.4(4,5表)</vt:lpstr>
      <vt:lpstr>P.5(6,7表)</vt:lpstr>
      <vt:lpstr>P.6(8,9表)</vt:lpstr>
      <vt:lpstr>P.7(10,11表)</vt:lpstr>
      <vt:lpstr>P.8(12表)</vt:lpstr>
      <vt:lpstr>P.9(13,14表)</vt:lpstr>
      <vt:lpstr>P.10(15,16表)</vt:lpstr>
      <vt:lpstr>P.11(17表)</vt:lpstr>
      <vt:lpstr>P.12(18表)</vt:lpstr>
      <vt:lpstr>P.13(19表)</vt:lpstr>
      <vt:lpstr>P.14,15(20表)</vt:lpstr>
      <vt:lpstr>'P.10(15,16表)'!Print_Area</vt:lpstr>
      <vt:lpstr>'P.11(17表)'!Print_Area</vt:lpstr>
      <vt:lpstr>'P.12(18表)'!Print_Area</vt:lpstr>
      <vt:lpstr>'P.14,15(20表)'!Print_Area</vt:lpstr>
      <vt:lpstr>'P.2(2表)'!Print_Area</vt:lpstr>
      <vt:lpstr>'P.4(4,5表)'!Print_Area</vt:lpstr>
      <vt:lpstr>'P.5(6,7表)'!Print_Area</vt:lpstr>
      <vt:lpstr>'P.6(8,9表)'!Print_Area</vt:lpstr>
      <vt:lpstr>'P.7(10,11表)'!Print_Area</vt:lpstr>
      <vt:lpstr>'P.9(13,14表)'!Print_Area</vt:lpstr>
      <vt:lpstr>'目次（福井米戦略課）'!Print_Area</vt:lpstr>
      <vt:lpstr>'目次（福井米戦略課）'!Print_Titles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吉田 敦哉</cp:lastModifiedBy>
  <cp:revision/>
  <dcterms:created xsi:type="dcterms:W3CDTF">2019-12-17T06:10:30Z</dcterms:created>
  <dcterms:modified xsi:type="dcterms:W3CDTF">2022-11-09T00:51:39Z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0x01010040507B799B09CA489484BEE8A4B4BAC7</vt:lpwstr>
  </property>
</Properties>
</file>