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田地/14サービス継続/★サービス継続支援事業/01補助金取扱要領/07R5年度変更/231001改正/01起案/"/>
    </mc:Choice>
  </mc:AlternateContent>
  <xr:revisionPtr revIDLastSave="127" documentId="11_2E4B149079601DD3ADDBFB12BFE10899C05417A9" xr6:coauthVersionLast="47" xr6:coauthVersionMax="47" xr10:uidLastSave="{4BD88804-F653-444F-A2B6-DE3DD8987015}"/>
  <bookViews>
    <workbookView xWindow="-120" yWindow="-120" windowWidth="29040" windowHeight="15840" tabRatio="822" activeTab="1" xr2:uid="{00000000-000D-0000-FFFF-FFFF00000000}"/>
  </bookViews>
  <sheets>
    <sheet name="（はじめにお読みください）本申請書の使い方" sheetId="25" r:id="rId1"/>
    <sheet name="総括表" sheetId="20" r:id="rId2"/>
    <sheet name="申請額一覧 " sheetId="24" r:id="rId3"/>
    <sheet name="個票１" sheetId="19" r:id="rId4"/>
    <sheet name="個票２" sheetId="26" r:id="rId5"/>
    <sheet name="個票３" sheetId="27" r:id="rId6"/>
  </sheets>
  <definedNames>
    <definedName name="_xlnm.Print_Area" localSheetId="3">個票１!$A$1:$AM$88</definedName>
    <definedName name="_xlnm.Print_Area" localSheetId="4">個票２!$A$1:$AM$88</definedName>
    <definedName name="_xlnm.Print_Area" localSheetId="5">個票３!$A$1:$AM$88</definedName>
    <definedName name="_xlnm.Print_Area" localSheetId="2">'申請額一覧 '!$A$1:$M$27</definedName>
    <definedName name="_xlnm.Print_Area" localSheetId="1">総括表!$A$1:$AM$63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3" i="27" l="1"/>
  <c r="C102" i="27"/>
  <c r="B103" i="27"/>
  <c r="B102" i="27"/>
  <c r="C103" i="26"/>
  <c r="C102" i="26"/>
  <c r="B103" i="26"/>
  <c r="B102" i="26"/>
  <c r="C103" i="19"/>
  <c r="C102" i="19"/>
  <c r="AA47" i="19" s="1"/>
  <c r="B103" i="19"/>
  <c r="B102" i="19"/>
  <c r="AA13" i="19" s="1"/>
  <c r="C128" i="27"/>
  <c r="B128" i="27"/>
  <c r="C127" i="27"/>
  <c r="B127" i="27"/>
  <c r="C126" i="27"/>
  <c r="B126" i="27"/>
  <c r="C125" i="27"/>
  <c r="B125" i="27"/>
  <c r="C124" i="27"/>
  <c r="B124" i="27"/>
  <c r="C123" i="27"/>
  <c r="B123" i="27"/>
  <c r="C122" i="27"/>
  <c r="B122" i="27"/>
  <c r="C121" i="27"/>
  <c r="B121" i="27"/>
  <c r="C120" i="27"/>
  <c r="B120" i="27"/>
  <c r="C119" i="27"/>
  <c r="B119" i="27"/>
  <c r="C118" i="27"/>
  <c r="B118" i="27"/>
  <c r="C117" i="27"/>
  <c r="B117" i="27"/>
  <c r="C116" i="27"/>
  <c r="B116" i="27"/>
  <c r="C115" i="27"/>
  <c r="B115" i="27"/>
  <c r="F65" i="27"/>
  <c r="AI47" i="27" s="1"/>
  <c r="AA47" i="27"/>
  <c r="F45" i="27"/>
  <c r="AI13" i="27"/>
  <c r="AA13" i="27"/>
  <c r="C128" i="26"/>
  <c r="B128" i="26"/>
  <c r="C127" i="26"/>
  <c r="B127" i="26"/>
  <c r="C126" i="26"/>
  <c r="B126" i="26"/>
  <c r="C125" i="26"/>
  <c r="B125" i="26"/>
  <c r="C124" i="26"/>
  <c r="B124" i="26"/>
  <c r="C123" i="26"/>
  <c r="B123" i="26"/>
  <c r="C122" i="26"/>
  <c r="B122" i="26"/>
  <c r="C121" i="26"/>
  <c r="B121" i="26"/>
  <c r="C120" i="26"/>
  <c r="B120" i="26"/>
  <c r="C119" i="26"/>
  <c r="B119" i="26"/>
  <c r="C118" i="26"/>
  <c r="B118" i="26"/>
  <c r="C117" i="26"/>
  <c r="B117" i="26"/>
  <c r="C116" i="26"/>
  <c r="B116" i="26"/>
  <c r="C115" i="26"/>
  <c r="B115" i="26"/>
  <c r="F65" i="26"/>
  <c r="AI47" i="26"/>
  <c r="AA47" i="26"/>
  <c r="F45" i="26"/>
  <c r="AI13" i="26" s="1"/>
  <c r="AA13" i="26"/>
  <c r="C116" i="19"/>
  <c r="C117" i="19"/>
  <c r="C118" i="19"/>
  <c r="C119" i="19"/>
  <c r="C120" i="19"/>
  <c r="C121" i="19"/>
  <c r="C122" i="19"/>
  <c r="C123" i="19"/>
  <c r="C124" i="19"/>
  <c r="C125" i="19"/>
  <c r="C126" i="19"/>
  <c r="C127" i="19"/>
  <c r="C128" i="19"/>
  <c r="C115" i="19"/>
  <c r="B116" i="19"/>
  <c r="B117" i="19"/>
  <c r="B118" i="19"/>
  <c r="B119" i="19"/>
  <c r="B120" i="19"/>
  <c r="B121" i="19"/>
  <c r="B122" i="19"/>
  <c r="B123" i="19"/>
  <c r="B124" i="19"/>
  <c r="B125" i="19"/>
  <c r="B126" i="19"/>
  <c r="B127" i="19"/>
  <c r="B128" i="19"/>
  <c r="B115" i="19"/>
  <c r="J17" i="24"/>
  <c r="J14" i="24"/>
  <c r="J19" i="24"/>
  <c r="C6" i="24"/>
  <c r="J8" i="24"/>
  <c r="J11" i="24"/>
  <c r="J9" i="24"/>
  <c r="J18" i="24"/>
  <c r="J12" i="24"/>
  <c r="J7" i="24"/>
  <c r="J16" i="24"/>
  <c r="J13" i="24"/>
  <c r="J10" i="24"/>
  <c r="C9" i="24"/>
  <c r="J15" i="24"/>
  <c r="J20" i="24"/>
  <c r="K20" i="24" l="1"/>
  <c r="K8" i="24"/>
  <c r="K18" i="24"/>
  <c r="K13" i="24"/>
  <c r="K15" i="24"/>
  <c r="K10" i="24"/>
  <c r="K9" i="24"/>
  <c r="K12" i="24"/>
  <c r="K11" i="24"/>
  <c r="K14" i="24"/>
  <c r="K19" i="24"/>
  <c r="K17" i="24"/>
  <c r="K7" i="24"/>
  <c r="K16" i="24"/>
  <c r="F65" i="19"/>
  <c r="AI47" i="19" s="1"/>
  <c r="F45" i="19"/>
  <c r="AI13" i="19" s="1"/>
  <c r="I7" i="24"/>
  <c r="I8" i="24"/>
  <c r="E9" i="24"/>
  <c r="G11" i="24"/>
  <c r="E14" i="24"/>
  <c r="G12" i="24"/>
  <c r="C13" i="24"/>
  <c r="G10" i="24"/>
  <c r="D15" i="24"/>
  <c r="E8" i="24"/>
  <c r="D11" i="24"/>
  <c r="E19" i="24"/>
  <c r="I20" i="24"/>
  <c r="I14" i="24"/>
  <c r="G13" i="24"/>
  <c r="I13" i="24"/>
  <c r="I16" i="24"/>
  <c r="G16" i="24"/>
  <c r="I9" i="24"/>
  <c r="D12" i="24"/>
  <c r="E13" i="24"/>
  <c r="E20" i="24"/>
  <c r="E17" i="24"/>
  <c r="I12" i="24"/>
  <c r="E18" i="24"/>
  <c r="I17" i="24"/>
  <c r="E11" i="24"/>
  <c r="G9" i="24"/>
  <c r="C17" i="24"/>
  <c r="C18" i="24"/>
  <c r="D20" i="24"/>
  <c r="I18" i="24"/>
  <c r="E7" i="24"/>
  <c r="C8" i="24"/>
  <c r="D9" i="24"/>
  <c r="J6" i="24"/>
  <c r="C10" i="24"/>
  <c r="D13" i="24"/>
  <c r="C19" i="24"/>
  <c r="E6" i="24"/>
  <c r="I19" i="24"/>
  <c r="D16" i="24"/>
  <c r="G8" i="24"/>
  <c r="C15" i="24"/>
  <c r="C14" i="24"/>
  <c r="D8" i="24"/>
  <c r="G20" i="24"/>
  <c r="D7" i="24"/>
  <c r="C16" i="24"/>
  <c r="I10" i="24"/>
  <c r="E16" i="24"/>
  <c r="G15" i="24"/>
  <c r="C7" i="24"/>
  <c r="C20" i="24"/>
  <c r="I11" i="24"/>
  <c r="D10" i="24"/>
  <c r="E10" i="24"/>
  <c r="G17" i="24"/>
  <c r="E12" i="24"/>
  <c r="D14" i="24"/>
  <c r="G14" i="24"/>
  <c r="G7" i="24"/>
  <c r="D17" i="24"/>
  <c r="C11" i="24"/>
  <c r="I15" i="24"/>
  <c r="D19" i="24"/>
  <c r="C12" i="24"/>
  <c r="G19" i="24"/>
  <c r="E15" i="24"/>
  <c r="G18" i="24"/>
  <c r="D18" i="24"/>
  <c r="K6" i="24" l="1"/>
  <c r="H20" i="24"/>
  <c r="H19" i="24"/>
  <c r="H7" i="24"/>
  <c r="H14" i="24"/>
  <c r="H16" i="24"/>
  <c r="H15" i="24"/>
  <c r="H17" i="24"/>
  <c r="H8" i="24"/>
  <c r="H18" i="24"/>
  <c r="H12" i="24"/>
  <c r="H10" i="24"/>
  <c r="H9" i="24"/>
  <c r="H13" i="24"/>
  <c r="H11" i="24"/>
  <c r="AD55" i="20"/>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I6" i="24"/>
  <c r="F8" i="24"/>
  <c r="F7" i="24"/>
  <c r="D6" i="24"/>
  <c r="F16" i="24"/>
  <c r="F13" i="24"/>
  <c r="F12" i="24"/>
  <c r="F9" i="24"/>
  <c r="F20" i="24"/>
  <c r="F19" i="24"/>
  <c r="F14" i="24"/>
  <c r="F10" i="24"/>
  <c r="F17" i="24"/>
  <c r="F15" i="24"/>
  <c r="F18" i="24"/>
  <c r="F11" i="24"/>
  <c r="AD57" i="20" l="1"/>
  <c r="T57" i="20"/>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L20" i="24" l="1"/>
  <c r="L17" i="24"/>
  <c r="L9" i="24"/>
  <c r="L13" i="24"/>
  <c r="L11" i="24"/>
  <c r="L7" i="24"/>
  <c r="L19" i="24"/>
  <c r="L14" i="24"/>
  <c r="L15" i="24"/>
  <c r="L10" i="24"/>
  <c r="L16" i="24"/>
  <c r="L12" i="24"/>
  <c r="L8" i="24"/>
  <c r="L18" i="24"/>
  <c r="G6" i="24"/>
  <c r="H6" i="24" l="1"/>
  <c r="L6" i="24" s="1"/>
  <c r="AD25" i="20"/>
  <c r="AH25" i="20"/>
  <c r="F6" i="24"/>
  <c r="AD31" i="20" l="1"/>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K21" i="24"/>
  <c r="AD29" i="20"/>
  <c r="AH29" i="20"/>
  <c r="AD24" i="20" l="1"/>
  <c r="AD58" i="20" s="1"/>
  <c r="AH24" i="20"/>
  <c r="AH58" i="20" l="1"/>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H21" i="24"/>
  <c r="L21" i="24" s="1"/>
  <c r="X58" i="20" l="1"/>
  <c r="T59" i="20" s="1"/>
  <c r="T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天谷 美穂</author>
  </authors>
  <commentList>
    <comment ref="A20" authorId="0" shapeId="0" xr:uid="{4FC70BF6-DEBB-4842-998D-8AD8694CD02D}">
      <text>
        <r>
          <rPr>
            <sz val="24"/>
            <color indexed="81"/>
            <rFont val="MS P ゴシック"/>
            <family val="3"/>
            <charset val="128"/>
          </rPr>
          <t>「実績内容」の欄は個票を入力することで自動入力されますので入力不要です。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天谷 美穂</author>
  </authors>
  <commentList>
    <comment ref="C6" authorId="0" shapeId="0" xr:uid="{7E1A650B-DD09-46CB-ACC5-4F3AA669EF50}">
      <text>
        <r>
          <rPr>
            <sz val="24"/>
            <color indexed="81"/>
            <rFont val="MS P ゴシック"/>
            <family val="3"/>
            <charset val="128"/>
          </rPr>
          <t>このシートは、個票を入力することで自動入力されますので入力不要です。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00000000-0006-0000-0300-000001000000}">
      <text>
        <r>
          <rPr>
            <sz val="9"/>
            <color indexed="81"/>
            <rFont val="MS P ゴシック"/>
            <family val="3"/>
            <charset val="128"/>
          </rPr>
          <t>｢サービス種別｣を選択し、定員を入力(短期入所系と入所施設・居住系）することで、基準額が表示されます。</t>
        </r>
      </text>
    </comment>
    <comment ref="AA47" authorId="0" shapeId="0" xr:uid="{00000000-0006-0000-03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7219F46B-74CD-4E52-ACF3-AA65C206EEB8}">
      <text>
        <r>
          <rPr>
            <sz val="9"/>
            <color indexed="81"/>
            <rFont val="MS P ゴシック"/>
            <family val="3"/>
            <charset val="128"/>
          </rPr>
          <t>｢サービス種別｣を選択し、定員を入力(短期入所系と入所施設・居住系）することで、基準額が表示されます。</t>
        </r>
      </text>
    </comment>
    <comment ref="AA47" authorId="0" shapeId="0" xr:uid="{BA28A016-8125-45F8-9DC5-D19CAB4E714D}">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36D9B69C-B5A0-48D3-B74C-FF52D97F055B}">
      <text>
        <r>
          <rPr>
            <sz val="9"/>
            <color indexed="81"/>
            <rFont val="MS P ゴシック"/>
            <family val="3"/>
            <charset val="128"/>
          </rPr>
          <t>｢サービス種別｣を選択し、定員を入力(短期入所系と入所施設・居住系）することで、基準額が表示されます。</t>
        </r>
      </text>
    </comment>
    <comment ref="AA47" authorId="0" shapeId="0" xr:uid="{69B86AF5-E48B-4515-99A6-97321EC07C73}">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<sst xmlns="http://schemas.openxmlformats.org/spreadsheetml/2006/main" count="712" uniqueCount="199">
  <si>
    <t>フリガナ</t>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</si>
  <si>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</si>
  <si>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</si>
  <si>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</si>
  <si>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</si>
  <si>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</si>
  <si>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</si>
  <si>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</si>
  <si>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</si>
  <si>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</si>
  <si>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</si>
  <si>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</si>
  <si>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</si>
  <si>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</si>
  <si>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</si>
  <si>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</si>
  <si>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</si>
  <si>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</si>
  <si>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</si>
  <si>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</si>
  <si>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</si>
  <si>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</si>
  <si>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</si>
  <si>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</si>
  <si>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</si>
  <si>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</si>
  <si>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</si>
  <si>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</si>
  <si>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</si>
  <si>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</si>
  <si>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</si>
  <si>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</si>
  <si>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</si>
  <si>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</si>
  <si>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</si>
  <si>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</si>
  <si>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</si>
  <si>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</si>
  <si>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</si>
  <si>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</si>
  <si>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</si>
  <si>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</si>
  <si>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</si>
  <si>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</si>
  <si>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</si>
  <si>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</si>
  <si>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</si>
  <si>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</si>
  <si>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</si>
  <si>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</si>
  <si>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</si>
  <si>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</si>
  <si>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</si>
  <si>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</si>
  <si>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</si>
  <si>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</si>
  <si>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</si>
  <si>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</si>
  <si>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</si>
  <si>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</si>
  <si>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</si>
  <si>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</si>
  <si>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</si>
  <si>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</si>
  <si>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</si>
  <si>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</si>
  <si>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</si>
  <si>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</si>
  <si>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</si>
  <si>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</si>
  <si>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</si>
  <si>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</si>
  <si>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</si>
  <si>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</si>
  <si>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</si>
  <si>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</si>
  <si>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</si>
  <si>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</si>
  <si>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</si>
  <si>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</si>
  <si>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</si>
  <si>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</si>
  <si>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</si>
  <si>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</si>
  <si>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</si>
  <si>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</si>
  <si>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</si>
  <si>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</si>
  <si>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</si>
  <si>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</si>
  <si>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</si>
  <si>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</si>
  <si>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</si>
  <si>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</si>
  <si>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</si>
  <si>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</si>
  <si>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</si>
  <si>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</si>
  <si>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</si>
  <si>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</si>
  <si>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</si>
  <si>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</si>
  <si>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</si>
  <si>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</si>
  <si>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</si>
  <si>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</si>
  <si>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</si>
  <si>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</si>
  <si>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</si>
  <si>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</si>
  <si>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</si>
  <si>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</si>
  <si>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</si>
  <si>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</si>
  <si>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</si>
  <si>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訪問介護事業所、訪問入浴介護事業所、訪問看護事業所、訪問リハビリテーション事業所、定期巡回・随時対応型訪問介護看護事業所、</t>
    <phoneticPr fontId="2"/>
  </si>
  <si>
    <t>　通所介護事業所、地域密着型通所介護事業所、療養通所介護事業所、認知症対応型通所介護事業所、通所リハビリテーション事業所、　</t>
    <phoneticPr fontId="2"/>
  </si>
  <si>
    <t>区分</t>
    <rPh sb="0" eb="2">
      <t>クブン</t>
    </rPh>
    <phoneticPr fontId="2"/>
  </si>
  <si>
    <t>合計（②）</t>
    <phoneticPr fontId="2"/>
  </si>
  <si>
    <t>※２ 訪問系サービス事業所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</si>
  <si>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</si>
  <si>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</si>
  <si>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</si>
  <si>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</si>
  <si>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</si>
  <si>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</si>
  <si>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</si>
  <si>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</si>
  <si>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</si>
  <si>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</si>
  <si>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</si>
  <si>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キイロ</t>
    </rPh>
    <rPh sb="57" eb="59">
      <t>キサイ</t>
    </rPh>
    <phoneticPr fontId="2"/>
  </si>
  <si>
    <t>通所系</t>
    <rPh sb="0" eb="2">
      <t>ツウショ</t>
    </rPh>
    <rPh sb="2" eb="3">
      <t>ケイ</t>
    </rPh>
    <phoneticPr fontId="2"/>
  </si>
  <si>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</si>
  <si>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</si>
  <si>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</si>
  <si>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</si>
  <si>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</si>
  <si>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</si>
  <si>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</si>
  <si>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</si>
  <si>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</si>
  <si>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</si>
  <si>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</si>
  <si>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</si>
  <si>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</si>
  <si>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</si>
  <si>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</si>
  <si>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</si>
  <si>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</si>
  <si>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</si>
  <si>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</si>
  <si>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</si>
  <si>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</si>
  <si>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</si>
  <si>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</si>
  <si>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</si>
  <si>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</si>
  <si>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</si>
  <si>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</si>
  <si>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</si>
  <si>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</si>
  <si>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</si>
  <si>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</si>
  <si>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</si>
  <si>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</si>
  <si>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</si>
  <si>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</si>
  <si>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</si>
  <si>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</si>
  <si>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</si>
  <si>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様式２（事業所・施設別申請額一覧）に全事業所分が正しく反映されているか確認（15事業所以上ある場合には6行目～15行目を行ごとコピーし、16行目に右クリック→「コピーしたセルの挿入」で挿入すること。）</t>
    <rPh sb="0" eb="2">
      <t>ヨウシキ</t>
    </rPh>
    <rPh sb="11" eb="14">
      <t>シンセイガク</t>
    </rPh>
    <rPh sb="14" eb="16">
      <t>イチラン</t>
    </rPh>
    <rPh sb="18" eb="22">
      <t>ゼンジギョウショ</t>
    </rPh>
    <rPh sb="22" eb="23">
      <t>ブン</t>
    </rPh>
    <rPh sb="24" eb="25">
      <t>タダ</t>
    </rPh>
    <rPh sb="27" eb="29">
      <t>ハンエイ</t>
    </rPh>
    <rPh sb="35" eb="37">
      <t>カクニン</t>
    </rPh>
    <rPh sb="60" eb="61">
      <t>ギョウ</t>
    </rPh>
    <rPh sb="73" eb="74">
      <t>ミギ</t>
    </rPh>
    <phoneticPr fontId="2"/>
  </si>
  <si>
    <t xml:space="preserve">様式３（個票●）の着色セルを入力（黄色セル：必要情報の入力・該当する取組内容のチェック、緑色セル：クリックしてプルダウンから選択）し、事業者（法人本部）へ返送
</t>
    <rPh sb="0" eb="2">
      <t>ヨウシキ</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2"/>
  </si>
  <si>
    <t>福井県社会福祉施設におけるサービス継続支援事業補助金</t>
    <rPh sb="0" eb="3">
      <t>フクイケン</t>
    </rPh>
    <rPh sb="3" eb="5">
      <t>シャカイ</t>
    </rPh>
    <rPh sb="5" eb="7">
      <t>フクシ</t>
    </rPh>
    <rPh sb="7" eb="9">
      <t>シセツ</t>
    </rPh>
    <rPh sb="17" eb="19">
      <t>ケイゾク</t>
    </rPh>
    <rPh sb="19" eb="21">
      <t>シエン</t>
    </rPh>
    <rPh sb="21" eb="23">
      <t>ジギョウ</t>
    </rPh>
    <rPh sb="23" eb="26">
      <t>ホジョキン</t>
    </rPh>
    <phoneticPr fontId="2"/>
  </si>
  <si>
    <t>福井県知事</t>
    <rPh sb="0" eb="2">
      <t>フクイ</t>
    </rPh>
    <rPh sb="2" eb="5">
      <t>ケンチジ</t>
    </rPh>
    <phoneticPr fontId="2"/>
  </si>
  <si>
    <t>様</t>
    <rPh sb="0" eb="1">
      <t>サマ</t>
    </rPh>
    <phoneticPr fontId="2"/>
  </si>
  <si>
    <t>（ア）･･･新型コロナウイルス感染者が発生または濃厚接触者に対応した介護サービス事業所・施設等（休業要請を受けた事業所・施設等を含む）</t>
    <phoneticPr fontId="2"/>
  </si>
  <si>
    <t>　有料老人ホームおよびサービス付き高齢者向け住宅</t>
    <phoneticPr fontId="2"/>
  </si>
  <si>
    <t>　夜間対応型訪問介護事業所、小規模多機能型居宅介護事業所及び看護小規模多機能型居宅介護事業所（訪問サービスに限る）ならびに居宅介護支援事業所、</t>
    <phoneticPr fontId="2"/>
  </si>
  <si>
    <t xml:space="preserve">  福祉用具貸与事業所（ア（ア）の事業を除く）および居宅療養管理指導事業所</t>
    <phoneticPr fontId="2"/>
  </si>
  <si>
    <t>　ならびに認知症対応型共同生活介護事業所（短期利用認知症対応型共同生活介護に限る）</t>
    <phoneticPr fontId="2"/>
  </si>
  <si>
    <t>　小規模多機能型居宅介護事業所および看護小規模多機能型居宅介護事業所（通いサービスに限る）</t>
    <phoneticPr fontId="2"/>
  </si>
  <si>
    <t xml:space="preserve">  養護老人ホーム、軽費老人ホーム、有料老人ホームおよびサービス付き高齢者向け住宅、短期入所生活介護事業所、短期入所療養介護事業所</t>
    <phoneticPr fontId="2"/>
  </si>
  <si>
    <t>（ウ）感染者が発生した介護サービス事業所・施設等（以下のいずれかに該当）の利用者の受け入れや当該事業所・施設等に応援職員の派遣を行う事業所・施設等（※１～※４）
　A　（ア）の①または③に該当する介護サービス事業所・施設等
　B　感染症の拡大防止の観点から必要があり、自主的に休業した介護サービス事業所</t>
    <phoneticPr fontId="2"/>
  </si>
  <si>
    <t>（別記第４号様式）総括表</t>
    <rPh sb="1" eb="3">
      <t>ベッキ</t>
    </rPh>
    <rPh sb="3" eb="4">
      <t>ダイ</t>
    </rPh>
    <rPh sb="5" eb="6">
      <t>ゴウ</t>
    </rPh>
    <rPh sb="6" eb="8">
      <t>ヨウシキ</t>
    </rPh>
    <rPh sb="9" eb="12">
      <t>ソウカツヒョウ</t>
    </rPh>
    <phoneticPr fontId="2"/>
  </si>
  <si>
    <t>（介護分）実績報告書</t>
    <rPh sb="1" eb="3">
      <t>カイゴ</t>
    </rPh>
    <rPh sb="3" eb="4">
      <t>ブン</t>
    </rPh>
    <rPh sb="5" eb="7">
      <t>ジッセキ</t>
    </rPh>
    <rPh sb="7" eb="10">
      <t>ホウコクショ</t>
    </rPh>
    <phoneticPr fontId="2"/>
  </si>
  <si>
    <t>　標記について、次のとおり実績を報告します。</t>
    <rPh sb="1" eb="3">
      <t>ヒョウキ</t>
    </rPh>
    <rPh sb="8" eb="9">
      <t>ツギ</t>
    </rPh>
    <rPh sb="13" eb="15">
      <t>ジッセキ</t>
    </rPh>
    <rPh sb="16" eb="18">
      <t>ホウコク</t>
    </rPh>
    <phoneticPr fontId="2"/>
  </si>
  <si>
    <t>実績内容</t>
    <rPh sb="0" eb="2">
      <t>ジッセキ</t>
    </rPh>
    <rPh sb="2" eb="4">
      <t>ナイヨウ</t>
    </rPh>
    <phoneticPr fontId="2"/>
  </si>
  <si>
    <t>実績額</t>
    <rPh sb="0" eb="3">
      <t>ジッセキガク</t>
    </rPh>
    <phoneticPr fontId="2"/>
  </si>
  <si>
    <t>報告に関する担当者</t>
    <rPh sb="0" eb="2">
      <t>ホウコク</t>
    </rPh>
    <rPh sb="3" eb="4">
      <t>カン</t>
    </rPh>
    <rPh sb="6" eb="9">
      <t>タントウシャ</t>
    </rPh>
    <phoneticPr fontId="2"/>
  </si>
  <si>
    <t>（別紙４－１）事業所・施設実績額一覧</t>
    <rPh sb="1" eb="3">
      <t>ベッシ</t>
    </rPh>
    <rPh sb="7" eb="10">
      <t>ジギョウショ</t>
    </rPh>
    <rPh sb="11" eb="13">
      <t>シセツ</t>
    </rPh>
    <rPh sb="13" eb="15">
      <t>ジッセキ</t>
    </rPh>
    <rPh sb="15" eb="16">
      <t>ガク</t>
    </rPh>
    <rPh sb="16" eb="18">
      <t>イチラン</t>
    </rPh>
    <phoneticPr fontId="2"/>
  </si>
  <si>
    <t>実績額(c)</t>
    <rPh sb="0" eb="3">
      <t>ジッセキガク</t>
    </rPh>
    <phoneticPr fontId="2"/>
  </si>
  <si>
    <t>実績額(f)</t>
    <rPh sb="0" eb="3">
      <t>ジッセキガク</t>
    </rPh>
    <phoneticPr fontId="2"/>
  </si>
  <si>
    <t>実績額計(ｇ)</t>
    <rPh sb="0" eb="2">
      <t>ジッセキ</t>
    </rPh>
    <rPh sb="2" eb="3">
      <t>ガク</t>
    </rPh>
    <rPh sb="3" eb="4">
      <t>ケイ</t>
    </rPh>
    <phoneticPr fontId="2"/>
  </si>
  <si>
    <t>(別紙４－２）事業所・施設別個票</t>
    <rPh sb="1" eb="3">
      <t>ベッシ</t>
    </rPh>
    <rPh sb="7" eb="10">
      <t>ジギョウショ</t>
    </rPh>
    <rPh sb="11" eb="13">
      <t>シセツ</t>
    </rPh>
    <rPh sb="13" eb="14">
      <t>ベツ</t>
    </rPh>
    <rPh sb="14" eb="16">
      <t>コヒョウ</t>
    </rPh>
    <phoneticPr fontId="2"/>
  </si>
  <si>
    <t>令和４年度新型コロナウイルス感染症流行下における介護サービス事業所等の</t>
    <phoneticPr fontId="2"/>
  </si>
  <si>
    <t>（ア）新型コロナウイルス感染者が発生または濃厚接触者に対応した介護サービス事業所・施設等（休業要請を受けた事業所・施設等を含む）
　①利用者または職員に感染者が発生した介護サービス事業所・施設等（職員に複数の濃厚接触者が発生し、職員が不足した場合を含む）（※１～※４）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③県、福井市から休業要請を受けた通所系サービス事業所（※４）、短期入所系サービス事業所（※３）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およ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感染の未然に代替措置を取った場合（近隣自治体や近隣事業所・施設等で感染者が発生している場合または感染拡大地域で新型コロナウイルス感染症が流行している場合（感染者が一定数継続して発生している状況等）に限る））</t>
    <rPh sb="193" eb="196">
      <t>フクイシ</t>
    </rPh>
    <phoneticPr fontId="2"/>
  </si>
  <si>
    <t>申　請　者（法　人　名）</t>
    <rPh sb="0" eb="1">
      <t>サル</t>
    </rPh>
    <rPh sb="2" eb="3">
      <t>ショウ</t>
    </rPh>
    <rPh sb="4" eb="5">
      <t>シャ</t>
    </rPh>
    <rPh sb="6" eb="7">
      <t>ホウ</t>
    </rPh>
    <rPh sb="8" eb="9">
      <t>ヒト</t>
    </rPh>
    <rPh sb="10" eb="11">
      <t>メイ</t>
    </rPh>
    <phoneticPr fontId="2"/>
  </si>
  <si>
    <t>　「基準単価(a)」及び「基準単価(d)」は、「令和５年度新型コロナウイルス感染症流行下における介護サービス事業所等のサービス継続支援事業実施要綱」の別添３に記載された基準単価を記入すること。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7">
      <t>ケイゾクシエン</t>
    </rPh>
    <rPh sb="67" eb="69">
      <t>ジギョウ</t>
    </rPh>
    <rPh sb="69" eb="71">
      <t>ジッシ</t>
    </rPh>
    <rPh sb="71" eb="73">
      <t>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</si>
</sst>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24"/>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01">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Border="1" applyAlignment="1" applyProtection="1">
      <alignment vertical="center" shrinkToFit="1"/>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176" fontId="7" fillId="0" borderId="8" xfId="0" applyNumberFormat="1"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9"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4" fillId="0" borderId="8" xfId="0" applyFont="1" applyFill="1" applyBorder="1">
      <alignmen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59" xfId="0" applyFont="1" applyFill="1" applyBorder="1" applyAlignment="1">
      <alignment horizontal="left" vertical="center"/>
    </xf>
    <xf numFmtId="0" fontId="10" fillId="2" borderId="60" xfId="0" applyFont="1" applyFill="1" applyBorder="1" applyAlignment="1">
      <alignment vertical="center"/>
    </xf>
    <xf numFmtId="0" fontId="10" fillId="2" borderId="60" xfId="0" applyFont="1" applyFill="1" applyBorder="1" applyAlignment="1">
      <alignment horizontal="center" vertical="center"/>
    </xf>
    <xf numFmtId="0" fontId="10" fillId="0" borderId="60" xfId="0" applyFont="1" applyFill="1" applyBorder="1">
      <alignment vertical="center"/>
    </xf>
    <xf numFmtId="0" fontId="10" fillId="0" borderId="61" xfId="0" applyFont="1" applyFill="1" applyBorder="1">
      <alignment vertical="center"/>
    </xf>
    <xf numFmtId="0" fontId="16" fillId="2" borderId="62"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3" xfId="0" applyFont="1" applyFill="1" applyBorder="1" applyAlignment="1">
      <alignment vertical="center"/>
    </xf>
    <xf numFmtId="0" fontId="10" fillId="0" borderId="0" xfId="0" applyFont="1" applyFill="1" applyAlignment="1">
      <alignment vertical="center"/>
    </xf>
    <xf numFmtId="0" fontId="16" fillId="2" borderId="62" xfId="0" applyFont="1" applyFill="1" applyBorder="1" applyAlignment="1">
      <alignment horizontal="left" vertical="center"/>
    </xf>
    <xf numFmtId="0" fontId="16"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63" xfId="0" applyFont="1" applyFill="1" applyBorder="1" applyAlignment="1">
      <alignment horizontal="left" vertical="center"/>
    </xf>
    <xf numFmtId="0" fontId="8" fillId="2" borderId="0" xfId="0" applyFont="1" applyFill="1" applyBorder="1" applyAlignment="1">
      <alignment vertical="center"/>
    </xf>
    <xf numFmtId="0" fontId="8" fillId="2" borderId="63"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2" xfId="0" applyFont="1" applyFill="1" applyBorder="1">
      <alignment vertical="center"/>
    </xf>
    <xf numFmtId="0" fontId="10" fillId="2" borderId="0" xfId="0" applyFont="1" applyFill="1" applyBorder="1">
      <alignment vertical="center"/>
    </xf>
    <xf numFmtId="0" fontId="10" fillId="0" borderId="63" xfId="0" applyFont="1" applyFill="1" applyBorder="1">
      <alignment vertical="center"/>
    </xf>
    <xf numFmtId="0" fontId="16" fillId="0" borderId="64" xfId="0" applyFont="1" applyFill="1" applyBorder="1">
      <alignment vertical="center"/>
    </xf>
    <xf numFmtId="0" fontId="10" fillId="0" borderId="65" xfId="0" applyFont="1" applyFill="1" applyBorder="1">
      <alignment vertical="center"/>
    </xf>
    <xf numFmtId="0" fontId="10" fillId="0" borderId="66"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36"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7"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44" xfId="0" applyNumberFormat="1" applyFont="1" applyBorder="1" applyAlignment="1">
      <alignment horizontal="center" vertical="center" shrinkToFit="1"/>
    </xf>
    <xf numFmtId="178" fontId="10" fillId="0" borderId="39" xfId="4" applyNumberFormat="1" applyFont="1" applyBorder="1" applyAlignment="1">
      <alignment horizontal="right" vertical="center" shrinkToFit="1"/>
    </xf>
    <xf numFmtId="178" fontId="10" fillId="0" borderId="51"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176" fontId="12" fillId="0" borderId="2" xfId="0" applyNumberFormat="1" applyFont="1" applyBorder="1" applyAlignment="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7"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1" fillId="0" borderId="18" xfId="0" applyFont="1" applyBorder="1" applyAlignment="1">
      <alignment horizontal="center" vertical="center" textRotation="255" shrinkToFit="1"/>
    </xf>
    <xf numFmtId="0" fontId="11" fillId="0" borderId="19"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0" xfId="0" applyFont="1" applyAlignment="1">
      <alignment horizontal="center"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5" borderId="0" xfId="0" applyFont="1" applyFill="1" applyAlignment="1">
      <alignment horizontal="center" vertical="center"/>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18" xfId="0" applyFont="1" applyBorder="1" applyAlignment="1">
      <alignment horizontal="center" vertical="center" textRotation="255"/>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3" xfId="0" applyFont="1" applyBorder="1" applyAlignment="1">
      <alignment horizontal="left" vertical="center" wrapText="1"/>
    </xf>
    <xf numFmtId="0" fontId="18" fillId="0" borderId="54" xfId="0" applyFont="1" applyBorder="1" applyAlignment="1">
      <alignment horizontal="left" vertical="center"/>
    </xf>
    <xf numFmtId="0" fontId="18" fillId="0" borderId="55"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1" fillId="5" borderId="0" xfId="0" applyFont="1" applyFill="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8" fillId="5" borderId="36" xfId="0" applyFont="1" applyFill="1" applyBorder="1" applyAlignment="1">
      <alignment horizontal="center" vertical="center" shrinkToFit="1"/>
    </xf>
    <xf numFmtId="0" fontId="10" fillId="0" borderId="36" xfId="0" applyFont="1" applyFill="1" applyBorder="1" applyAlignment="1">
      <alignment horizontal="center" vertical="center"/>
    </xf>
    <xf numFmtId="0" fontId="8" fillId="5" borderId="18"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0" fillId="0" borderId="46" xfId="0" applyFont="1" applyFill="1" applyBorder="1" applyAlignment="1">
      <alignment horizontal="center" vertical="center"/>
    </xf>
    <xf numFmtId="0" fontId="8" fillId="5" borderId="39" xfId="0" applyFont="1" applyFill="1" applyBorder="1" applyAlignment="1">
      <alignment horizontal="center" vertical="center" shrinkToFi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177" fontId="8" fillId="5" borderId="42" xfId="4" applyNumberFormat="1" applyFont="1" applyFill="1" applyBorder="1" applyAlignment="1">
      <alignment vertical="center" shrinkToFit="1"/>
    </xf>
    <xf numFmtId="0" fontId="12"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6" fillId="2" borderId="62" xfId="0" applyFont="1" applyFill="1" applyBorder="1" applyAlignment="1">
      <alignment horizontal="left" vertical="center" wrapText="1"/>
    </xf>
    <xf numFmtId="0" fontId="16" fillId="2" borderId="0" xfId="0" applyFont="1" applyFill="1" applyBorder="1" applyAlignment="1">
      <alignment horizontal="left" vertical="center"/>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6"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0" fontId="16" fillId="2" borderId="62" xfId="0" applyFont="1" applyFill="1" applyBorder="1" applyAlignment="1">
      <alignment horizontal="left" vertical="center"/>
    </xf>
    <xf numFmtId="49" fontId="9" fillId="0" borderId="58"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52754</xdr:colOff>
      <xdr:row>14</xdr:row>
      <xdr:rowOff>55194</xdr:rowOff>
    </xdr:from>
    <xdr:to>
      <xdr:col>1</xdr:col>
      <xdr:colOff>130302</xdr:colOff>
      <xdr:row>21</xdr:row>
      <xdr:rowOff>275491</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05154" y="2997686"/>
          <a:ext cx="77548" cy="16974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52754</xdr:colOff>
      <xdr:row>14</xdr:row>
      <xdr:rowOff>55194</xdr:rowOff>
    </xdr:from>
    <xdr:to>
      <xdr:col>1</xdr:col>
      <xdr:colOff>130302</xdr:colOff>
      <xdr:row>21</xdr:row>
      <xdr:rowOff>275491</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24204" y="3046044"/>
          <a:ext cx="77548" cy="175382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a:xfrm>
          <a:off x="228600" y="88550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5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52754</xdr:colOff>
      <xdr:row>14</xdr:row>
      <xdr:rowOff>55194</xdr:rowOff>
    </xdr:from>
    <xdr:to>
      <xdr:col>1</xdr:col>
      <xdr:colOff>130302</xdr:colOff>
      <xdr:row>21</xdr:row>
      <xdr:rowOff>275491</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24204" y="3046044"/>
          <a:ext cx="77548" cy="175382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0500-000005000000}"/>
            </a:ext>
          </a:extLst>
        </xdr:cNvPr>
        <xdr:cNvSpPr/>
      </xdr:nvSpPr>
      <xdr:spPr>
        <a:xfrm>
          <a:off x="228600" y="88550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9"/>
  <sheetViews>
    <sheetView view="pageBreakPreview" zoomScaleNormal="100" zoomScaleSheetLayoutView="100" workbookViewId="0">
      <selection activeCell="B5" sqref="B5"/>
    </sheetView>
  </sheetViews>
  <sheetFormatPr defaultColWidth="9" defaultRowHeight="13.5"/>
  <cols>
    <col min="1" max="1" width="3.125" style="177" customWidth="1"/>
    <col min="2" max="2" width="7.75" style="177" customWidth="1"/>
    <col min="3" max="3" width="27.5" style="176" customWidth="1"/>
    <col min="4" max="4" width="32.375" style="176" customWidth="1"/>
    <col min="5" max="5" width="27.5" style="176" customWidth="1"/>
    <col min="6" max="6" width="4.25" style="177" customWidth="1"/>
    <col min="7" max="16384" width="9" style="177"/>
  </cols>
  <sheetData>
    <row r="2" spans="2:5" ht="17.25">
      <c r="B2" s="1" t="s">
        <v>97</v>
      </c>
      <c r="D2" s="2"/>
    </row>
    <row r="3" spans="2:5" ht="17.25">
      <c r="B3" s="1"/>
      <c r="D3" s="2"/>
    </row>
    <row r="4" spans="2:5" s="182" customFormat="1" ht="17.25">
      <c r="B4" s="183" t="s">
        <v>195</v>
      </c>
      <c r="C4" s="184"/>
      <c r="D4" s="185"/>
      <c r="E4" s="184"/>
    </row>
    <row r="5" spans="2:5" s="182" customFormat="1" ht="17.25">
      <c r="B5" s="183" t="s">
        <v>167</v>
      </c>
      <c r="C5" s="184"/>
      <c r="D5" s="185"/>
      <c r="E5" s="184"/>
    </row>
    <row r="6" spans="2:5" ht="14.25">
      <c r="C6" s="2"/>
      <c r="D6" s="2"/>
    </row>
    <row r="7" spans="2:5" ht="14.25">
      <c r="B7" s="178" t="s">
        <v>91</v>
      </c>
      <c r="C7" s="3" t="s">
        <v>129</v>
      </c>
      <c r="D7" s="4" t="s">
        <v>93</v>
      </c>
      <c r="E7" s="4" t="s">
        <v>90</v>
      </c>
    </row>
    <row r="8" spans="2:5" ht="42" customHeight="1">
      <c r="B8" s="178">
        <v>1</v>
      </c>
      <c r="C8" s="5" t="s">
        <v>92</v>
      </c>
      <c r="D8" s="6"/>
      <c r="E8" s="6"/>
    </row>
    <row r="9" spans="2:5" ht="36" customHeight="1">
      <c r="B9" s="178">
        <v>2</v>
      </c>
      <c r="C9" s="5"/>
      <c r="D9" s="6" t="s">
        <v>94</v>
      </c>
      <c r="E9" s="6"/>
    </row>
    <row r="10" spans="2:5" ht="110.25" customHeight="1">
      <c r="B10" s="178">
        <v>3</v>
      </c>
      <c r="C10" s="5"/>
      <c r="D10" s="6"/>
      <c r="E10" s="6" t="s">
        <v>172</v>
      </c>
    </row>
    <row r="11" spans="2:5" ht="39" customHeight="1">
      <c r="B11" s="178">
        <v>4</v>
      </c>
      <c r="C11" s="5"/>
      <c r="D11" s="6" t="s">
        <v>99</v>
      </c>
      <c r="E11" s="6"/>
    </row>
    <row r="12" spans="2:5" ht="48.75" customHeight="1">
      <c r="B12" s="178">
        <v>5</v>
      </c>
      <c r="C12" s="5"/>
      <c r="D12" s="6" t="s">
        <v>95</v>
      </c>
      <c r="E12" s="6"/>
    </row>
    <row r="13" spans="2:5" ht="34.5" customHeight="1">
      <c r="B13" s="178">
        <v>6</v>
      </c>
      <c r="C13" s="5"/>
      <c r="D13" s="6" t="s">
        <v>96</v>
      </c>
      <c r="E13" s="6"/>
    </row>
    <row r="14" spans="2:5" ht="99.75">
      <c r="B14" s="178">
        <v>7</v>
      </c>
      <c r="C14" s="7"/>
      <c r="D14" s="8" t="s">
        <v>171</v>
      </c>
      <c r="E14" s="9"/>
    </row>
    <row r="15" spans="2:5" ht="69.75" customHeight="1">
      <c r="B15" s="178">
        <v>8</v>
      </c>
      <c r="C15" s="5"/>
      <c r="D15" s="6" t="s">
        <v>131</v>
      </c>
      <c r="E15" s="6"/>
    </row>
    <row r="16" spans="2:5" ht="37.5" customHeight="1">
      <c r="B16" s="178">
        <v>9</v>
      </c>
      <c r="C16" s="5"/>
      <c r="D16" s="6" t="s">
        <v>130</v>
      </c>
      <c r="E16" s="6"/>
    </row>
    <row r="17" spans="2:5" ht="39" customHeight="1">
      <c r="B17" s="178">
        <v>10</v>
      </c>
      <c r="C17" s="5" t="s">
        <v>98</v>
      </c>
      <c r="D17" s="6"/>
      <c r="E17" s="6"/>
    </row>
    <row r="18" spans="2:5" ht="57.75" customHeight="1">
      <c r="B18" s="178">
        <v>11</v>
      </c>
      <c r="C18" s="186" t="s">
        <v>168</v>
      </c>
      <c r="D18" s="6"/>
      <c r="E18" s="6"/>
    </row>
    <row r="19" spans="2:5" ht="54" customHeight="1"/>
  </sheetData>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3"/>
  <sheetViews>
    <sheetView tabSelected="1" view="pageBreakPreview" zoomScale="115" zoomScaleNormal="120" zoomScaleSheetLayoutView="115" workbookViewId="0">
      <selection activeCell="X27" sqref="X27:AA27"/>
    </sheetView>
  </sheetViews>
  <sheetFormatPr defaultColWidth="2.25" defaultRowHeight="12"/>
  <cols>
    <col min="1" max="1" width="2.625" style="133" customWidth="1"/>
    <col min="2" max="16384" width="2.25" style="133"/>
  </cols>
  <sheetData>
    <row r="1" spans="1:39" ht="13.5" customHeight="1">
      <c r="A1" s="130" t="s">
        <v>184</v>
      </c>
      <c r="B1" s="131"/>
      <c r="C1" s="132"/>
      <c r="D1" s="132"/>
    </row>
    <row r="2" spans="1:39" ht="8.25" customHeight="1">
      <c r="A2" s="130"/>
      <c r="B2" s="131"/>
      <c r="C2" s="132"/>
      <c r="D2" s="132"/>
    </row>
    <row r="3" spans="1:39" ht="18" customHeight="1">
      <c r="A3" s="222" t="s">
        <v>173</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row>
    <row r="4" spans="1:39" ht="18" customHeight="1">
      <c r="A4" s="222" t="s">
        <v>185</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row>
    <row r="5" spans="1:39" ht="8.25" customHeight="1">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row>
    <row r="6" spans="1:39">
      <c r="B6" s="131"/>
      <c r="C6" s="132"/>
      <c r="D6" s="132"/>
      <c r="AB6" s="135"/>
      <c r="AC6" s="136" t="s">
        <v>89</v>
      </c>
      <c r="AD6" s="245"/>
      <c r="AE6" s="245"/>
      <c r="AF6" s="134" t="s">
        <v>3</v>
      </c>
      <c r="AG6" s="245"/>
      <c r="AH6" s="245"/>
      <c r="AI6" s="134" t="s">
        <v>2</v>
      </c>
      <c r="AJ6" s="245"/>
      <c r="AK6" s="245"/>
      <c r="AL6" s="134" t="s">
        <v>1</v>
      </c>
      <c r="AM6" s="134"/>
    </row>
    <row r="7" spans="1:39" ht="18" customHeight="1">
      <c r="A7" s="296" t="s">
        <v>174</v>
      </c>
      <c r="B7" s="296"/>
      <c r="C7" s="296"/>
      <c r="D7" s="296"/>
      <c r="E7" s="296"/>
      <c r="F7" s="296"/>
      <c r="G7" s="296"/>
      <c r="I7" s="133" t="s">
        <v>175</v>
      </c>
    </row>
    <row r="8" spans="1:39" ht="8.25" customHeight="1">
      <c r="B8" s="131"/>
      <c r="C8" s="132"/>
      <c r="D8" s="132"/>
    </row>
    <row r="9" spans="1:39">
      <c r="A9" s="133" t="s">
        <v>186</v>
      </c>
      <c r="B9" s="131"/>
      <c r="C9" s="132"/>
      <c r="D9" s="132"/>
    </row>
    <row r="10" spans="1:39" ht="11.25" customHeight="1">
      <c r="B10" s="131"/>
      <c r="C10" s="132"/>
      <c r="D10" s="132"/>
    </row>
    <row r="11" spans="1:39" ht="13.5" customHeight="1">
      <c r="A11" s="219" t="s">
        <v>197</v>
      </c>
      <c r="B11" s="137" t="s">
        <v>4</v>
      </c>
      <c r="C11" s="138"/>
      <c r="D11" s="138"/>
      <c r="E11" s="139"/>
      <c r="F11" s="139"/>
      <c r="G11" s="139"/>
      <c r="H11" s="139"/>
      <c r="I11" s="139"/>
      <c r="J11" s="139"/>
      <c r="K11" s="140"/>
      <c r="L11" s="233"/>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5"/>
    </row>
    <row r="12" spans="1:39" ht="21" customHeight="1">
      <c r="A12" s="220"/>
      <c r="B12" s="141" t="s">
        <v>5</v>
      </c>
      <c r="C12" s="142"/>
      <c r="D12" s="142"/>
      <c r="E12" s="143"/>
      <c r="F12" s="143"/>
      <c r="G12" s="143"/>
      <c r="H12" s="143"/>
      <c r="I12" s="143"/>
      <c r="J12" s="143"/>
      <c r="K12" s="144"/>
      <c r="L12" s="230"/>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2"/>
    </row>
    <row r="13" spans="1:39">
      <c r="A13" s="220"/>
      <c r="B13" s="236" t="s">
        <v>60</v>
      </c>
      <c r="C13" s="237"/>
      <c r="D13" s="237"/>
      <c r="E13" s="237"/>
      <c r="F13" s="237"/>
      <c r="G13" s="237"/>
      <c r="H13" s="237"/>
      <c r="I13" s="237"/>
      <c r="J13" s="237"/>
      <c r="K13" s="238"/>
      <c r="L13" s="145" t="s">
        <v>6</v>
      </c>
      <c r="M13" s="145"/>
      <c r="N13" s="145"/>
      <c r="O13" s="145"/>
      <c r="P13" s="145"/>
      <c r="Q13" s="223"/>
      <c r="R13" s="223"/>
      <c r="S13" s="145" t="s">
        <v>7</v>
      </c>
      <c r="T13" s="223"/>
      <c r="U13" s="223"/>
      <c r="V13" s="223"/>
      <c r="W13" s="145" t="s">
        <v>8</v>
      </c>
      <c r="X13" s="145"/>
      <c r="Y13" s="145"/>
      <c r="Z13" s="145"/>
      <c r="AA13" s="145"/>
      <c r="AB13" s="145"/>
      <c r="AC13" s="145"/>
      <c r="AD13" s="145"/>
      <c r="AE13" s="145"/>
      <c r="AF13" s="145"/>
      <c r="AG13" s="145"/>
      <c r="AH13" s="145"/>
      <c r="AI13" s="145"/>
      <c r="AJ13" s="145"/>
      <c r="AK13" s="145"/>
      <c r="AL13" s="145"/>
      <c r="AM13" s="146"/>
    </row>
    <row r="14" spans="1:39" ht="13.5" customHeight="1">
      <c r="A14" s="220"/>
      <c r="B14" s="239"/>
      <c r="C14" s="240"/>
      <c r="D14" s="240"/>
      <c r="E14" s="240"/>
      <c r="F14" s="240"/>
      <c r="G14" s="240"/>
      <c r="H14" s="240"/>
      <c r="I14" s="240"/>
      <c r="J14" s="240"/>
      <c r="K14" s="241"/>
      <c r="L14" s="224"/>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6"/>
    </row>
    <row r="15" spans="1:39" ht="13.5" customHeight="1">
      <c r="A15" s="220"/>
      <c r="B15" s="242"/>
      <c r="C15" s="243"/>
      <c r="D15" s="243"/>
      <c r="E15" s="243"/>
      <c r="F15" s="243"/>
      <c r="G15" s="243"/>
      <c r="H15" s="243"/>
      <c r="I15" s="243"/>
      <c r="J15" s="243"/>
      <c r="K15" s="244"/>
      <c r="L15" s="227"/>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9"/>
    </row>
    <row r="16" spans="1:39" ht="18" customHeight="1">
      <c r="A16" s="220"/>
      <c r="B16" s="147" t="s">
        <v>9</v>
      </c>
      <c r="C16" s="148"/>
      <c r="D16" s="148"/>
      <c r="E16" s="149"/>
      <c r="F16" s="149"/>
      <c r="G16" s="149"/>
      <c r="H16" s="149"/>
      <c r="I16" s="149"/>
      <c r="J16" s="149"/>
      <c r="K16" s="149"/>
      <c r="L16" s="147" t="s">
        <v>10</v>
      </c>
      <c r="M16" s="149"/>
      <c r="N16" s="149"/>
      <c r="O16" s="149"/>
      <c r="P16" s="149"/>
      <c r="Q16" s="149"/>
      <c r="R16" s="150"/>
      <c r="S16" s="216"/>
      <c r="T16" s="217"/>
      <c r="U16" s="217"/>
      <c r="V16" s="217"/>
      <c r="W16" s="217"/>
      <c r="X16" s="217"/>
      <c r="Y16" s="218"/>
      <c r="Z16" s="147" t="s">
        <v>61</v>
      </c>
      <c r="AA16" s="149"/>
      <c r="AB16" s="149"/>
      <c r="AC16" s="149"/>
      <c r="AD16" s="149"/>
      <c r="AE16" s="149"/>
      <c r="AF16" s="150"/>
      <c r="AG16" s="216"/>
      <c r="AH16" s="217"/>
      <c r="AI16" s="217"/>
      <c r="AJ16" s="217"/>
      <c r="AK16" s="217"/>
      <c r="AL16" s="217"/>
      <c r="AM16" s="218"/>
    </row>
    <row r="17" spans="1:39" ht="18" customHeight="1">
      <c r="A17" s="220"/>
      <c r="B17" s="147" t="s">
        <v>11</v>
      </c>
      <c r="C17" s="148"/>
      <c r="D17" s="148"/>
      <c r="E17" s="149"/>
      <c r="F17" s="149"/>
      <c r="G17" s="149"/>
      <c r="H17" s="149"/>
      <c r="I17" s="149"/>
      <c r="J17" s="149"/>
      <c r="K17" s="149"/>
      <c r="L17" s="147" t="s">
        <v>12</v>
      </c>
      <c r="M17" s="149"/>
      <c r="N17" s="149"/>
      <c r="O17" s="149"/>
      <c r="P17" s="149"/>
      <c r="Q17" s="149"/>
      <c r="R17" s="150"/>
      <c r="S17" s="216"/>
      <c r="T17" s="217"/>
      <c r="U17" s="217"/>
      <c r="V17" s="217"/>
      <c r="W17" s="217"/>
      <c r="X17" s="217"/>
      <c r="Y17" s="218"/>
      <c r="Z17" s="147" t="s">
        <v>13</v>
      </c>
      <c r="AA17" s="149"/>
      <c r="AB17" s="149"/>
      <c r="AC17" s="149"/>
      <c r="AD17" s="149"/>
      <c r="AE17" s="149"/>
      <c r="AF17" s="150"/>
      <c r="AG17" s="216"/>
      <c r="AH17" s="217"/>
      <c r="AI17" s="217"/>
      <c r="AJ17" s="217"/>
      <c r="AK17" s="217"/>
      <c r="AL17" s="217"/>
      <c r="AM17" s="218"/>
    </row>
    <row r="18" spans="1:39" ht="18.75" customHeight="1">
      <c r="A18" s="221"/>
      <c r="B18" s="147" t="s">
        <v>189</v>
      </c>
      <c r="C18" s="148"/>
      <c r="D18" s="148"/>
      <c r="E18" s="149"/>
      <c r="F18" s="149"/>
      <c r="G18" s="149"/>
      <c r="H18" s="149"/>
      <c r="I18" s="149"/>
      <c r="J18" s="149"/>
      <c r="K18" s="149"/>
      <c r="L18" s="147" t="s">
        <v>12</v>
      </c>
      <c r="M18" s="149"/>
      <c r="N18" s="149"/>
      <c r="O18" s="149"/>
      <c r="P18" s="149"/>
      <c r="Q18" s="149"/>
      <c r="R18" s="150"/>
      <c r="S18" s="216"/>
      <c r="T18" s="217"/>
      <c r="U18" s="217"/>
      <c r="V18" s="217"/>
      <c r="W18" s="217"/>
      <c r="X18" s="217"/>
      <c r="Y18" s="218"/>
      <c r="Z18" s="147" t="s">
        <v>13</v>
      </c>
      <c r="AA18" s="149"/>
      <c r="AB18" s="149"/>
      <c r="AC18" s="149"/>
      <c r="AD18" s="149"/>
      <c r="AE18" s="149"/>
      <c r="AF18" s="150"/>
      <c r="AG18" s="216"/>
      <c r="AH18" s="217"/>
      <c r="AI18" s="217"/>
      <c r="AJ18" s="217"/>
      <c r="AK18" s="217"/>
      <c r="AL18" s="217"/>
      <c r="AM18" s="218"/>
    </row>
    <row r="19" spans="1:39" ht="18" customHeight="1">
      <c r="A19" s="147" t="s">
        <v>187</v>
      </c>
      <c r="B19" s="149"/>
      <c r="C19" s="149"/>
      <c r="D19" s="149"/>
      <c r="E19" s="149"/>
      <c r="F19" s="149"/>
      <c r="G19" s="151"/>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50"/>
    </row>
    <row r="20" spans="1:39" ht="22.5" customHeight="1">
      <c r="A20" s="287" t="s">
        <v>37</v>
      </c>
      <c r="B20" s="288"/>
      <c r="C20" s="288"/>
      <c r="D20" s="288"/>
      <c r="E20" s="288"/>
      <c r="F20" s="288"/>
      <c r="G20" s="288"/>
      <c r="H20" s="288"/>
      <c r="I20" s="288"/>
      <c r="J20" s="288"/>
      <c r="K20" s="288"/>
      <c r="L20" s="288"/>
      <c r="M20" s="288"/>
      <c r="N20" s="288"/>
      <c r="O20" s="288"/>
      <c r="P20" s="288"/>
      <c r="Q20" s="288"/>
      <c r="R20" s="288"/>
      <c r="S20" s="289"/>
      <c r="T20" s="301" t="s">
        <v>102</v>
      </c>
      <c r="U20" s="302"/>
      <c r="V20" s="302"/>
      <c r="W20" s="302"/>
      <c r="X20" s="302"/>
      <c r="Y20" s="302"/>
      <c r="Z20" s="302"/>
      <c r="AA20" s="302"/>
      <c r="AB20" s="302"/>
      <c r="AC20" s="302"/>
      <c r="AD20" s="302"/>
      <c r="AE20" s="302"/>
      <c r="AF20" s="302"/>
      <c r="AG20" s="302"/>
      <c r="AH20" s="302"/>
      <c r="AI20" s="302"/>
      <c r="AJ20" s="302"/>
      <c r="AK20" s="302"/>
      <c r="AL20" s="302"/>
      <c r="AM20" s="303"/>
    </row>
    <row r="21" spans="1:39" ht="22.5" customHeight="1">
      <c r="A21" s="290"/>
      <c r="B21" s="291"/>
      <c r="C21" s="291"/>
      <c r="D21" s="291"/>
      <c r="E21" s="291"/>
      <c r="F21" s="291"/>
      <c r="G21" s="291"/>
      <c r="H21" s="291"/>
      <c r="I21" s="291"/>
      <c r="J21" s="291"/>
      <c r="K21" s="291"/>
      <c r="L21" s="291"/>
      <c r="M21" s="291"/>
      <c r="N21" s="291"/>
      <c r="O21" s="291"/>
      <c r="P21" s="291"/>
      <c r="Q21" s="291"/>
      <c r="R21" s="291"/>
      <c r="S21" s="292"/>
      <c r="T21" s="301" t="s">
        <v>103</v>
      </c>
      <c r="U21" s="302"/>
      <c r="V21" s="302"/>
      <c r="W21" s="302"/>
      <c r="X21" s="302"/>
      <c r="Y21" s="302"/>
      <c r="Z21" s="302"/>
      <c r="AA21" s="302"/>
      <c r="AB21" s="302"/>
      <c r="AC21" s="303"/>
      <c r="AD21" s="301" t="s">
        <v>104</v>
      </c>
      <c r="AE21" s="302"/>
      <c r="AF21" s="302"/>
      <c r="AG21" s="302"/>
      <c r="AH21" s="302"/>
      <c r="AI21" s="302"/>
      <c r="AJ21" s="302"/>
      <c r="AK21" s="302"/>
      <c r="AL21" s="302"/>
      <c r="AM21" s="303"/>
    </row>
    <row r="22" spans="1:39" ht="12.75" customHeight="1">
      <c r="A22" s="293"/>
      <c r="B22" s="294"/>
      <c r="C22" s="294"/>
      <c r="D22" s="294"/>
      <c r="E22" s="294"/>
      <c r="F22" s="294"/>
      <c r="G22" s="294"/>
      <c r="H22" s="294"/>
      <c r="I22" s="294"/>
      <c r="J22" s="294"/>
      <c r="K22" s="294"/>
      <c r="L22" s="294"/>
      <c r="M22" s="294"/>
      <c r="N22" s="294"/>
      <c r="O22" s="294"/>
      <c r="P22" s="294"/>
      <c r="Q22" s="294"/>
      <c r="R22" s="294"/>
      <c r="S22" s="295"/>
      <c r="T22" s="263" t="s">
        <v>66</v>
      </c>
      <c r="U22" s="264"/>
      <c r="V22" s="264"/>
      <c r="W22" s="265"/>
      <c r="X22" s="261" t="s">
        <v>188</v>
      </c>
      <c r="Y22" s="261"/>
      <c r="Z22" s="261"/>
      <c r="AA22" s="261"/>
      <c r="AB22" s="261"/>
      <c r="AC22" s="262"/>
      <c r="AD22" s="263" t="s">
        <v>66</v>
      </c>
      <c r="AE22" s="264"/>
      <c r="AF22" s="264"/>
      <c r="AG22" s="265"/>
      <c r="AH22" s="259" t="s">
        <v>188</v>
      </c>
      <c r="AI22" s="259"/>
      <c r="AJ22" s="259"/>
      <c r="AK22" s="259"/>
      <c r="AL22" s="259"/>
      <c r="AM22" s="260"/>
    </row>
    <row r="23" spans="1:39" ht="12.75" customHeight="1">
      <c r="A23" s="246" t="s">
        <v>132</v>
      </c>
      <c r="B23" s="137" t="s">
        <v>48</v>
      </c>
      <c r="C23" s="139"/>
      <c r="D23" s="139"/>
      <c r="E23" s="139"/>
      <c r="F23" s="139"/>
      <c r="G23" s="139"/>
      <c r="H23" s="139"/>
      <c r="I23" s="139"/>
      <c r="J23" s="139"/>
      <c r="K23" s="139"/>
      <c r="L23" s="139"/>
      <c r="M23" s="139"/>
      <c r="N23" s="139"/>
      <c r="O23" s="139"/>
      <c r="P23" s="139"/>
      <c r="Q23" s="139"/>
      <c r="R23" s="139"/>
      <c r="S23" s="140"/>
      <c r="T23" s="255">
        <f ca="1">COUNTIFS('申請額一覧 '!$E$6:$E$20,B23,'申請額一覧 '!$H$6:$H$20,"&gt;0")</f>
        <v>0</v>
      </c>
      <c r="U23" s="256"/>
      <c r="V23" s="253" t="s">
        <v>14</v>
      </c>
      <c r="W23" s="254"/>
      <c r="X23" s="212">
        <f ca="1">SUMIF('申請額一覧 '!$E$6:$E$20,B23,'申請額一覧 '!$H$6:$H$20)</f>
        <v>0</v>
      </c>
      <c r="Y23" s="213"/>
      <c r="Z23" s="213"/>
      <c r="AA23" s="213"/>
      <c r="AB23" s="152" t="s">
        <v>79</v>
      </c>
      <c r="AC23" s="153"/>
      <c r="AD23" s="255">
        <f ca="1">COUNTIFS('申請額一覧 '!$E$6:$E$20,B23,'申請額一覧 '!$K$6:$K$20,"&gt;0")</f>
        <v>0</v>
      </c>
      <c r="AE23" s="256"/>
      <c r="AF23" s="253" t="s">
        <v>14</v>
      </c>
      <c r="AG23" s="254"/>
      <c r="AH23" s="212">
        <f ca="1">SUMIF('申請額一覧 '!$E$6:$E$20,B23,'申請額一覧 '!$K$6:$K$20)</f>
        <v>0</v>
      </c>
      <c r="AI23" s="213"/>
      <c r="AJ23" s="213"/>
      <c r="AK23" s="213"/>
      <c r="AL23" s="152" t="s">
        <v>79</v>
      </c>
      <c r="AM23" s="153"/>
    </row>
    <row r="24" spans="1:39" ht="12.75" customHeight="1">
      <c r="A24" s="246"/>
      <c r="B24" s="154" t="s">
        <v>49</v>
      </c>
      <c r="C24" s="155"/>
      <c r="D24" s="155"/>
      <c r="E24" s="155"/>
      <c r="F24" s="155"/>
      <c r="G24" s="155"/>
      <c r="H24" s="155"/>
      <c r="I24" s="155"/>
      <c r="J24" s="155"/>
      <c r="K24" s="155"/>
      <c r="L24" s="155"/>
      <c r="M24" s="155"/>
      <c r="N24" s="155"/>
      <c r="O24" s="155"/>
      <c r="P24" s="155"/>
      <c r="Q24" s="155"/>
      <c r="R24" s="155"/>
      <c r="S24" s="156"/>
      <c r="T24" s="251">
        <f ca="1">COUNTIFS('申請額一覧 '!$E$6:$E$20,B24,'申請額一覧 '!$H$6:$H$20,"&gt;0")</f>
        <v>0</v>
      </c>
      <c r="U24" s="252"/>
      <c r="V24" s="249" t="s">
        <v>14</v>
      </c>
      <c r="W24" s="250"/>
      <c r="X24" s="208">
        <f ca="1">SUMIF('申請額一覧 '!$E$6:$E$20,B24,'申請額一覧 '!$H$6:$H$20)</f>
        <v>0</v>
      </c>
      <c r="Y24" s="209"/>
      <c r="Z24" s="209"/>
      <c r="AA24" s="209"/>
      <c r="AB24" s="157" t="s">
        <v>79</v>
      </c>
      <c r="AC24" s="158"/>
      <c r="AD24" s="251">
        <f ca="1">COUNTIFS('申請額一覧 '!$E$6:$E$20,B24,'申請額一覧 '!$K$6:$K$20,"&gt;0")</f>
        <v>0</v>
      </c>
      <c r="AE24" s="252"/>
      <c r="AF24" s="249" t="s">
        <v>14</v>
      </c>
      <c r="AG24" s="250"/>
      <c r="AH24" s="202">
        <f ca="1">SUMIF('申請額一覧 '!$E$6:$E$20,B24,'申請額一覧 '!$K$6:$K$20)</f>
        <v>0</v>
      </c>
      <c r="AI24" s="203"/>
      <c r="AJ24" s="203"/>
      <c r="AK24" s="203"/>
      <c r="AL24" s="157" t="s">
        <v>79</v>
      </c>
      <c r="AM24" s="158"/>
    </row>
    <row r="25" spans="1:39" ht="12.75" customHeight="1">
      <c r="A25" s="246"/>
      <c r="B25" s="154" t="s">
        <v>50</v>
      </c>
      <c r="C25" s="155"/>
      <c r="D25" s="155"/>
      <c r="E25" s="155"/>
      <c r="F25" s="155"/>
      <c r="G25" s="155"/>
      <c r="H25" s="155"/>
      <c r="I25" s="155"/>
      <c r="J25" s="155"/>
      <c r="K25" s="155"/>
      <c r="L25" s="155"/>
      <c r="M25" s="155"/>
      <c r="N25" s="155"/>
      <c r="O25" s="155"/>
      <c r="P25" s="155"/>
      <c r="Q25" s="155"/>
      <c r="R25" s="155"/>
      <c r="S25" s="156"/>
      <c r="T25" s="251">
        <f ca="1">COUNTIFS('申請額一覧 '!$E$6:$E$20,B25,'申請額一覧 '!$H$6:$H$20,"&gt;0")</f>
        <v>0</v>
      </c>
      <c r="U25" s="252"/>
      <c r="V25" s="249" t="s">
        <v>14</v>
      </c>
      <c r="W25" s="250"/>
      <c r="X25" s="202">
        <f ca="1">SUMIF('申請額一覧 '!$E$6:$E$20,B25,'申請額一覧 '!$H$6:$H$20)</f>
        <v>0</v>
      </c>
      <c r="Y25" s="203"/>
      <c r="Z25" s="203"/>
      <c r="AA25" s="203"/>
      <c r="AB25" s="157" t="s">
        <v>79</v>
      </c>
      <c r="AC25" s="158"/>
      <c r="AD25" s="251">
        <f ca="1">COUNTIFS('申請額一覧 '!$E$6:$E$20,B25,'申請額一覧 '!$K$6:$K$20,"&gt;0")</f>
        <v>0</v>
      </c>
      <c r="AE25" s="252"/>
      <c r="AF25" s="249" t="s">
        <v>14</v>
      </c>
      <c r="AG25" s="250"/>
      <c r="AH25" s="202">
        <f ca="1">SUMIF('申請額一覧 '!$E$6:$E$20,B25,'申請額一覧 '!$K$6:$K$20)</f>
        <v>0</v>
      </c>
      <c r="AI25" s="203"/>
      <c r="AJ25" s="203"/>
      <c r="AK25" s="203"/>
      <c r="AL25" s="157" t="s">
        <v>79</v>
      </c>
      <c r="AM25" s="158"/>
    </row>
    <row r="26" spans="1:39" ht="12.75" customHeight="1">
      <c r="A26" s="246"/>
      <c r="B26" s="159" t="s">
        <v>65</v>
      </c>
      <c r="C26" s="155"/>
      <c r="D26" s="155"/>
      <c r="E26" s="155"/>
      <c r="F26" s="155"/>
      <c r="G26" s="155"/>
      <c r="H26" s="155"/>
      <c r="I26" s="155"/>
      <c r="J26" s="155"/>
      <c r="K26" s="155"/>
      <c r="L26" s="155"/>
      <c r="M26" s="155"/>
      <c r="N26" s="155"/>
      <c r="O26" s="155"/>
      <c r="P26" s="155"/>
      <c r="Q26" s="155"/>
      <c r="R26" s="155"/>
      <c r="S26" s="155"/>
      <c r="T26" s="251">
        <f ca="1">COUNTIFS('申請額一覧 '!$E$6:$E$20,B26,'申請額一覧 '!$H$6:$H$20,"&gt;0")</f>
        <v>0</v>
      </c>
      <c r="U26" s="252"/>
      <c r="V26" s="249" t="s">
        <v>14</v>
      </c>
      <c r="W26" s="250"/>
      <c r="X26" s="202">
        <f ca="1">SUMIF('申請額一覧 '!$E$6:$E$20,B26,'申請額一覧 '!$H$6:$H$20)</f>
        <v>0</v>
      </c>
      <c r="Y26" s="203"/>
      <c r="Z26" s="203"/>
      <c r="AA26" s="203"/>
      <c r="AB26" s="160" t="s">
        <v>79</v>
      </c>
      <c r="AC26" s="158"/>
      <c r="AD26" s="251">
        <f ca="1">COUNTIFS('申請額一覧 '!$E$6:$E$20,B26,'申請額一覧 '!$K$6:$K$20,"&gt;0")</f>
        <v>0</v>
      </c>
      <c r="AE26" s="252"/>
      <c r="AF26" s="249" t="s">
        <v>14</v>
      </c>
      <c r="AG26" s="250"/>
      <c r="AH26" s="202">
        <f ca="1">SUMIF('申請額一覧 '!$E$6:$E$20,B26,'申請額一覧 '!$K$6:$K$20)</f>
        <v>0</v>
      </c>
      <c r="AI26" s="203"/>
      <c r="AJ26" s="203"/>
      <c r="AK26" s="203"/>
      <c r="AL26" s="160" t="s">
        <v>79</v>
      </c>
      <c r="AM26" s="158"/>
    </row>
    <row r="27" spans="1:39" ht="12.75" customHeight="1">
      <c r="A27" s="246"/>
      <c r="B27" s="154" t="s">
        <v>15</v>
      </c>
      <c r="C27" s="155"/>
      <c r="D27" s="155"/>
      <c r="E27" s="155"/>
      <c r="F27" s="155"/>
      <c r="G27" s="155"/>
      <c r="H27" s="155"/>
      <c r="I27" s="155"/>
      <c r="J27" s="155"/>
      <c r="K27" s="155"/>
      <c r="L27" s="155"/>
      <c r="M27" s="155"/>
      <c r="N27" s="155"/>
      <c r="O27" s="155"/>
      <c r="P27" s="155"/>
      <c r="Q27" s="155"/>
      <c r="R27" s="155"/>
      <c r="S27" s="155"/>
      <c r="T27" s="251">
        <f ca="1">COUNTIFS('申請額一覧 '!$E$6:$E$20,B27,'申請額一覧 '!$H$6:$H$20,"&gt;0")</f>
        <v>0</v>
      </c>
      <c r="U27" s="252"/>
      <c r="V27" s="249" t="s">
        <v>14</v>
      </c>
      <c r="W27" s="250"/>
      <c r="X27" s="202">
        <f ca="1">SUMIF('申請額一覧 '!$E$6:$E$20,B27,'申請額一覧 '!$H$6:$H$20)</f>
        <v>0</v>
      </c>
      <c r="Y27" s="203"/>
      <c r="Z27" s="203"/>
      <c r="AA27" s="203"/>
      <c r="AB27" s="160" t="s">
        <v>79</v>
      </c>
      <c r="AC27" s="158"/>
      <c r="AD27" s="251">
        <f ca="1">COUNTIFS('申請額一覧 '!$E$6:$E$20,B27,'申請額一覧 '!$K$6:$K$20,"&gt;0")</f>
        <v>0</v>
      </c>
      <c r="AE27" s="252"/>
      <c r="AF27" s="249" t="s">
        <v>14</v>
      </c>
      <c r="AG27" s="250"/>
      <c r="AH27" s="202">
        <f ca="1">SUMIF('申請額一覧 '!$E$6:$E$20,B27,'申請額一覧 '!$K$6:$K$20)</f>
        <v>0</v>
      </c>
      <c r="AI27" s="203"/>
      <c r="AJ27" s="203"/>
      <c r="AK27" s="203"/>
      <c r="AL27" s="160" t="s">
        <v>79</v>
      </c>
      <c r="AM27" s="158"/>
    </row>
    <row r="28" spans="1:39" ht="12.75" customHeight="1">
      <c r="A28" s="246"/>
      <c r="B28" s="154" t="s">
        <v>126</v>
      </c>
      <c r="C28" s="155"/>
      <c r="D28" s="155"/>
      <c r="E28" s="155"/>
      <c r="F28" s="155"/>
      <c r="G28" s="155"/>
      <c r="H28" s="155"/>
      <c r="I28" s="155"/>
      <c r="J28" s="155"/>
      <c r="K28" s="155"/>
      <c r="L28" s="155"/>
      <c r="M28" s="155"/>
      <c r="N28" s="155"/>
      <c r="O28" s="155"/>
      <c r="P28" s="155"/>
      <c r="Q28" s="155"/>
      <c r="R28" s="155"/>
      <c r="S28" s="155"/>
      <c r="T28" s="251">
        <f ca="1">COUNTIFS('申請額一覧 '!$E$6:$E$20,B28,'申請額一覧 '!$H$6:$H$20,"&gt;0")</f>
        <v>0</v>
      </c>
      <c r="U28" s="252"/>
      <c r="V28" s="249" t="s">
        <v>14</v>
      </c>
      <c r="W28" s="250"/>
      <c r="X28" s="202">
        <f ca="1">SUMIF('申請額一覧 '!$E$6:$E$20,B28,'申請額一覧 '!$H$6:$H$20)</f>
        <v>0</v>
      </c>
      <c r="Y28" s="203"/>
      <c r="Z28" s="203"/>
      <c r="AA28" s="203"/>
      <c r="AB28" s="157" t="s">
        <v>79</v>
      </c>
      <c r="AC28" s="158"/>
      <c r="AD28" s="251">
        <f ca="1">COUNTIFS('申請額一覧 '!$E$6:$E$20,B28,'申請額一覧 '!$K$6:$K$20,"&gt;0")</f>
        <v>0</v>
      </c>
      <c r="AE28" s="252"/>
      <c r="AF28" s="249" t="s">
        <v>14</v>
      </c>
      <c r="AG28" s="250"/>
      <c r="AH28" s="202">
        <f ca="1">SUMIF('申請額一覧 '!$E$6:$E$20,B28,'申請額一覧 '!$K$6:$K$20)</f>
        <v>0</v>
      </c>
      <c r="AI28" s="203"/>
      <c r="AJ28" s="203"/>
      <c r="AK28" s="203"/>
      <c r="AL28" s="157" t="s">
        <v>79</v>
      </c>
      <c r="AM28" s="158"/>
    </row>
    <row r="29" spans="1:39" ht="12.75" customHeight="1">
      <c r="A29" s="246"/>
      <c r="B29" s="154" t="s">
        <v>127</v>
      </c>
      <c r="C29" s="155"/>
      <c r="D29" s="155"/>
      <c r="E29" s="155"/>
      <c r="F29" s="155"/>
      <c r="G29" s="155"/>
      <c r="H29" s="155"/>
      <c r="I29" s="155"/>
      <c r="J29" s="155"/>
      <c r="K29" s="155"/>
      <c r="L29" s="155"/>
      <c r="M29" s="155"/>
      <c r="N29" s="155"/>
      <c r="O29" s="155"/>
      <c r="P29" s="155"/>
      <c r="Q29" s="155"/>
      <c r="R29" s="155"/>
      <c r="S29" s="155"/>
      <c r="T29" s="251">
        <f ca="1">COUNTIFS('申請額一覧 '!$E$6:$E$20,B29,'申請額一覧 '!$H$6:$H$20,"&gt;0")</f>
        <v>0</v>
      </c>
      <c r="U29" s="252"/>
      <c r="V29" s="249" t="s">
        <v>14</v>
      </c>
      <c r="W29" s="250"/>
      <c r="X29" s="202">
        <f ca="1">SUMIF('申請額一覧 '!$E$6:$E$20,B29,'申請額一覧 '!$H$6:$H$20)</f>
        <v>0</v>
      </c>
      <c r="Y29" s="203"/>
      <c r="Z29" s="203"/>
      <c r="AA29" s="203"/>
      <c r="AB29" s="157" t="s">
        <v>79</v>
      </c>
      <c r="AC29" s="158"/>
      <c r="AD29" s="251">
        <f ca="1">COUNTIFS('申請額一覧 '!$E$6:$E$20,B29,'申請額一覧 '!$K$6:$K$20,"&gt;0")</f>
        <v>0</v>
      </c>
      <c r="AE29" s="252"/>
      <c r="AF29" s="249" t="s">
        <v>14</v>
      </c>
      <c r="AG29" s="250"/>
      <c r="AH29" s="202">
        <f ca="1">SUMIF('申請額一覧 '!$E$6:$E$20,B29,'申請額一覧 '!$K$6:$K$20)</f>
        <v>0</v>
      </c>
      <c r="AI29" s="203"/>
      <c r="AJ29" s="203"/>
      <c r="AK29" s="203"/>
      <c r="AL29" s="157" t="s">
        <v>79</v>
      </c>
      <c r="AM29" s="158"/>
    </row>
    <row r="30" spans="1:39" ht="12.75" customHeight="1">
      <c r="A30" s="247"/>
      <c r="B30" s="161" t="s">
        <v>128</v>
      </c>
      <c r="C30" s="162"/>
      <c r="D30" s="162"/>
      <c r="E30" s="162"/>
      <c r="F30" s="162"/>
      <c r="G30" s="162"/>
      <c r="H30" s="162"/>
      <c r="I30" s="162"/>
      <c r="J30" s="162"/>
      <c r="K30" s="162"/>
      <c r="L30" s="162"/>
      <c r="M30" s="162"/>
      <c r="N30" s="162"/>
      <c r="O30" s="162"/>
      <c r="P30" s="162"/>
      <c r="Q30" s="162"/>
      <c r="R30" s="162"/>
      <c r="S30" s="162"/>
      <c r="T30" s="257">
        <f ca="1">COUNTIFS('申請額一覧 '!$E$6:$E$20,B30,'申請額一覧 '!$H$6:$H$20,"&gt;0")</f>
        <v>0</v>
      </c>
      <c r="U30" s="258"/>
      <c r="V30" s="266" t="s">
        <v>14</v>
      </c>
      <c r="W30" s="267"/>
      <c r="X30" s="210">
        <f ca="1">SUMIF('申請額一覧 '!$E$6:$E$20,B30,'申請額一覧 '!$H$6:$H$20)</f>
        <v>0</v>
      </c>
      <c r="Y30" s="211"/>
      <c r="Z30" s="211"/>
      <c r="AA30" s="211"/>
      <c r="AB30" s="163" t="s">
        <v>79</v>
      </c>
      <c r="AC30" s="164"/>
      <c r="AD30" s="268">
        <f ca="1">COUNTIFS('申請額一覧 '!$E$6:$E$20,B30,'申請額一覧 '!$K$6:$K$20,"&gt;0")</f>
        <v>0</v>
      </c>
      <c r="AE30" s="269"/>
      <c r="AF30" s="270" t="s">
        <v>14</v>
      </c>
      <c r="AG30" s="271"/>
      <c r="AH30" s="210">
        <f ca="1">SUMIF('申請額一覧 '!$E$6:$E$20,B30,'申請額一覧 '!$K$6:$K$20)</f>
        <v>0</v>
      </c>
      <c r="AI30" s="211"/>
      <c r="AJ30" s="211"/>
      <c r="AK30" s="211"/>
      <c r="AL30" s="163" t="s">
        <v>79</v>
      </c>
      <c r="AM30" s="164"/>
    </row>
    <row r="31" spans="1:39" ht="12.75" customHeight="1">
      <c r="A31" s="219" t="s">
        <v>62</v>
      </c>
      <c r="B31" s="137" t="s">
        <v>35</v>
      </c>
      <c r="C31" s="139"/>
      <c r="D31" s="139"/>
      <c r="E31" s="139"/>
      <c r="F31" s="139"/>
      <c r="G31" s="139"/>
      <c r="H31" s="139"/>
      <c r="I31" s="139"/>
      <c r="J31" s="139"/>
      <c r="K31" s="139"/>
      <c r="L31" s="139"/>
      <c r="M31" s="139"/>
      <c r="N31" s="139"/>
      <c r="O31" s="139"/>
      <c r="P31" s="139"/>
      <c r="Q31" s="139"/>
      <c r="R31" s="139"/>
      <c r="S31" s="139"/>
      <c r="T31" s="255">
        <f ca="1">COUNTIFS('申請額一覧 '!$E$6:$E$20,B31,'申請額一覧 '!$H$6:$H$20,"&gt;0")</f>
        <v>0</v>
      </c>
      <c r="U31" s="256"/>
      <c r="V31" s="253" t="s">
        <v>14</v>
      </c>
      <c r="W31" s="254"/>
      <c r="X31" s="212">
        <f ca="1">SUMIF('申請額一覧 '!$E$6:$E$20,B31,'申請額一覧 '!$H$6:$H$20)</f>
        <v>0</v>
      </c>
      <c r="Y31" s="213"/>
      <c r="Z31" s="213"/>
      <c r="AA31" s="213"/>
      <c r="AB31" s="165" t="s">
        <v>79</v>
      </c>
      <c r="AC31" s="153"/>
      <c r="AD31" s="255">
        <f ca="1">COUNTIFS('申請額一覧 '!$E$6:$E$20,B31,'申請額一覧 '!$K$6:$K$20,"&gt;0")</f>
        <v>0</v>
      </c>
      <c r="AE31" s="256"/>
      <c r="AF31" s="253" t="s">
        <v>14</v>
      </c>
      <c r="AG31" s="254"/>
      <c r="AH31" s="212">
        <f ca="1">SUMIF('申請額一覧 '!$E$6:$E$20,B31,'申請額一覧 '!$K$6:$K$20)</f>
        <v>0</v>
      </c>
      <c r="AI31" s="213"/>
      <c r="AJ31" s="213"/>
      <c r="AK31" s="213"/>
      <c r="AL31" s="165" t="s">
        <v>79</v>
      </c>
      <c r="AM31" s="153"/>
    </row>
    <row r="32" spans="1:39" ht="12.75" customHeight="1">
      <c r="A32" s="221"/>
      <c r="B32" s="143" t="s">
        <v>34</v>
      </c>
      <c r="C32" s="143"/>
      <c r="D32" s="143"/>
      <c r="E32" s="143"/>
      <c r="F32" s="143"/>
      <c r="G32" s="143"/>
      <c r="H32" s="143"/>
      <c r="I32" s="143"/>
      <c r="J32" s="143"/>
      <c r="K32" s="143"/>
      <c r="L32" s="143"/>
      <c r="M32" s="143"/>
      <c r="N32" s="143"/>
      <c r="O32" s="143"/>
      <c r="P32" s="143"/>
      <c r="Q32" s="143"/>
      <c r="R32" s="143"/>
      <c r="S32" s="143"/>
      <c r="T32" s="239">
        <f ca="1">COUNTIFS('申請額一覧 '!$E$6:$E$20,B32,'申請額一覧 '!$H$6:$H$20,"&gt;0")</f>
        <v>0</v>
      </c>
      <c r="U32" s="240"/>
      <c r="V32" s="276" t="s">
        <v>14</v>
      </c>
      <c r="W32" s="277"/>
      <c r="X32" s="214">
        <f ca="1">SUMIF('申請額一覧 '!$E$6:$E$20,B32,'申請額一覧 '!$H$6:$H$20)</f>
        <v>0</v>
      </c>
      <c r="Y32" s="215"/>
      <c r="Z32" s="215"/>
      <c r="AA32" s="215"/>
      <c r="AB32" s="166" t="s">
        <v>79</v>
      </c>
      <c r="AC32" s="167"/>
      <c r="AD32" s="242">
        <f ca="1">COUNTIFS('申請額一覧 '!$E$6:$E$20,B32,'申請額一覧 '!$K$6:$K$20,"&gt;0")</f>
        <v>0</v>
      </c>
      <c r="AE32" s="243"/>
      <c r="AF32" s="278" t="s">
        <v>14</v>
      </c>
      <c r="AG32" s="279"/>
      <c r="AH32" s="214">
        <f ca="1">SUMIF('申請額一覧 '!$E$6:$E$20,B32,'申請額一覧 '!$K$6:$K$20)</f>
        <v>0</v>
      </c>
      <c r="AI32" s="215"/>
      <c r="AJ32" s="215"/>
      <c r="AK32" s="215"/>
      <c r="AL32" s="166" t="s">
        <v>79</v>
      </c>
      <c r="AM32" s="167"/>
    </row>
    <row r="33" spans="1:39" ht="12.75" customHeight="1">
      <c r="A33" s="248" t="s">
        <v>32</v>
      </c>
      <c r="B33" s="139" t="s">
        <v>16</v>
      </c>
      <c r="C33" s="139"/>
      <c r="D33" s="139"/>
      <c r="E33" s="139"/>
      <c r="F33" s="139"/>
      <c r="G33" s="139"/>
      <c r="H33" s="139"/>
      <c r="I33" s="139"/>
      <c r="J33" s="139"/>
      <c r="K33" s="139"/>
      <c r="L33" s="139"/>
      <c r="M33" s="139"/>
      <c r="N33" s="139"/>
      <c r="O33" s="139"/>
      <c r="P33" s="139"/>
      <c r="Q33" s="139"/>
      <c r="R33" s="139"/>
      <c r="S33" s="139"/>
      <c r="T33" s="255">
        <f ca="1">COUNTIFS('申請額一覧 '!$E$6:$E$20,B33,'申請額一覧 '!$H$6:$H$20,"&gt;0")</f>
        <v>0</v>
      </c>
      <c r="U33" s="256"/>
      <c r="V33" s="253" t="s">
        <v>14</v>
      </c>
      <c r="W33" s="254"/>
      <c r="X33" s="208">
        <f ca="1">SUMIF('申請額一覧 '!$E$6:$E$20,B33,'申請額一覧 '!$H$6:$H$20)</f>
        <v>0</v>
      </c>
      <c r="Y33" s="209"/>
      <c r="Z33" s="209"/>
      <c r="AA33" s="209"/>
      <c r="AB33" s="168" t="s">
        <v>79</v>
      </c>
      <c r="AC33" s="169"/>
      <c r="AD33" s="272">
        <f ca="1">COUNTIFS('申請額一覧 '!$E$6:$E$20,B33,'申請額一覧 '!$K$6:$K$20,"&gt;0")</f>
        <v>0</v>
      </c>
      <c r="AE33" s="273"/>
      <c r="AF33" s="274" t="s">
        <v>14</v>
      </c>
      <c r="AG33" s="275"/>
      <c r="AH33" s="208">
        <f ca="1">SUMIF('申請額一覧 '!$E$6:$E$20,B33,'申請額一覧 '!$K$6:$K$20)</f>
        <v>0</v>
      </c>
      <c r="AI33" s="209"/>
      <c r="AJ33" s="209"/>
      <c r="AK33" s="209"/>
      <c r="AL33" s="168" t="s">
        <v>79</v>
      </c>
      <c r="AM33" s="169"/>
    </row>
    <row r="34" spans="1:39" ht="12.75" customHeight="1">
      <c r="A34" s="246"/>
      <c r="B34" s="155" t="s">
        <v>17</v>
      </c>
      <c r="C34" s="155"/>
      <c r="D34" s="155"/>
      <c r="E34" s="155"/>
      <c r="F34" s="155"/>
      <c r="G34" s="155"/>
      <c r="H34" s="155"/>
      <c r="I34" s="155"/>
      <c r="J34" s="155"/>
      <c r="K34" s="155"/>
      <c r="L34" s="155"/>
      <c r="M34" s="155"/>
      <c r="N34" s="155"/>
      <c r="O34" s="155"/>
      <c r="P34" s="155"/>
      <c r="Q34" s="155"/>
      <c r="R34" s="155"/>
      <c r="S34" s="155"/>
      <c r="T34" s="251">
        <f ca="1">COUNTIFS('申請額一覧 '!$E$6:$E$20,B34,'申請額一覧 '!$H$6:$H$20,"&gt;0")</f>
        <v>0</v>
      </c>
      <c r="U34" s="252"/>
      <c r="V34" s="249" t="s">
        <v>14</v>
      </c>
      <c r="W34" s="250"/>
      <c r="X34" s="202">
        <f ca="1">SUMIF('申請額一覧 '!$E$6:$E$20,B34,'申請額一覧 '!$H$6:$H$20)</f>
        <v>0</v>
      </c>
      <c r="Y34" s="203"/>
      <c r="Z34" s="203"/>
      <c r="AA34" s="203"/>
      <c r="AB34" s="157" t="s">
        <v>79</v>
      </c>
      <c r="AC34" s="158"/>
      <c r="AD34" s="251">
        <f ca="1">COUNTIFS('申請額一覧 '!$E$6:$E$20,B34,'申請額一覧 '!$K$6:$K$20,"&gt;0")</f>
        <v>0</v>
      </c>
      <c r="AE34" s="252"/>
      <c r="AF34" s="249" t="s">
        <v>14</v>
      </c>
      <c r="AG34" s="250"/>
      <c r="AH34" s="202">
        <f ca="1">SUMIF('申請額一覧 '!$E$6:$E$20,B34,'申請額一覧 '!$K$6:$K$20)</f>
        <v>0</v>
      </c>
      <c r="AI34" s="203"/>
      <c r="AJ34" s="203"/>
      <c r="AK34" s="203"/>
      <c r="AL34" s="157" t="s">
        <v>79</v>
      </c>
      <c r="AM34" s="158"/>
    </row>
    <row r="35" spans="1:39" ht="12.75" customHeight="1">
      <c r="A35" s="246"/>
      <c r="B35" s="155" t="s">
        <v>18</v>
      </c>
      <c r="C35" s="155"/>
      <c r="D35" s="155"/>
      <c r="E35" s="155"/>
      <c r="F35" s="155"/>
      <c r="G35" s="155"/>
      <c r="H35" s="155"/>
      <c r="I35" s="155"/>
      <c r="J35" s="155"/>
      <c r="K35" s="155"/>
      <c r="L35" s="155"/>
      <c r="M35" s="155"/>
      <c r="N35" s="155"/>
      <c r="O35" s="155"/>
      <c r="P35" s="155"/>
      <c r="Q35" s="155"/>
      <c r="R35" s="155"/>
      <c r="S35" s="155"/>
      <c r="T35" s="251">
        <f ca="1">COUNTIFS('申請額一覧 '!$E$6:$E$20,B35,'申請額一覧 '!$H$6:$H$20,"&gt;0")</f>
        <v>0</v>
      </c>
      <c r="U35" s="252"/>
      <c r="V35" s="249" t="s">
        <v>14</v>
      </c>
      <c r="W35" s="250"/>
      <c r="X35" s="202">
        <f ca="1">SUMIF('申請額一覧 '!$E$6:$E$20,B35,'申請額一覧 '!$H$6:$H$20)</f>
        <v>0</v>
      </c>
      <c r="Y35" s="203"/>
      <c r="Z35" s="203"/>
      <c r="AA35" s="203"/>
      <c r="AB35" s="157" t="s">
        <v>79</v>
      </c>
      <c r="AC35" s="158"/>
      <c r="AD35" s="251">
        <f ca="1">COUNTIFS('申請額一覧 '!$E$6:$E$20,B35,'申請額一覧 '!$K$6:$K$20,"&gt;0")</f>
        <v>0</v>
      </c>
      <c r="AE35" s="252"/>
      <c r="AF35" s="249" t="s">
        <v>14</v>
      </c>
      <c r="AG35" s="250"/>
      <c r="AH35" s="202">
        <f ca="1">SUMIF('申請額一覧 '!$E$6:$E$20,B35,'申請額一覧 '!$K$6:$K$20)</f>
        <v>0</v>
      </c>
      <c r="AI35" s="203"/>
      <c r="AJ35" s="203"/>
      <c r="AK35" s="203"/>
      <c r="AL35" s="157" t="s">
        <v>79</v>
      </c>
      <c r="AM35" s="158"/>
    </row>
    <row r="36" spans="1:39" ht="12.75" customHeight="1">
      <c r="A36" s="246"/>
      <c r="B36" s="155" t="s">
        <v>19</v>
      </c>
      <c r="C36" s="155"/>
      <c r="D36" s="155"/>
      <c r="E36" s="155"/>
      <c r="F36" s="155"/>
      <c r="G36" s="155"/>
      <c r="H36" s="155"/>
      <c r="I36" s="155"/>
      <c r="J36" s="155"/>
      <c r="K36" s="155"/>
      <c r="L36" s="155"/>
      <c r="M36" s="155"/>
      <c r="N36" s="155"/>
      <c r="O36" s="155"/>
      <c r="P36" s="155"/>
      <c r="Q36" s="155"/>
      <c r="R36" s="155"/>
      <c r="S36" s="155"/>
      <c r="T36" s="251">
        <f ca="1">COUNTIFS('申請額一覧 '!$E$6:$E$20,B36,'申請額一覧 '!$H$6:$H$20,"&gt;0")</f>
        <v>0</v>
      </c>
      <c r="U36" s="252"/>
      <c r="V36" s="249" t="s">
        <v>14</v>
      </c>
      <c r="W36" s="250"/>
      <c r="X36" s="202">
        <f ca="1">SUMIF('申請額一覧 '!$E$6:$E$20,B36,'申請額一覧 '!$H$6:$H$20)</f>
        <v>0</v>
      </c>
      <c r="Y36" s="203"/>
      <c r="Z36" s="203"/>
      <c r="AA36" s="203"/>
      <c r="AB36" s="157" t="s">
        <v>79</v>
      </c>
      <c r="AC36" s="158"/>
      <c r="AD36" s="251">
        <f ca="1">COUNTIFS('申請額一覧 '!$E$6:$E$20,B36,'申請額一覧 '!$K$6:$K$20,"&gt;0")</f>
        <v>0</v>
      </c>
      <c r="AE36" s="252"/>
      <c r="AF36" s="249" t="s">
        <v>14</v>
      </c>
      <c r="AG36" s="250"/>
      <c r="AH36" s="202">
        <f ca="1">SUMIF('申請額一覧 '!$E$6:$E$20,B36,'申請額一覧 '!$K$6:$K$20)</f>
        <v>0</v>
      </c>
      <c r="AI36" s="203"/>
      <c r="AJ36" s="203"/>
      <c r="AK36" s="203"/>
      <c r="AL36" s="157" t="s">
        <v>79</v>
      </c>
      <c r="AM36" s="158"/>
    </row>
    <row r="37" spans="1:39" ht="12.75" customHeight="1">
      <c r="A37" s="246"/>
      <c r="B37" s="155" t="s">
        <v>20</v>
      </c>
      <c r="C37" s="155"/>
      <c r="D37" s="155"/>
      <c r="E37" s="155"/>
      <c r="F37" s="155"/>
      <c r="G37" s="155"/>
      <c r="H37" s="155"/>
      <c r="I37" s="155"/>
      <c r="J37" s="155"/>
      <c r="K37" s="155"/>
      <c r="L37" s="155"/>
      <c r="M37" s="155"/>
      <c r="N37" s="155"/>
      <c r="O37" s="155"/>
      <c r="P37" s="155"/>
      <c r="Q37" s="155"/>
      <c r="R37" s="155"/>
      <c r="S37" s="155"/>
      <c r="T37" s="251">
        <f ca="1">COUNTIFS('申請額一覧 '!$E$6:$E$20,B37,'申請額一覧 '!$H$6:$H$20,"&gt;0")</f>
        <v>0</v>
      </c>
      <c r="U37" s="252"/>
      <c r="V37" s="249" t="s">
        <v>14</v>
      </c>
      <c r="W37" s="250"/>
      <c r="X37" s="202">
        <f ca="1">SUMIF('申請額一覧 '!$E$6:$E$20,B37,'申請額一覧 '!$H$6:$H$20)</f>
        <v>0</v>
      </c>
      <c r="Y37" s="203"/>
      <c r="Z37" s="203"/>
      <c r="AA37" s="203"/>
      <c r="AB37" s="157" t="s">
        <v>79</v>
      </c>
      <c r="AC37" s="158"/>
      <c r="AD37" s="251">
        <f ca="1">COUNTIFS('申請額一覧 '!$E$6:$E$20,B37,'申請額一覧 '!$K$6:$K$20,"&gt;0")</f>
        <v>0</v>
      </c>
      <c r="AE37" s="252"/>
      <c r="AF37" s="249" t="s">
        <v>14</v>
      </c>
      <c r="AG37" s="250"/>
      <c r="AH37" s="202">
        <f ca="1">SUMIF('申請額一覧 '!$E$6:$E$20,B37,'申請額一覧 '!$K$6:$K$20)</f>
        <v>0</v>
      </c>
      <c r="AI37" s="203"/>
      <c r="AJ37" s="203"/>
      <c r="AK37" s="203"/>
      <c r="AL37" s="157" t="s">
        <v>79</v>
      </c>
      <c r="AM37" s="158"/>
    </row>
    <row r="38" spans="1:39" ht="12.75" customHeight="1">
      <c r="A38" s="246"/>
      <c r="B38" s="155" t="s">
        <v>21</v>
      </c>
      <c r="C38" s="155"/>
      <c r="D38" s="155"/>
      <c r="E38" s="155"/>
      <c r="F38" s="155"/>
      <c r="G38" s="155"/>
      <c r="H38" s="155"/>
      <c r="I38" s="155"/>
      <c r="J38" s="155"/>
      <c r="K38" s="155"/>
      <c r="L38" s="155"/>
      <c r="M38" s="155"/>
      <c r="N38" s="155"/>
      <c r="O38" s="155"/>
      <c r="P38" s="155"/>
      <c r="Q38" s="155"/>
      <c r="R38" s="155"/>
      <c r="S38" s="155"/>
      <c r="T38" s="251">
        <f ca="1">COUNTIFS('申請額一覧 '!$E$6:$E$20,B38,'申請額一覧 '!$H$6:$H$20,"&gt;0")</f>
        <v>0</v>
      </c>
      <c r="U38" s="252"/>
      <c r="V38" s="249" t="s">
        <v>14</v>
      </c>
      <c r="W38" s="250"/>
      <c r="X38" s="202">
        <f ca="1">SUMIF('申請額一覧 '!$E$6:$E$20,B38,'申請額一覧 '!$H$6:$H$20)</f>
        <v>0</v>
      </c>
      <c r="Y38" s="203"/>
      <c r="Z38" s="203"/>
      <c r="AA38" s="203"/>
      <c r="AB38" s="157" t="s">
        <v>79</v>
      </c>
      <c r="AC38" s="158"/>
      <c r="AD38" s="251">
        <f ca="1">COUNTIFS('申請額一覧 '!$E$6:$E$20,B38,'申請額一覧 '!$K$6:$K$20,"&gt;0")</f>
        <v>0</v>
      </c>
      <c r="AE38" s="252"/>
      <c r="AF38" s="249" t="s">
        <v>14</v>
      </c>
      <c r="AG38" s="250"/>
      <c r="AH38" s="202">
        <f ca="1">SUMIF('申請額一覧 '!$E$6:$E$20,B38,'申請額一覧 '!$K$6:$K$20)</f>
        <v>0</v>
      </c>
      <c r="AI38" s="203"/>
      <c r="AJ38" s="203"/>
      <c r="AK38" s="203"/>
      <c r="AL38" s="157" t="s">
        <v>79</v>
      </c>
      <c r="AM38" s="158"/>
    </row>
    <row r="39" spans="1:39" ht="12.75" customHeight="1">
      <c r="A39" s="246"/>
      <c r="B39" s="155" t="s">
        <v>22</v>
      </c>
      <c r="C39" s="155"/>
      <c r="D39" s="155"/>
      <c r="E39" s="155"/>
      <c r="F39" s="155"/>
      <c r="G39" s="155"/>
      <c r="H39" s="155"/>
      <c r="I39" s="155"/>
      <c r="J39" s="155"/>
      <c r="K39" s="155"/>
      <c r="L39" s="155"/>
      <c r="M39" s="155"/>
      <c r="N39" s="155"/>
      <c r="O39" s="155"/>
      <c r="P39" s="155"/>
      <c r="Q39" s="155"/>
      <c r="R39" s="155"/>
      <c r="S39" s="155"/>
      <c r="T39" s="251">
        <f ca="1">COUNTIFS('申請額一覧 '!$E$6:$E$20,B39,'申請額一覧 '!$H$6:$H$20,"&gt;0")</f>
        <v>0</v>
      </c>
      <c r="U39" s="252"/>
      <c r="V39" s="249" t="s">
        <v>14</v>
      </c>
      <c r="W39" s="250"/>
      <c r="X39" s="202">
        <f ca="1">SUMIF('申請額一覧 '!$E$6:$E$20,B39,'申請額一覧 '!$H$6:$H$20)</f>
        <v>0</v>
      </c>
      <c r="Y39" s="203"/>
      <c r="Z39" s="203"/>
      <c r="AA39" s="203"/>
      <c r="AB39" s="157" t="s">
        <v>79</v>
      </c>
      <c r="AC39" s="158"/>
      <c r="AD39" s="251">
        <f ca="1">COUNTIFS('申請額一覧 '!$E$6:$E$20,B39,'申請額一覧 '!$K$6:$K$20,"&gt;0")</f>
        <v>0</v>
      </c>
      <c r="AE39" s="252"/>
      <c r="AF39" s="249" t="s">
        <v>14</v>
      </c>
      <c r="AG39" s="250"/>
      <c r="AH39" s="202">
        <f ca="1">SUMIF('申請額一覧 '!$E$6:$E$20,B39,'申請額一覧 '!$K$6:$K$20)</f>
        <v>0</v>
      </c>
      <c r="AI39" s="203"/>
      <c r="AJ39" s="203"/>
      <c r="AK39" s="203"/>
      <c r="AL39" s="157" t="s">
        <v>79</v>
      </c>
      <c r="AM39" s="158"/>
    </row>
    <row r="40" spans="1:39" ht="12.75" customHeight="1">
      <c r="A40" s="246"/>
      <c r="B40" s="155" t="s">
        <v>23</v>
      </c>
      <c r="C40" s="155"/>
      <c r="D40" s="155"/>
      <c r="E40" s="155"/>
      <c r="F40" s="155"/>
      <c r="G40" s="155"/>
      <c r="H40" s="155"/>
      <c r="I40" s="155"/>
      <c r="J40" s="155"/>
      <c r="K40" s="155"/>
      <c r="L40" s="155"/>
      <c r="M40" s="155"/>
      <c r="N40" s="155"/>
      <c r="O40" s="155"/>
      <c r="P40" s="155"/>
      <c r="Q40" s="155"/>
      <c r="R40" s="155"/>
      <c r="S40" s="155"/>
      <c r="T40" s="280" t="s">
        <v>100</v>
      </c>
      <c r="U40" s="281"/>
      <c r="V40" s="249" t="s">
        <v>101</v>
      </c>
      <c r="W40" s="250"/>
      <c r="X40" s="282" t="s">
        <v>100</v>
      </c>
      <c r="Y40" s="283"/>
      <c r="Z40" s="283"/>
      <c r="AA40" s="283"/>
      <c r="AB40" s="157" t="s">
        <v>79</v>
      </c>
      <c r="AC40" s="158"/>
      <c r="AD40" s="251">
        <f ca="1">COUNTIFS('申請額一覧 '!$E$6:$E$20,B40,'申請額一覧 '!$K$6:$K$20,"&gt;0")</f>
        <v>0</v>
      </c>
      <c r="AE40" s="252"/>
      <c r="AF40" s="249" t="s">
        <v>14</v>
      </c>
      <c r="AG40" s="250"/>
      <c r="AH40" s="202">
        <f ca="1">SUMIF('申請額一覧 '!$E$6:$E$20,B40,'申請額一覧 '!$K$6:$K$20)</f>
        <v>0</v>
      </c>
      <c r="AI40" s="203"/>
      <c r="AJ40" s="203"/>
      <c r="AK40" s="203"/>
      <c r="AL40" s="157" t="s">
        <v>79</v>
      </c>
      <c r="AM40" s="158"/>
    </row>
    <row r="41" spans="1:39" ht="12.75" customHeight="1">
      <c r="A41" s="247"/>
      <c r="B41" s="162" t="s">
        <v>64</v>
      </c>
      <c r="C41" s="162"/>
      <c r="D41" s="162"/>
      <c r="E41" s="162"/>
      <c r="F41" s="162"/>
      <c r="G41" s="162"/>
      <c r="H41" s="162"/>
      <c r="I41" s="162"/>
      <c r="J41" s="162"/>
      <c r="K41" s="162"/>
      <c r="L41" s="162"/>
      <c r="M41" s="162"/>
      <c r="N41" s="162"/>
      <c r="O41" s="162"/>
      <c r="P41" s="162"/>
      <c r="Q41" s="162"/>
      <c r="R41" s="162"/>
      <c r="S41" s="162"/>
      <c r="T41" s="257">
        <f ca="1">COUNTIFS('申請額一覧 '!$E$6:$E$20,B41,'申請額一覧 '!$H$6:$H$20,"&gt;0")</f>
        <v>0</v>
      </c>
      <c r="U41" s="258"/>
      <c r="V41" s="266" t="s">
        <v>14</v>
      </c>
      <c r="W41" s="267"/>
      <c r="X41" s="210">
        <f ca="1">SUMIF('申請額一覧 '!$E$6:$E$20,B41,'申請額一覧 '!$H$6:$H$20)</f>
        <v>0</v>
      </c>
      <c r="Y41" s="211"/>
      <c r="Z41" s="211"/>
      <c r="AA41" s="211"/>
      <c r="AB41" s="163" t="s">
        <v>79</v>
      </c>
      <c r="AC41" s="164"/>
      <c r="AD41" s="268">
        <f ca="1">COUNTIFS('申請額一覧 '!$E$6:$E$20,B41,'申請額一覧 '!$K$6:$K$20,"&gt;0")</f>
        <v>0</v>
      </c>
      <c r="AE41" s="269"/>
      <c r="AF41" s="270" t="s">
        <v>14</v>
      </c>
      <c r="AG41" s="271"/>
      <c r="AH41" s="210">
        <f ca="1">SUMIF('申請額一覧 '!$E$6:$E$20,B41,'申請額一覧 '!$K$6:$K$20)</f>
        <v>0</v>
      </c>
      <c r="AI41" s="211"/>
      <c r="AJ41" s="211"/>
      <c r="AK41" s="211"/>
      <c r="AL41" s="163" t="s">
        <v>79</v>
      </c>
      <c r="AM41" s="164"/>
    </row>
    <row r="42" spans="1:39" ht="12.75" customHeight="1">
      <c r="A42" s="219" t="s">
        <v>63</v>
      </c>
      <c r="B42" s="139" t="s">
        <v>24</v>
      </c>
      <c r="C42" s="139"/>
      <c r="D42" s="139"/>
      <c r="E42" s="139"/>
      <c r="F42" s="139"/>
      <c r="G42" s="139"/>
      <c r="H42" s="139"/>
      <c r="I42" s="139"/>
      <c r="J42" s="139"/>
      <c r="K42" s="139"/>
      <c r="L42" s="139"/>
      <c r="M42" s="139"/>
      <c r="N42" s="139"/>
      <c r="O42" s="139"/>
      <c r="P42" s="139"/>
      <c r="Q42" s="139"/>
      <c r="R42" s="139"/>
      <c r="S42" s="139"/>
      <c r="T42" s="255">
        <f ca="1">COUNTIFS('申請額一覧 '!$E$6:$E$20,B42,'申請額一覧 '!$H$6:$H$20,"&gt;0")</f>
        <v>0</v>
      </c>
      <c r="U42" s="256"/>
      <c r="V42" s="253" t="s">
        <v>14</v>
      </c>
      <c r="W42" s="254"/>
      <c r="X42" s="212">
        <f ca="1">SUMIF('申請額一覧 '!$E$6:$E$20,B42,'申請額一覧 '!$H$6:$H$20)</f>
        <v>0</v>
      </c>
      <c r="Y42" s="213"/>
      <c r="Z42" s="213"/>
      <c r="AA42" s="213"/>
      <c r="AB42" s="165" t="s">
        <v>79</v>
      </c>
      <c r="AC42" s="153"/>
      <c r="AD42" s="255">
        <f ca="1">COUNTIFS('申請額一覧 '!$E$6:$E$20,B42,'申請額一覧 '!$K$6:$K$20,"&gt;0")</f>
        <v>0</v>
      </c>
      <c r="AE42" s="256"/>
      <c r="AF42" s="253" t="s">
        <v>14</v>
      </c>
      <c r="AG42" s="254"/>
      <c r="AH42" s="212">
        <f ca="1">SUMIF('申請額一覧 '!$E$6:$E$20,B42,'申請額一覧 '!$K$6:$K$20)</f>
        <v>0</v>
      </c>
      <c r="AI42" s="213"/>
      <c r="AJ42" s="213"/>
      <c r="AK42" s="213"/>
      <c r="AL42" s="165" t="s">
        <v>79</v>
      </c>
      <c r="AM42" s="153"/>
    </row>
    <row r="43" spans="1:39" ht="12.75" customHeight="1">
      <c r="A43" s="221"/>
      <c r="B43" s="143" t="s">
        <v>25</v>
      </c>
      <c r="C43" s="143"/>
      <c r="D43" s="143"/>
      <c r="E43" s="143"/>
      <c r="F43" s="143"/>
      <c r="G43" s="143"/>
      <c r="H43" s="143"/>
      <c r="I43" s="143"/>
      <c r="J43" s="143"/>
      <c r="K43" s="143"/>
      <c r="L43" s="143"/>
      <c r="M43" s="143"/>
      <c r="N43" s="143"/>
      <c r="O43" s="143"/>
      <c r="P43" s="143"/>
      <c r="Q43" s="143"/>
      <c r="R43" s="143"/>
      <c r="S43" s="143"/>
      <c r="T43" s="242">
        <f ca="1">COUNTIFS('申請額一覧 '!$E$6:$E$20,B43,'申請額一覧 '!$H$6:$H$20,"&gt;0")</f>
        <v>0</v>
      </c>
      <c r="U43" s="243"/>
      <c r="V43" s="278" t="s">
        <v>14</v>
      </c>
      <c r="W43" s="279"/>
      <c r="X43" s="214">
        <f ca="1">SUMIF('申請額一覧 '!$E$6:$E$20,B43,'申請額一覧 '!$H$6:$H$20)</f>
        <v>0</v>
      </c>
      <c r="Y43" s="215"/>
      <c r="Z43" s="215"/>
      <c r="AA43" s="215"/>
      <c r="AB43" s="166" t="s">
        <v>79</v>
      </c>
      <c r="AC43" s="167"/>
      <c r="AD43" s="242">
        <f ca="1">COUNTIFS('申請額一覧 '!$E$6:$E$20,B43,'申請額一覧 '!$K$6:$K$20,"&gt;0")</f>
        <v>0</v>
      </c>
      <c r="AE43" s="243"/>
      <c r="AF43" s="278" t="s">
        <v>14</v>
      </c>
      <c r="AG43" s="279"/>
      <c r="AH43" s="214">
        <f ca="1">SUMIF('申請額一覧 '!$E$6:$E$20,B43,'申請額一覧 '!$K$6:$K$20)</f>
        <v>0</v>
      </c>
      <c r="AI43" s="215"/>
      <c r="AJ43" s="215"/>
      <c r="AK43" s="215"/>
      <c r="AL43" s="166" t="s">
        <v>79</v>
      </c>
      <c r="AM43" s="167"/>
    </row>
    <row r="44" spans="1:39" ht="12.75" customHeight="1">
      <c r="A44" s="248" t="s">
        <v>33</v>
      </c>
      <c r="B44" s="137" t="s">
        <v>26</v>
      </c>
      <c r="C44" s="139"/>
      <c r="D44" s="139"/>
      <c r="E44" s="139"/>
      <c r="F44" s="139"/>
      <c r="G44" s="139"/>
      <c r="H44" s="139"/>
      <c r="I44" s="139"/>
      <c r="J44" s="139"/>
      <c r="K44" s="139"/>
      <c r="L44" s="139"/>
      <c r="M44" s="139"/>
      <c r="N44" s="139"/>
      <c r="O44" s="139"/>
      <c r="P44" s="139"/>
      <c r="Q44" s="139"/>
      <c r="R44" s="139"/>
      <c r="S44" s="139"/>
      <c r="T44" s="272">
        <f ca="1">COUNTIFS('申請額一覧 '!$E$6:$E$20,B44,'申請額一覧 '!$H$6:$H$20,"&gt;0")</f>
        <v>0</v>
      </c>
      <c r="U44" s="273"/>
      <c r="V44" s="274" t="s">
        <v>14</v>
      </c>
      <c r="W44" s="275"/>
      <c r="X44" s="208">
        <f ca="1">SUMIF('申請額一覧 '!$E$6:$E$20,B44,'申請額一覧 '!$H$6:$H$20)</f>
        <v>0</v>
      </c>
      <c r="Y44" s="209"/>
      <c r="Z44" s="209"/>
      <c r="AA44" s="209"/>
      <c r="AB44" s="168" t="s">
        <v>79</v>
      </c>
      <c r="AC44" s="169"/>
      <c r="AD44" s="272">
        <f ca="1">COUNTIFS('申請額一覧 '!$E$6:$E$20,B44,'申請額一覧 '!$K$6:$K$20,"&gt;0")</f>
        <v>0</v>
      </c>
      <c r="AE44" s="273"/>
      <c r="AF44" s="274" t="s">
        <v>14</v>
      </c>
      <c r="AG44" s="275"/>
      <c r="AH44" s="208">
        <f ca="1">SUMIF('申請額一覧 '!$E$6:$E$20,B44,'申請額一覧 '!$K$6:$K$20)</f>
        <v>0</v>
      </c>
      <c r="AI44" s="209"/>
      <c r="AJ44" s="209"/>
      <c r="AK44" s="209"/>
      <c r="AL44" s="168" t="s">
        <v>79</v>
      </c>
      <c r="AM44" s="169"/>
    </row>
    <row r="45" spans="1:39" ht="12.75" customHeight="1">
      <c r="A45" s="246"/>
      <c r="B45" s="154" t="s">
        <v>27</v>
      </c>
      <c r="C45" s="155"/>
      <c r="D45" s="155"/>
      <c r="E45" s="155"/>
      <c r="F45" s="155"/>
      <c r="G45" s="155"/>
      <c r="H45" s="155"/>
      <c r="I45" s="155"/>
      <c r="J45" s="155"/>
      <c r="K45" s="155"/>
      <c r="L45" s="155"/>
      <c r="M45" s="155"/>
      <c r="N45" s="155"/>
      <c r="O45" s="155"/>
      <c r="P45" s="155"/>
      <c r="Q45" s="155"/>
      <c r="R45" s="155"/>
      <c r="S45" s="155"/>
      <c r="T45" s="251">
        <f ca="1">COUNTIFS('申請額一覧 '!$E$6:$E$20,B45,'申請額一覧 '!$H$6:$H$20,"&gt;0")</f>
        <v>0</v>
      </c>
      <c r="U45" s="252"/>
      <c r="V45" s="249" t="s">
        <v>14</v>
      </c>
      <c r="W45" s="250"/>
      <c r="X45" s="202">
        <f ca="1">SUMIF('申請額一覧 '!$E$6:$E$20,B45,'申請額一覧 '!$H$6:$H$20)</f>
        <v>0</v>
      </c>
      <c r="Y45" s="203"/>
      <c r="Z45" s="203"/>
      <c r="AA45" s="203"/>
      <c r="AB45" s="157" t="s">
        <v>79</v>
      </c>
      <c r="AC45" s="158"/>
      <c r="AD45" s="251">
        <f ca="1">COUNTIFS('申請額一覧 '!$E$6:$E$20,B45,'申請額一覧 '!$K$6:$K$20,"&gt;0")</f>
        <v>0</v>
      </c>
      <c r="AE45" s="252"/>
      <c r="AF45" s="249" t="s">
        <v>14</v>
      </c>
      <c r="AG45" s="250"/>
      <c r="AH45" s="202">
        <f ca="1">SUMIF('申請額一覧 '!$E$6:$E$20,B45,'申請額一覧 '!$K$6:$K$20)</f>
        <v>0</v>
      </c>
      <c r="AI45" s="203"/>
      <c r="AJ45" s="203"/>
      <c r="AK45" s="203"/>
      <c r="AL45" s="157" t="s">
        <v>79</v>
      </c>
      <c r="AM45" s="158"/>
    </row>
    <row r="46" spans="1:39" ht="12.75" customHeight="1">
      <c r="A46" s="246"/>
      <c r="B46" s="154" t="s">
        <v>28</v>
      </c>
      <c r="C46" s="155"/>
      <c r="D46" s="155"/>
      <c r="E46" s="155"/>
      <c r="F46" s="155"/>
      <c r="G46" s="155"/>
      <c r="H46" s="155"/>
      <c r="I46" s="155"/>
      <c r="J46" s="155"/>
      <c r="K46" s="155"/>
      <c r="L46" s="155"/>
      <c r="M46" s="155"/>
      <c r="N46" s="155"/>
      <c r="O46" s="155"/>
      <c r="P46" s="155"/>
      <c r="Q46" s="155"/>
      <c r="R46" s="155"/>
      <c r="S46" s="155"/>
      <c r="T46" s="251">
        <f ca="1">COUNTIFS('申請額一覧 '!$E$6:$E$20,B46,'申請額一覧 '!$H$6:$H$20,"&gt;0")</f>
        <v>0</v>
      </c>
      <c r="U46" s="252"/>
      <c r="V46" s="249" t="s">
        <v>14</v>
      </c>
      <c r="W46" s="250"/>
      <c r="X46" s="202">
        <f ca="1">SUMIF('申請額一覧 '!$E$6:$E$20,B46,'申請額一覧 '!$H$6:$H$20)</f>
        <v>0</v>
      </c>
      <c r="Y46" s="203"/>
      <c r="Z46" s="203"/>
      <c r="AA46" s="203"/>
      <c r="AB46" s="157" t="s">
        <v>79</v>
      </c>
      <c r="AC46" s="158"/>
      <c r="AD46" s="251">
        <f ca="1">COUNTIFS('申請額一覧 '!$E$6:$E$20,B46,'申請額一覧 '!$K$6:$K$20,"&gt;0")</f>
        <v>0</v>
      </c>
      <c r="AE46" s="252"/>
      <c r="AF46" s="249" t="s">
        <v>14</v>
      </c>
      <c r="AG46" s="250"/>
      <c r="AH46" s="202">
        <f ca="1">SUMIF('申請額一覧 '!$E$6:$E$20,B46,'申請額一覧 '!$K$6:$K$20)</f>
        <v>0</v>
      </c>
      <c r="AI46" s="203"/>
      <c r="AJ46" s="203"/>
      <c r="AK46" s="203"/>
      <c r="AL46" s="157" t="s">
        <v>79</v>
      </c>
      <c r="AM46" s="158"/>
    </row>
    <row r="47" spans="1:39" ht="12.75" customHeight="1">
      <c r="A47" s="246"/>
      <c r="B47" s="154" t="s">
        <v>29</v>
      </c>
      <c r="C47" s="155"/>
      <c r="D47" s="155"/>
      <c r="E47" s="155"/>
      <c r="F47" s="155"/>
      <c r="G47" s="155"/>
      <c r="H47" s="155"/>
      <c r="I47" s="155"/>
      <c r="J47" s="155"/>
      <c r="K47" s="155"/>
      <c r="L47" s="155"/>
      <c r="M47" s="155"/>
      <c r="N47" s="155"/>
      <c r="O47" s="155"/>
      <c r="P47" s="155"/>
      <c r="Q47" s="155"/>
      <c r="R47" s="155"/>
      <c r="S47" s="155"/>
      <c r="T47" s="251">
        <f ca="1">COUNTIFS('申請額一覧 '!$E$6:$E$20,B47,'申請額一覧 '!$H$6:$H$20,"&gt;0")</f>
        <v>0</v>
      </c>
      <c r="U47" s="252"/>
      <c r="V47" s="249" t="s">
        <v>14</v>
      </c>
      <c r="W47" s="250"/>
      <c r="X47" s="202">
        <f ca="1">SUMIF('申請額一覧 '!$E$6:$E$20,B47,'申請額一覧 '!$H$6:$H$20)</f>
        <v>0</v>
      </c>
      <c r="Y47" s="203"/>
      <c r="Z47" s="203"/>
      <c r="AA47" s="203"/>
      <c r="AB47" s="157" t="s">
        <v>79</v>
      </c>
      <c r="AC47" s="158"/>
      <c r="AD47" s="251">
        <f ca="1">COUNTIFS('申請額一覧 '!$E$6:$E$20,B47,'申請額一覧 '!$K$6:$K$20,"&gt;0")</f>
        <v>0</v>
      </c>
      <c r="AE47" s="252"/>
      <c r="AF47" s="249" t="s">
        <v>14</v>
      </c>
      <c r="AG47" s="250"/>
      <c r="AH47" s="202">
        <f ca="1">SUMIF('申請額一覧 '!$E$6:$E$20,B47,'申請額一覧 '!$K$6:$K$20)</f>
        <v>0</v>
      </c>
      <c r="AI47" s="203"/>
      <c r="AJ47" s="203"/>
      <c r="AK47" s="203"/>
      <c r="AL47" s="157" t="s">
        <v>79</v>
      </c>
      <c r="AM47" s="158"/>
    </row>
    <row r="48" spans="1:39" ht="12.75" customHeight="1">
      <c r="A48" s="246"/>
      <c r="B48" s="154" t="s">
        <v>30</v>
      </c>
      <c r="C48" s="155"/>
      <c r="D48" s="155"/>
      <c r="E48" s="155"/>
      <c r="F48" s="155"/>
      <c r="G48" s="155"/>
      <c r="H48" s="155"/>
      <c r="I48" s="155"/>
      <c r="J48" s="155"/>
      <c r="K48" s="155"/>
      <c r="L48" s="155"/>
      <c r="M48" s="155"/>
      <c r="N48" s="155"/>
      <c r="O48" s="155"/>
      <c r="P48" s="155"/>
      <c r="Q48" s="155"/>
      <c r="R48" s="155"/>
      <c r="S48" s="155"/>
      <c r="T48" s="251">
        <f ca="1">COUNTIFS('申請額一覧 '!$E$6:$E$20,B48,'申請額一覧 '!$H$6:$H$20,"&gt;0")</f>
        <v>0</v>
      </c>
      <c r="U48" s="252"/>
      <c r="V48" s="249" t="s">
        <v>14</v>
      </c>
      <c r="W48" s="250"/>
      <c r="X48" s="202">
        <f ca="1">SUMIF('申請額一覧 '!$E$6:$E$20,B48,'申請額一覧 '!$H$6:$H$20)</f>
        <v>0</v>
      </c>
      <c r="Y48" s="203"/>
      <c r="Z48" s="203"/>
      <c r="AA48" s="203"/>
      <c r="AB48" s="157" t="s">
        <v>79</v>
      </c>
      <c r="AC48" s="158"/>
      <c r="AD48" s="251">
        <f ca="1">COUNTIFS('申請額一覧 '!$E$6:$E$20,B48,'申請額一覧 '!$K$6:$K$20,"&gt;0")</f>
        <v>0</v>
      </c>
      <c r="AE48" s="252"/>
      <c r="AF48" s="249" t="s">
        <v>14</v>
      </c>
      <c r="AG48" s="250"/>
      <c r="AH48" s="202">
        <f ca="1">SUMIF('申請額一覧 '!$E$6:$E$20,B48,'申請額一覧 '!$K$6:$K$20)</f>
        <v>0</v>
      </c>
      <c r="AI48" s="203"/>
      <c r="AJ48" s="203"/>
      <c r="AK48" s="203"/>
      <c r="AL48" s="157" t="s">
        <v>79</v>
      </c>
      <c r="AM48" s="158"/>
    </row>
    <row r="49" spans="1:39" ht="12.75" customHeight="1">
      <c r="A49" s="246"/>
      <c r="B49" s="154" t="s">
        <v>31</v>
      </c>
      <c r="C49" s="155"/>
      <c r="D49" s="155"/>
      <c r="E49" s="155"/>
      <c r="F49" s="155"/>
      <c r="G49" s="155"/>
      <c r="H49" s="155"/>
      <c r="I49" s="155"/>
      <c r="J49" s="155"/>
      <c r="K49" s="155"/>
      <c r="L49" s="155"/>
      <c r="M49" s="155"/>
      <c r="N49" s="155"/>
      <c r="O49" s="155"/>
      <c r="P49" s="155"/>
      <c r="Q49" s="155"/>
      <c r="R49" s="155"/>
      <c r="S49" s="155"/>
      <c r="T49" s="251">
        <f ca="1">COUNTIFS('申請額一覧 '!$E$6:$E$20,B49,'申請額一覧 '!$H$6:$H$20,"&gt;0")</f>
        <v>0</v>
      </c>
      <c r="U49" s="252"/>
      <c r="V49" s="249" t="s">
        <v>14</v>
      </c>
      <c r="W49" s="250"/>
      <c r="X49" s="202">
        <f ca="1">SUMIF('申請額一覧 '!$E$6:$E$20,B49,'申請額一覧 '!$H$6:$H$20)</f>
        <v>0</v>
      </c>
      <c r="Y49" s="203"/>
      <c r="Z49" s="203"/>
      <c r="AA49" s="203"/>
      <c r="AB49" s="157" t="s">
        <v>79</v>
      </c>
      <c r="AC49" s="158"/>
      <c r="AD49" s="251">
        <f ca="1">COUNTIFS('申請額一覧 '!$E$6:$E$20,B49,'申請額一覧 '!$K$6:$K$20,"&gt;0")</f>
        <v>0</v>
      </c>
      <c r="AE49" s="252"/>
      <c r="AF49" s="249" t="s">
        <v>14</v>
      </c>
      <c r="AG49" s="250"/>
      <c r="AH49" s="202">
        <f ca="1">SUMIF('申請額一覧 '!$E$6:$E$20,B49,'申請額一覧 '!$K$6:$K$20)</f>
        <v>0</v>
      </c>
      <c r="AI49" s="203"/>
      <c r="AJ49" s="203"/>
      <c r="AK49" s="203"/>
      <c r="AL49" s="157" t="s">
        <v>79</v>
      </c>
      <c r="AM49" s="158"/>
    </row>
    <row r="50" spans="1:39" ht="12.75" customHeight="1">
      <c r="A50" s="246"/>
      <c r="B50" s="154" t="s">
        <v>51</v>
      </c>
      <c r="C50" s="155"/>
      <c r="D50" s="155"/>
      <c r="E50" s="155"/>
      <c r="F50" s="155"/>
      <c r="G50" s="155"/>
      <c r="H50" s="155"/>
      <c r="I50" s="155"/>
      <c r="J50" s="155"/>
      <c r="K50" s="155"/>
      <c r="L50" s="155"/>
      <c r="M50" s="155"/>
      <c r="N50" s="155"/>
      <c r="O50" s="155"/>
      <c r="P50" s="155"/>
      <c r="Q50" s="155"/>
      <c r="R50" s="155"/>
      <c r="S50" s="155"/>
      <c r="T50" s="251">
        <f ca="1">COUNTIFS('申請額一覧 '!$E$6:$E$20,B50,'申請額一覧 '!$H$6:$H$20,"&gt;0")</f>
        <v>0</v>
      </c>
      <c r="U50" s="252"/>
      <c r="V50" s="249" t="s">
        <v>14</v>
      </c>
      <c r="W50" s="250"/>
      <c r="X50" s="202">
        <f ca="1">SUMIF('申請額一覧 '!$E$6:$E$20,B50,'申請額一覧 '!$H$6:$H$20)</f>
        <v>0</v>
      </c>
      <c r="Y50" s="203"/>
      <c r="Z50" s="203"/>
      <c r="AA50" s="203"/>
      <c r="AB50" s="157" t="s">
        <v>79</v>
      </c>
      <c r="AC50" s="158"/>
      <c r="AD50" s="251">
        <f ca="1">COUNTIFS('申請額一覧 '!$E$6:$E$20,B50,'申請額一覧 '!$K$6:$K$20,"&gt;0")</f>
        <v>0</v>
      </c>
      <c r="AE50" s="252"/>
      <c r="AF50" s="249" t="s">
        <v>14</v>
      </c>
      <c r="AG50" s="250"/>
      <c r="AH50" s="202">
        <f ca="1">SUMIF('申請額一覧 '!$E$6:$E$20,B50,'申請額一覧 '!$K$6:$K$20)</f>
        <v>0</v>
      </c>
      <c r="AI50" s="203"/>
      <c r="AJ50" s="203"/>
      <c r="AK50" s="203"/>
      <c r="AL50" s="157" t="s">
        <v>79</v>
      </c>
      <c r="AM50" s="158"/>
    </row>
    <row r="51" spans="1:39" ht="12.75" customHeight="1">
      <c r="A51" s="246"/>
      <c r="B51" s="154" t="s">
        <v>52</v>
      </c>
      <c r="C51" s="155"/>
      <c r="D51" s="155"/>
      <c r="E51" s="155"/>
      <c r="F51" s="155"/>
      <c r="G51" s="155"/>
      <c r="H51" s="155"/>
      <c r="I51" s="155"/>
      <c r="J51" s="155"/>
      <c r="K51" s="155"/>
      <c r="L51" s="155"/>
      <c r="M51" s="155"/>
      <c r="N51" s="155"/>
      <c r="O51" s="155"/>
      <c r="P51" s="155"/>
      <c r="Q51" s="155"/>
      <c r="R51" s="155"/>
      <c r="S51" s="155"/>
      <c r="T51" s="251">
        <f ca="1">COUNTIFS('申請額一覧 '!$E$6:$E$20,B51,'申請額一覧 '!$H$6:$H$20,"&gt;0")</f>
        <v>0</v>
      </c>
      <c r="U51" s="252"/>
      <c r="V51" s="249" t="s">
        <v>14</v>
      </c>
      <c r="W51" s="250"/>
      <c r="X51" s="202">
        <f ca="1">SUMIF('申請額一覧 '!$E$6:$E$20,B51,'申請額一覧 '!$H$6:$H$20)</f>
        <v>0</v>
      </c>
      <c r="Y51" s="203"/>
      <c r="Z51" s="203"/>
      <c r="AA51" s="203"/>
      <c r="AB51" s="157" t="s">
        <v>79</v>
      </c>
      <c r="AC51" s="158"/>
      <c r="AD51" s="251">
        <f ca="1">COUNTIFS('申請額一覧 '!$E$6:$E$20,B51,'申請額一覧 '!$K$6:$K$20,"&gt;0")</f>
        <v>0</v>
      </c>
      <c r="AE51" s="252"/>
      <c r="AF51" s="249" t="s">
        <v>14</v>
      </c>
      <c r="AG51" s="250"/>
      <c r="AH51" s="202">
        <f ca="1">SUMIF('申請額一覧 '!$E$6:$E$20,B51,'申請額一覧 '!$K$6:$K$20)</f>
        <v>0</v>
      </c>
      <c r="AI51" s="203"/>
      <c r="AJ51" s="203"/>
      <c r="AK51" s="203"/>
      <c r="AL51" s="157" t="s">
        <v>79</v>
      </c>
      <c r="AM51" s="158"/>
    </row>
    <row r="52" spans="1:39" ht="12.75" customHeight="1">
      <c r="A52" s="246"/>
      <c r="B52" s="154" t="s">
        <v>53</v>
      </c>
      <c r="C52" s="155"/>
      <c r="D52" s="155"/>
      <c r="E52" s="155"/>
      <c r="F52" s="155"/>
      <c r="G52" s="155"/>
      <c r="H52" s="155"/>
      <c r="I52" s="155"/>
      <c r="J52" s="155"/>
      <c r="K52" s="155"/>
      <c r="L52" s="155"/>
      <c r="M52" s="155"/>
      <c r="N52" s="155"/>
      <c r="O52" s="155"/>
      <c r="P52" s="155"/>
      <c r="Q52" s="155"/>
      <c r="R52" s="155"/>
      <c r="S52" s="155"/>
      <c r="T52" s="251">
        <f ca="1">COUNTIFS('申請額一覧 '!$E$6:$E$20,B52,'申請額一覧 '!$H$6:$H$20,"&gt;0")</f>
        <v>0</v>
      </c>
      <c r="U52" s="252"/>
      <c r="V52" s="249" t="s">
        <v>14</v>
      </c>
      <c r="W52" s="250"/>
      <c r="X52" s="202">
        <f ca="1">SUMIF('申請額一覧 '!$E$6:$E$20,B52,'申請額一覧 '!$H$6:$H$20)</f>
        <v>0</v>
      </c>
      <c r="Y52" s="203"/>
      <c r="Z52" s="203"/>
      <c r="AA52" s="203"/>
      <c r="AB52" s="157" t="s">
        <v>79</v>
      </c>
      <c r="AC52" s="158"/>
      <c r="AD52" s="251">
        <f ca="1">COUNTIFS('申請額一覧 '!$E$6:$E$20,B52,'申請額一覧 '!$K$6:$K$20,"&gt;0")</f>
        <v>0</v>
      </c>
      <c r="AE52" s="252"/>
      <c r="AF52" s="249" t="s">
        <v>14</v>
      </c>
      <c r="AG52" s="250"/>
      <c r="AH52" s="202">
        <f ca="1">SUMIF('申請額一覧 '!$E$6:$E$20,B52,'申請額一覧 '!$K$6:$K$20)</f>
        <v>0</v>
      </c>
      <c r="AI52" s="203"/>
      <c r="AJ52" s="203"/>
      <c r="AK52" s="203"/>
      <c r="AL52" s="157" t="s">
        <v>79</v>
      </c>
      <c r="AM52" s="158"/>
    </row>
    <row r="53" spans="1:39" ht="12.75" customHeight="1">
      <c r="A53" s="246"/>
      <c r="B53" s="154" t="s">
        <v>54</v>
      </c>
      <c r="C53" s="155"/>
      <c r="D53" s="155"/>
      <c r="E53" s="155"/>
      <c r="F53" s="155"/>
      <c r="G53" s="155"/>
      <c r="H53" s="155"/>
      <c r="I53" s="155"/>
      <c r="J53" s="155"/>
      <c r="K53" s="155"/>
      <c r="L53" s="155"/>
      <c r="M53" s="155"/>
      <c r="N53" s="155"/>
      <c r="O53" s="155"/>
      <c r="P53" s="155"/>
      <c r="Q53" s="155"/>
      <c r="R53" s="155"/>
      <c r="S53" s="155"/>
      <c r="T53" s="251">
        <f ca="1">COUNTIFS('申請額一覧 '!$E$6:$E$20,B53,'申請額一覧 '!$H$6:$H$20,"&gt;0")</f>
        <v>0</v>
      </c>
      <c r="U53" s="252"/>
      <c r="V53" s="249" t="s">
        <v>14</v>
      </c>
      <c r="W53" s="250"/>
      <c r="X53" s="202">
        <f ca="1">SUMIF('申請額一覧 '!$E$6:$E$20,B53,'申請額一覧 '!$H$6:$H$20)</f>
        <v>0</v>
      </c>
      <c r="Y53" s="203"/>
      <c r="Z53" s="203"/>
      <c r="AA53" s="203"/>
      <c r="AB53" s="157" t="s">
        <v>79</v>
      </c>
      <c r="AC53" s="158"/>
      <c r="AD53" s="251">
        <f ca="1">COUNTIFS('申請額一覧 '!$E$6:$E$20,B53,'申請額一覧 '!$K$6:$K$20,"&gt;0")</f>
        <v>0</v>
      </c>
      <c r="AE53" s="252"/>
      <c r="AF53" s="249" t="s">
        <v>14</v>
      </c>
      <c r="AG53" s="250"/>
      <c r="AH53" s="202">
        <f ca="1">SUMIF('申請額一覧 '!$E$6:$E$20,B53,'申請額一覧 '!$K$6:$K$20)</f>
        <v>0</v>
      </c>
      <c r="AI53" s="203"/>
      <c r="AJ53" s="203"/>
      <c r="AK53" s="203"/>
      <c r="AL53" s="157" t="s">
        <v>79</v>
      </c>
      <c r="AM53" s="158"/>
    </row>
    <row r="54" spans="1:39" ht="12.75" customHeight="1">
      <c r="A54" s="246"/>
      <c r="B54" s="154" t="s">
        <v>55</v>
      </c>
      <c r="C54" s="155"/>
      <c r="D54" s="155"/>
      <c r="E54" s="155"/>
      <c r="F54" s="155"/>
      <c r="G54" s="155"/>
      <c r="H54" s="155"/>
      <c r="I54" s="155"/>
      <c r="J54" s="155"/>
      <c r="K54" s="155"/>
      <c r="L54" s="155"/>
      <c r="M54" s="155"/>
      <c r="N54" s="155"/>
      <c r="O54" s="155"/>
      <c r="P54" s="155"/>
      <c r="Q54" s="155"/>
      <c r="R54" s="155"/>
      <c r="S54" s="155"/>
      <c r="T54" s="251">
        <f ca="1">COUNTIFS('申請額一覧 '!$E$6:$E$20,B54,'申請額一覧 '!$H$6:$H$20,"&gt;0")</f>
        <v>0</v>
      </c>
      <c r="U54" s="252"/>
      <c r="V54" s="249" t="s">
        <v>14</v>
      </c>
      <c r="W54" s="250"/>
      <c r="X54" s="202">
        <f ca="1">SUMIF('申請額一覧 '!$E$6:$E$20,B54,'申請額一覧 '!$H$6:$H$20)</f>
        <v>0</v>
      </c>
      <c r="Y54" s="203"/>
      <c r="Z54" s="203"/>
      <c r="AA54" s="203"/>
      <c r="AB54" s="157" t="s">
        <v>79</v>
      </c>
      <c r="AC54" s="158"/>
      <c r="AD54" s="251">
        <f ca="1">COUNTIFS('申請額一覧 '!$E$6:$E$20,B54,'申請額一覧 '!$K$6:$K$20,"&gt;0")</f>
        <v>0</v>
      </c>
      <c r="AE54" s="252"/>
      <c r="AF54" s="249" t="s">
        <v>14</v>
      </c>
      <c r="AG54" s="250"/>
      <c r="AH54" s="202">
        <f ca="1">SUMIF('申請額一覧 '!$E$6:$E$20,B54,'申請額一覧 '!$K$6:$K$20)</f>
        <v>0</v>
      </c>
      <c r="AI54" s="203"/>
      <c r="AJ54" s="203"/>
      <c r="AK54" s="203"/>
      <c r="AL54" s="157" t="s">
        <v>79</v>
      </c>
      <c r="AM54" s="158"/>
    </row>
    <row r="55" spans="1:39" ht="12.75" customHeight="1">
      <c r="A55" s="246"/>
      <c r="B55" s="154" t="s">
        <v>56</v>
      </c>
      <c r="C55" s="170"/>
      <c r="D55" s="170"/>
      <c r="E55" s="170"/>
      <c r="F55" s="170"/>
      <c r="G55" s="170"/>
      <c r="H55" s="170"/>
      <c r="I55" s="170"/>
      <c r="J55" s="170"/>
      <c r="K55" s="170"/>
      <c r="L55" s="170"/>
      <c r="M55" s="170"/>
      <c r="N55" s="170"/>
      <c r="O55" s="170"/>
      <c r="P55" s="170"/>
      <c r="Q55" s="170"/>
      <c r="R55" s="170"/>
      <c r="S55" s="170"/>
      <c r="T55" s="251">
        <f ca="1">COUNTIFS('申請額一覧 '!$E$6:$E$20,B55,'申請額一覧 '!$H$6:$H$20,"&gt;0")</f>
        <v>0</v>
      </c>
      <c r="U55" s="252"/>
      <c r="V55" s="249" t="s">
        <v>14</v>
      </c>
      <c r="W55" s="250"/>
      <c r="X55" s="202">
        <f ca="1">SUMIF('申請額一覧 '!$E$6:$E$20,B55,'申請額一覧 '!$H$6:$H$20)</f>
        <v>0</v>
      </c>
      <c r="Y55" s="203"/>
      <c r="Z55" s="203"/>
      <c r="AA55" s="203"/>
      <c r="AB55" s="157" t="s">
        <v>79</v>
      </c>
      <c r="AC55" s="158"/>
      <c r="AD55" s="251">
        <f ca="1">COUNTIFS('申請額一覧 '!$E$6:$E$20,B55,'申請額一覧 '!$K$6:$K$20,"&gt;0")</f>
        <v>0</v>
      </c>
      <c r="AE55" s="252"/>
      <c r="AF55" s="249" t="s">
        <v>14</v>
      </c>
      <c r="AG55" s="250"/>
      <c r="AH55" s="202">
        <f ca="1">SUMIF('申請額一覧 '!$E$6:$E$20,B55,'申請額一覧 '!$K$6:$K$20)</f>
        <v>0</v>
      </c>
      <c r="AI55" s="203"/>
      <c r="AJ55" s="203"/>
      <c r="AK55" s="203"/>
      <c r="AL55" s="157" t="s">
        <v>79</v>
      </c>
      <c r="AM55" s="158"/>
    </row>
    <row r="56" spans="1:39" ht="12.75" customHeight="1">
      <c r="A56" s="246"/>
      <c r="B56" s="171" t="s">
        <v>57</v>
      </c>
      <c r="C56" s="170"/>
      <c r="D56" s="170"/>
      <c r="E56" s="170"/>
      <c r="F56" s="170"/>
      <c r="G56" s="170"/>
      <c r="H56" s="170"/>
      <c r="I56" s="170"/>
      <c r="J56" s="170"/>
      <c r="K56" s="170"/>
      <c r="L56" s="170"/>
      <c r="M56" s="170"/>
      <c r="N56" s="170"/>
      <c r="O56" s="170"/>
      <c r="P56" s="170"/>
      <c r="Q56" s="170"/>
      <c r="R56" s="170"/>
      <c r="S56" s="170"/>
      <c r="T56" s="251">
        <f ca="1">COUNTIFS('申請額一覧 '!$E$6:$E$20,B56,'申請額一覧 '!$H$6:$H$20,"&gt;0")</f>
        <v>0</v>
      </c>
      <c r="U56" s="252"/>
      <c r="V56" s="249" t="s">
        <v>14</v>
      </c>
      <c r="W56" s="250"/>
      <c r="X56" s="202">
        <f ca="1">SUMIF('申請額一覧 '!$E$6:$E$20,B56,'申請額一覧 '!$H$6:$H$20)</f>
        <v>0</v>
      </c>
      <c r="Y56" s="203"/>
      <c r="Z56" s="203"/>
      <c r="AA56" s="203"/>
      <c r="AB56" s="157" t="s">
        <v>79</v>
      </c>
      <c r="AC56" s="158"/>
      <c r="AD56" s="251">
        <f ca="1">COUNTIFS('申請額一覧 '!$E$6:$E$20,B56,'申請額一覧 '!$K$6:$K$20,"&gt;0")</f>
        <v>0</v>
      </c>
      <c r="AE56" s="252"/>
      <c r="AF56" s="249" t="s">
        <v>14</v>
      </c>
      <c r="AG56" s="250"/>
      <c r="AH56" s="202">
        <f ca="1">SUMIF('申請額一覧 '!$E$6:$E$20,B56,'申請額一覧 '!$K$6:$K$20)</f>
        <v>0</v>
      </c>
      <c r="AI56" s="203"/>
      <c r="AJ56" s="203"/>
      <c r="AK56" s="203"/>
      <c r="AL56" s="157" t="s">
        <v>79</v>
      </c>
      <c r="AM56" s="158"/>
    </row>
    <row r="57" spans="1:39" ht="12.75" customHeight="1">
      <c r="A57" s="246"/>
      <c r="B57" s="171" t="s">
        <v>58</v>
      </c>
      <c r="C57" s="170"/>
      <c r="D57" s="170"/>
      <c r="E57" s="170"/>
      <c r="F57" s="170"/>
      <c r="G57" s="170"/>
      <c r="H57" s="170"/>
      <c r="I57" s="170"/>
      <c r="J57" s="170"/>
      <c r="K57" s="170"/>
      <c r="L57" s="170"/>
      <c r="M57" s="170"/>
      <c r="N57" s="170"/>
      <c r="O57" s="170"/>
      <c r="P57" s="170"/>
      <c r="Q57" s="170"/>
      <c r="R57" s="170"/>
      <c r="S57" s="170"/>
      <c r="T57" s="268">
        <f ca="1">COUNTIFS('申請額一覧 '!$E$6:$E$20,B57,'申請額一覧 '!$H$6:$H$20,"&gt;0")</f>
        <v>0</v>
      </c>
      <c r="U57" s="269"/>
      <c r="V57" s="270" t="s">
        <v>14</v>
      </c>
      <c r="W57" s="271"/>
      <c r="X57" s="204">
        <f ca="1">SUMIF('申請額一覧 '!$E$6:$E$20,B57,'申請額一覧 '!$H$6:$H$20)</f>
        <v>0</v>
      </c>
      <c r="Y57" s="205"/>
      <c r="Z57" s="205"/>
      <c r="AA57" s="205"/>
      <c r="AB57" s="163" t="s">
        <v>79</v>
      </c>
      <c r="AC57" s="164"/>
      <c r="AD57" s="268">
        <f ca="1">COUNTIFS('申請額一覧 '!$E$6:$E$20,B57,'申請額一覧 '!$K$6:$K$20,"&gt;0")</f>
        <v>0</v>
      </c>
      <c r="AE57" s="269"/>
      <c r="AF57" s="270" t="s">
        <v>14</v>
      </c>
      <c r="AG57" s="271"/>
      <c r="AH57" s="204">
        <f ca="1">SUMIF('申請額一覧 '!$E$6:$E$20,B57,'申請額一覧 '!$K$6:$K$20)</f>
        <v>0</v>
      </c>
      <c r="AI57" s="205"/>
      <c r="AJ57" s="205"/>
      <c r="AK57" s="205"/>
      <c r="AL57" s="163" t="s">
        <v>79</v>
      </c>
      <c r="AM57" s="164"/>
    </row>
    <row r="58" spans="1:39" ht="15.75" customHeight="1">
      <c r="A58" s="284" t="s">
        <v>36</v>
      </c>
      <c r="B58" s="285"/>
      <c r="C58" s="285"/>
      <c r="D58" s="285"/>
      <c r="E58" s="285"/>
      <c r="F58" s="285"/>
      <c r="G58" s="285"/>
      <c r="H58" s="285"/>
      <c r="I58" s="285"/>
      <c r="J58" s="285"/>
      <c r="K58" s="285"/>
      <c r="L58" s="285"/>
      <c r="M58" s="285"/>
      <c r="N58" s="285"/>
      <c r="O58" s="285"/>
      <c r="P58" s="285"/>
      <c r="Q58" s="285"/>
      <c r="R58" s="285"/>
      <c r="S58" s="286"/>
      <c r="T58" s="297">
        <f ca="1">SUM(T23:U57)</f>
        <v>0</v>
      </c>
      <c r="U58" s="298"/>
      <c r="V58" s="299" t="s">
        <v>14</v>
      </c>
      <c r="W58" s="300"/>
      <c r="X58" s="304">
        <f ca="1">SUM(X23:AA57)</f>
        <v>0</v>
      </c>
      <c r="Y58" s="305"/>
      <c r="Z58" s="305"/>
      <c r="AA58" s="305"/>
      <c r="AB58" s="172" t="s">
        <v>79</v>
      </c>
      <c r="AC58" s="173"/>
      <c r="AD58" s="297">
        <f ca="1">SUM(AD23:AE57)</f>
        <v>0</v>
      </c>
      <c r="AE58" s="298"/>
      <c r="AF58" s="299" t="s">
        <v>14</v>
      </c>
      <c r="AG58" s="300"/>
      <c r="AH58" s="304">
        <f ca="1">SUM(AH23:AK57)</f>
        <v>0</v>
      </c>
      <c r="AI58" s="305"/>
      <c r="AJ58" s="305"/>
      <c r="AK58" s="305"/>
      <c r="AL58" s="172" t="s">
        <v>79</v>
      </c>
      <c r="AM58" s="173"/>
    </row>
    <row r="59" spans="1:39" ht="15.75" customHeight="1">
      <c r="A59" s="284" t="s">
        <v>38</v>
      </c>
      <c r="B59" s="285"/>
      <c r="C59" s="285"/>
      <c r="D59" s="285"/>
      <c r="E59" s="285"/>
      <c r="F59" s="285"/>
      <c r="G59" s="285"/>
      <c r="H59" s="285"/>
      <c r="I59" s="285"/>
      <c r="J59" s="285"/>
      <c r="K59" s="285"/>
      <c r="L59" s="285"/>
      <c r="M59" s="285"/>
      <c r="N59" s="285"/>
      <c r="O59" s="285"/>
      <c r="P59" s="285"/>
      <c r="Q59" s="285"/>
      <c r="R59" s="285"/>
      <c r="S59" s="286"/>
      <c r="T59" s="206">
        <f ca="1">X58+AH58</f>
        <v>0</v>
      </c>
      <c r="U59" s="207"/>
      <c r="V59" s="207"/>
      <c r="W59" s="207"/>
      <c r="X59" s="207"/>
      <c r="Y59" s="207"/>
      <c r="Z59" s="207"/>
      <c r="AA59" s="207"/>
      <c r="AB59" s="207"/>
      <c r="AC59" s="207"/>
      <c r="AD59" s="207"/>
      <c r="AE59" s="207"/>
      <c r="AF59" s="207"/>
      <c r="AG59" s="207"/>
      <c r="AH59" s="207"/>
      <c r="AI59" s="207"/>
      <c r="AJ59" s="207"/>
      <c r="AK59" s="207"/>
      <c r="AL59" s="172" t="s">
        <v>79</v>
      </c>
      <c r="AM59" s="173"/>
    </row>
    <row r="60" spans="1:39">
      <c r="A60" s="174" t="s">
        <v>176</v>
      </c>
    </row>
    <row r="61" spans="1:39" s="174" customFormat="1" ht="10.5">
      <c r="A61" s="175" t="s">
        <v>108</v>
      </c>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row>
    <row r="62" spans="1:39">
      <c r="A62" s="174" t="s">
        <v>109</v>
      </c>
    </row>
    <row r="63" spans="1:39" s="174" customFormat="1" ht="10.5">
      <c r="C63" s="174" t="s">
        <v>110</v>
      </c>
    </row>
  </sheetData>
  <mergeCells count="252">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X44:AA44"/>
    <mergeCell ref="X45:AA45"/>
    <mergeCell ref="X46:AA46"/>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T40:U40"/>
    <mergeCell ref="V40:W40"/>
    <mergeCell ref="AD40:AE40"/>
    <mergeCell ref="AF40:AG40"/>
    <mergeCell ref="X40:AA40"/>
    <mergeCell ref="T39:U39"/>
    <mergeCell ref="V39:W39"/>
    <mergeCell ref="AD39:AE39"/>
    <mergeCell ref="AF39:AG39"/>
    <mergeCell ref="T38:U38"/>
    <mergeCell ref="V38:W38"/>
    <mergeCell ref="AD38:AE38"/>
    <mergeCell ref="AF38:AG38"/>
    <mergeCell ref="X38:AA38"/>
    <mergeCell ref="X39:AA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s>
  <phoneticPr fontId="2"/>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view="pageBreakPreview" zoomScaleNormal="140" zoomScaleSheetLayoutView="100" workbookViewId="0">
      <selection activeCell="C6" sqref="C6"/>
    </sheetView>
  </sheetViews>
  <sheetFormatPr defaultColWidth="2.25" defaultRowHeight="13.5"/>
  <cols>
    <col min="1" max="1" width="2.25" style="103"/>
    <col min="2" max="2" width="3.125" style="103" customWidth="1"/>
    <col min="3" max="3" width="12.875" style="103" customWidth="1"/>
    <col min="4" max="4" width="16.875" style="103" customWidth="1"/>
    <col min="5" max="5" width="18.875" style="103" customWidth="1"/>
    <col min="6" max="11" width="11.25" style="103" customWidth="1"/>
    <col min="12" max="12" width="12.625" style="103" customWidth="1"/>
    <col min="13" max="13" width="18.75" style="103" customWidth="1"/>
    <col min="14" max="16384" width="2.25" style="103"/>
  </cols>
  <sheetData>
    <row r="1" spans="1:13">
      <c r="A1" s="103" t="s">
        <v>190</v>
      </c>
    </row>
    <row r="3" spans="1:13" ht="18" customHeight="1" thickBot="1">
      <c r="B3" s="104"/>
      <c r="M3" s="181" t="s">
        <v>166</v>
      </c>
    </row>
    <row r="4" spans="1:13" ht="18" customHeight="1" thickBot="1">
      <c r="B4" s="310" t="s">
        <v>81</v>
      </c>
      <c r="C4" s="311" t="s">
        <v>78</v>
      </c>
      <c r="D4" s="312" t="s">
        <v>74</v>
      </c>
      <c r="E4" s="313" t="s">
        <v>80</v>
      </c>
      <c r="F4" s="314" t="s">
        <v>105</v>
      </c>
      <c r="G4" s="314"/>
      <c r="H4" s="315"/>
      <c r="I4" s="314" t="s">
        <v>106</v>
      </c>
      <c r="J4" s="314"/>
      <c r="K4" s="315"/>
      <c r="L4" s="308" t="s">
        <v>193</v>
      </c>
      <c r="M4" s="309" t="s">
        <v>86</v>
      </c>
    </row>
    <row r="5" spans="1:13" ht="27.75" customHeight="1">
      <c r="B5" s="310"/>
      <c r="C5" s="311"/>
      <c r="D5" s="312"/>
      <c r="E5" s="313"/>
      <c r="F5" s="105" t="s">
        <v>76</v>
      </c>
      <c r="G5" s="105" t="s">
        <v>77</v>
      </c>
      <c r="H5" s="106" t="s">
        <v>191</v>
      </c>
      <c r="I5" s="107" t="s">
        <v>83</v>
      </c>
      <c r="J5" s="105" t="s">
        <v>84</v>
      </c>
      <c r="K5" s="108" t="s">
        <v>192</v>
      </c>
      <c r="L5" s="309"/>
      <c r="M5" s="309"/>
    </row>
    <row r="6" spans="1:13" ht="22.5" customHeight="1">
      <c r="B6" s="109">
        <v>1</v>
      </c>
      <c r="C6" s="110">
        <f ca="1">IFERROR(INDIRECT("個票"&amp;$B6&amp;"！$AG$4"),"")</f>
        <v>0</v>
      </c>
      <c r="D6" s="110">
        <f ca="1">IFERROR(INDIRECT("個票"&amp;$B6&amp;"！$L$4"),"")</f>
        <v>0</v>
      </c>
      <c r="E6" s="109">
        <f ca="1">IFERROR(INDIRECT("個票"&amp;$B6&amp;"！$L$5"),"")</f>
        <v>0</v>
      </c>
      <c r="F6" s="111">
        <f ca="1">IF(G6&lt;&gt;0,IFERROR(INDIRECT("個票"&amp;$B6&amp;"！$AA$13"),""),0)</f>
        <v>0</v>
      </c>
      <c r="G6" s="111">
        <f ca="1">IFERROR(INDIRECT("個票"&amp;$B6&amp;"！$AI$13"),"")</f>
        <v>0</v>
      </c>
      <c r="H6" s="112">
        <f ca="1">G6</f>
        <v>0</v>
      </c>
      <c r="I6" s="113">
        <f ca="1">IF(J6&lt;&gt;0,IFERROR(INDIRECT("個票"&amp;$B6&amp;"！$AA$47"),""),0)</f>
        <v>0</v>
      </c>
      <c r="J6" s="111">
        <f ca="1">IFERROR(INDIRECT("個票"&amp;$B6&amp;"！$AI$47"),"")</f>
        <v>0</v>
      </c>
      <c r="K6" s="112">
        <f ca="1">J6</f>
        <v>0</v>
      </c>
      <c r="L6" s="114">
        <f ca="1">SUM(H6,K6)</f>
        <v>0</v>
      </c>
      <c r="M6" s="115"/>
    </row>
    <row r="7" spans="1:13" ht="22.5" customHeight="1">
      <c r="B7" s="109">
        <v>2</v>
      </c>
      <c r="C7" s="110">
        <f t="shared" ref="C7:C20" ca="1" si="0">IFERROR(INDIRECT("個票"&amp;$B7&amp;"！$AG$4"),"")</f>
        <v>0</v>
      </c>
      <c r="D7" s="110">
        <f t="shared" ref="D7:D20" ca="1" si="1">IFERROR(INDIRECT("個票"&amp;$B7&amp;"！$L$4"),"")</f>
        <v>0</v>
      </c>
      <c r="E7" s="109">
        <f t="shared" ref="E7:E20" ca="1" si="2">IFERROR(INDIRECT("個票"&amp;$B7&amp;"！$L$5"),"")</f>
        <v>0</v>
      </c>
      <c r="F7" s="111">
        <f t="shared" ref="F7:F20" ca="1" si="3">IF(G7&lt;&gt;0,IFERROR(INDIRECT("個票"&amp;$B7&amp;"！$AA$13"),""),0)</f>
        <v>0</v>
      </c>
      <c r="G7" s="111">
        <f t="shared" ref="G7:G20" ca="1" si="4">IFERROR(INDIRECT("個票"&amp;$B7&amp;"！$AI$13"),"")</f>
        <v>0</v>
      </c>
      <c r="H7" s="112">
        <f t="shared" ref="H7:H19" ca="1" si="5">G7</f>
        <v>0</v>
      </c>
      <c r="I7" s="113">
        <f ca="1">IF(J7&lt;&gt;0,IFERROR(INDIRECT("個票"&amp;$B7&amp;"！$AA$47"),""),0)</f>
        <v>0</v>
      </c>
      <c r="J7" s="111">
        <f ca="1">IFERROR(INDIRECT("個票"&amp;$B7&amp;"！$AI$47"),"")</f>
        <v>0</v>
      </c>
      <c r="K7" s="112">
        <f t="shared" ref="K7:K19" ca="1" si="6">J7</f>
        <v>0</v>
      </c>
      <c r="L7" s="114">
        <f t="shared" ref="L7:L19" ca="1" si="7">SUM(H7,K7)</f>
        <v>0</v>
      </c>
      <c r="M7" s="115"/>
    </row>
    <row r="8" spans="1:13" ht="22.5" customHeight="1">
      <c r="B8" s="109">
        <v>3</v>
      </c>
      <c r="C8" s="110">
        <f t="shared" ca="1" si="0"/>
        <v>0</v>
      </c>
      <c r="D8" s="110">
        <f t="shared" ca="1" si="1"/>
        <v>0</v>
      </c>
      <c r="E8" s="109">
        <f t="shared" ca="1" si="2"/>
        <v>0</v>
      </c>
      <c r="F8" s="111">
        <f t="shared" ca="1" si="3"/>
        <v>0</v>
      </c>
      <c r="G8" s="111">
        <f t="shared" ca="1" si="4"/>
        <v>0</v>
      </c>
      <c r="H8" s="112">
        <f t="shared" ca="1" si="5"/>
        <v>0</v>
      </c>
      <c r="I8" s="113">
        <f t="shared" ref="I8:I20" ca="1" si="8">IF(J8&lt;&gt;0,IFERROR(INDIRECT("個票"&amp;$B8&amp;"！$AA$47"),""),0)</f>
        <v>0</v>
      </c>
      <c r="J8" s="111">
        <f t="shared" ref="J8:J20" ca="1" si="9">IFERROR(INDIRECT("個票"&amp;$B8&amp;"！$AI$47"),"")</f>
        <v>0</v>
      </c>
      <c r="K8" s="112">
        <f t="shared" ca="1" si="6"/>
        <v>0</v>
      </c>
      <c r="L8" s="114">
        <f t="shared" ca="1" si="7"/>
        <v>0</v>
      </c>
      <c r="M8" s="115"/>
    </row>
    <row r="9" spans="1:13" ht="22.5" customHeight="1">
      <c r="B9" s="109">
        <v>4</v>
      </c>
      <c r="C9" s="110" t="str">
        <f t="shared" ca="1" si="0"/>
        <v/>
      </c>
      <c r="D9" s="110" t="str">
        <f t="shared" ca="1" si="1"/>
        <v/>
      </c>
      <c r="E9" s="109" t="str">
        <f t="shared" ca="1" si="2"/>
        <v/>
      </c>
      <c r="F9" s="111" t="str">
        <f t="shared" ca="1" si="3"/>
        <v/>
      </c>
      <c r="G9" s="111" t="str">
        <f t="shared" ca="1" si="4"/>
        <v/>
      </c>
      <c r="H9" s="112" t="str">
        <f t="shared" ca="1" si="5"/>
        <v/>
      </c>
      <c r="I9" s="113" t="str">
        <f t="shared" ca="1" si="8"/>
        <v/>
      </c>
      <c r="J9" s="111" t="str">
        <f t="shared" ca="1" si="9"/>
        <v/>
      </c>
      <c r="K9" s="112" t="str">
        <f t="shared" ca="1" si="6"/>
        <v/>
      </c>
      <c r="L9" s="114">
        <f t="shared" ca="1" si="7"/>
        <v>0</v>
      </c>
      <c r="M9" s="115"/>
    </row>
    <row r="10" spans="1:13" ht="22.5" customHeight="1">
      <c r="B10" s="109">
        <v>5</v>
      </c>
      <c r="C10" s="110" t="str">
        <f t="shared" ca="1" si="0"/>
        <v/>
      </c>
      <c r="D10" s="110" t="str">
        <f t="shared" ca="1" si="1"/>
        <v/>
      </c>
      <c r="E10" s="109" t="str">
        <f t="shared" ca="1" si="2"/>
        <v/>
      </c>
      <c r="F10" s="111" t="str">
        <f t="shared" ca="1" si="3"/>
        <v/>
      </c>
      <c r="G10" s="111" t="str">
        <f t="shared" ca="1" si="4"/>
        <v/>
      </c>
      <c r="H10" s="112" t="str">
        <f t="shared" ca="1" si="5"/>
        <v/>
      </c>
      <c r="I10" s="113" t="str">
        <f t="shared" ca="1" si="8"/>
        <v/>
      </c>
      <c r="J10" s="111" t="str">
        <f t="shared" ca="1" si="9"/>
        <v/>
      </c>
      <c r="K10" s="112" t="str">
        <f t="shared" ca="1" si="6"/>
        <v/>
      </c>
      <c r="L10" s="114">
        <f t="shared" ca="1" si="7"/>
        <v>0</v>
      </c>
      <c r="M10" s="115"/>
    </row>
    <row r="11" spans="1:13" ht="22.5" customHeight="1">
      <c r="B11" s="109">
        <v>6</v>
      </c>
      <c r="C11" s="110" t="str">
        <f t="shared" ca="1" si="0"/>
        <v/>
      </c>
      <c r="D11" s="110" t="str">
        <f t="shared" ca="1" si="1"/>
        <v/>
      </c>
      <c r="E11" s="109" t="str">
        <f t="shared" ca="1" si="2"/>
        <v/>
      </c>
      <c r="F11" s="111" t="str">
        <f t="shared" ca="1" si="3"/>
        <v/>
      </c>
      <c r="G11" s="111" t="str">
        <f t="shared" ca="1" si="4"/>
        <v/>
      </c>
      <c r="H11" s="112" t="str">
        <f t="shared" ca="1" si="5"/>
        <v/>
      </c>
      <c r="I11" s="113" t="str">
        <f t="shared" ca="1" si="8"/>
        <v/>
      </c>
      <c r="J11" s="111" t="str">
        <f t="shared" ca="1" si="9"/>
        <v/>
      </c>
      <c r="K11" s="112" t="str">
        <f t="shared" ca="1" si="6"/>
        <v/>
      </c>
      <c r="L11" s="114">
        <f t="shared" ca="1" si="7"/>
        <v>0</v>
      </c>
      <c r="M11" s="115"/>
    </row>
    <row r="12" spans="1:13" ht="22.5" customHeight="1">
      <c r="B12" s="109">
        <v>7</v>
      </c>
      <c r="C12" s="110" t="str">
        <f t="shared" ca="1" si="0"/>
        <v/>
      </c>
      <c r="D12" s="110" t="str">
        <f t="shared" ca="1" si="1"/>
        <v/>
      </c>
      <c r="E12" s="109" t="str">
        <f t="shared" ca="1" si="2"/>
        <v/>
      </c>
      <c r="F12" s="111" t="str">
        <f t="shared" ca="1" si="3"/>
        <v/>
      </c>
      <c r="G12" s="111" t="str">
        <f t="shared" ca="1" si="4"/>
        <v/>
      </c>
      <c r="H12" s="112" t="str">
        <f t="shared" ca="1" si="5"/>
        <v/>
      </c>
      <c r="I12" s="113" t="str">
        <f t="shared" ca="1" si="8"/>
        <v/>
      </c>
      <c r="J12" s="111" t="str">
        <f t="shared" ca="1" si="9"/>
        <v/>
      </c>
      <c r="K12" s="112" t="str">
        <f t="shared" ca="1" si="6"/>
        <v/>
      </c>
      <c r="L12" s="114">
        <f t="shared" ca="1" si="7"/>
        <v>0</v>
      </c>
      <c r="M12" s="115"/>
    </row>
    <row r="13" spans="1:13" ht="22.5" customHeight="1">
      <c r="B13" s="109">
        <v>8</v>
      </c>
      <c r="C13" s="110" t="str">
        <f t="shared" ca="1" si="0"/>
        <v/>
      </c>
      <c r="D13" s="110" t="str">
        <f t="shared" ca="1" si="1"/>
        <v/>
      </c>
      <c r="E13" s="109" t="str">
        <f t="shared" ca="1" si="2"/>
        <v/>
      </c>
      <c r="F13" s="111" t="str">
        <f t="shared" ca="1" si="3"/>
        <v/>
      </c>
      <c r="G13" s="111" t="str">
        <f t="shared" ca="1" si="4"/>
        <v/>
      </c>
      <c r="H13" s="112" t="str">
        <f t="shared" ca="1" si="5"/>
        <v/>
      </c>
      <c r="I13" s="113" t="str">
        <f t="shared" ca="1" si="8"/>
        <v/>
      </c>
      <c r="J13" s="111" t="str">
        <f t="shared" ca="1" si="9"/>
        <v/>
      </c>
      <c r="K13" s="112" t="str">
        <f t="shared" ca="1" si="6"/>
        <v/>
      </c>
      <c r="L13" s="114">
        <f t="shared" ca="1" si="7"/>
        <v>0</v>
      </c>
      <c r="M13" s="115"/>
    </row>
    <row r="14" spans="1:13" ht="22.5" customHeight="1">
      <c r="B14" s="109">
        <v>9</v>
      </c>
      <c r="C14" s="110" t="str">
        <f t="shared" ca="1" si="0"/>
        <v/>
      </c>
      <c r="D14" s="110" t="str">
        <f t="shared" ca="1" si="1"/>
        <v/>
      </c>
      <c r="E14" s="109" t="str">
        <f t="shared" ca="1" si="2"/>
        <v/>
      </c>
      <c r="F14" s="111" t="str">
        <f t="shared" ca="1" si="3"/>
        <v/>
      </c>
      <c r="G14" s="111" t="str">
        <f t="shared" ca="1" si="4"/>
        <v/>
      </c>
      <c r="H14" s="112" t="str">
        <f t="shared" ca="1" si="5"/>
        <v/>
      </c>
      <c r="I14" s="113" t="str">
        <f t="shared" ca="1" si="8"/>
        <v/>
      </c>
      <c r="J14" s="111" t="str">
        <f t="shared" ca="1" si="9"/>
        <v/>
      </c>
      <c r="K14" s="112" t="str">
        <f t="shared" ca="1" si="6"/>
        <v/>
      </c>
      <c r="L14" s="114">
        <f t="shared" ca="1" si="7"/>
        <v>0</v>
      </c>
      <c r="M14" s="115"/>
    </row>
    <row r="15" spans="1:13" ht="22.5" customHeight="1">
      <c r="B15" s="109">
        <v>10</v>
      </c>
      <c r="C15" s="110" t="str">
        <f t="shared" ca="1" si="0"/>
        <v/>
      </c>
      <c r="D15" s="110" t="str">
        <f t="shared" ca="1" si="1"/>
        <v/>
      </c>
      <c r="E15" s="109" t="str">
        <f t="shared" ca="1" si="2"/>
        <v/>
      </c>
      <c r="F15" s="111" t="str">
        <f t="shared" ca="1" si="3"/>
        <v/>
      </c>
      <c r="G15" s="111" t="str">
        <f t="shared" ca="1" si="4"/>
        <v/>
      </c>
      <c r="H15" s="112" t="str">
        <f t="shared" ca="1" si="5"/>
        <v/>
      </c>
      <c r="I15" s="113" t="str">
        <f t="shared" ca="1" si="8"/>
        <v/>
      </c>
      <c r="J15" s="111" t="str">
        <f t="shared" ca="1" si="9"/>
        <v/>
      </c>
      <c r="K15" s="112" t="str">
        <f t="shared" ca="1" si="6"/>
        <v/>
      </c>
      <c r="L15" s="114">
        <f t="shared" ca="1" si="7"/>
        <v>0</v>
      </c>
      <c r="M15" s="115"/>
    </row>
    <row r="16" spans="1:13" ht="22.5" customHeight="1">
      <c r="B16" s="109">
        <v>11</v>
      </c>
      <c r="C16" s="110" t="str">
        <f t="shared" ca="1" si="0"/>
        <v/>
      </c>
      <c r="D16" s="110" t="str">
        <f t="shared" ca="1" si="1"/>
        <v/>
      </c>
      <c r="E16" s="109" t="str">
        <f t="shared" ca="1" si="2"/>
        <v/>
      </c>
      <c r="F16" s="111" t="str">
        <f t="shared" ca="1" si="3"/>
        <v/>
      </c>
      <c r="G16" s="111" t="str">
        <f t="shared" ca="1" si="4"/>
        <v/>
      </c>
      <c r="H16" s="112" t="str">
        <f t="shared" ca="1" si="5"/>
        <v/>
      </c>
      <c r="I16" s="113" t="str">
        <f t="shared" ca="1" si="8"/>
        <v/>
      </c>
      <c r="J16" s="111" t="str">
        <f t="shared" ca="1" si="9"/>
        <v/>
      </c>
      <c r="K16" s="112" t="str">
        <f t="shared" ca="1" si="6"/>
        <v/>
      </c>
      <c r="L16" s="114">
        <f t="shared" ca="1" si="7"/>
        <v>0</v>
      </c>
      <c r="M16" s="115"/>
    </row>
    <row r="17" spans="1:13" ht="22.5" customHeight="1">
      <c r="B17" s="109">
        <v>12</v>
      </c>
      <c r="C17" s="110" t="str">
        <f t="shared" ca="1" si="0"/>
        <v/>
      </c>
      <c r="D17" s="110" t="str">
        <f t="shared" ca="1" si="1"/>
        <v/>
      </c>
      <c r="E17" s="109" t="str">
        <f t="shared" ca="1" si="2"/>
        <v/>
      </c>
      <c r="F17" s="111" t="str">
        <f t="shared" ca="1" si="3"/>
        <v/>
      </c>
      <c r="G17" s="111" t="str">
        <f t="shared" ca="1" si="4"/>
        <v/>
      </c>
      <c r="H17" s="112" t="str">
        <f t="shared" ca="1" si="5"/>
        <v/>
      </c>
      <c r="I17" s="113" t="str">
        <f t="shared" ca="1" si="8"/>
        <v/>
      </c>
      <c r="J17" s="111" t="str">
        <f t="shared" ca="1" si="9"/>
        <v/>
      </c>
      <c r="K17" s="112" t="str">
        <f t="shared" ca="1" si="6"/>
        <v/>
      </c>
      <c r="L17" s="114">
        <f t="shared" ca="1" si="7"/>
        <v>0</v>
      </c>
      <c r="M17" s="115"/>
    </row>
    <row r="18" spans="1:13" ht="22.5" customHeight="1">
      <c r="B18" s="109">
        <v>13</v>
      </c>
      <c r="C18" s="110" t="str">
        <f t="shared" ca="1" si="0"/>
        <v/>
      </c>
      <c r="D18" s="110" t="str">
        <f t="shared" ca="1" si="1"/>
        <v/>
      </c>
      <c r="E18" s="109" t="str">
        <f t="shared" ca="1" si="2"/>
        <v/>
      </c>
      <c r="F18" s="111" t="str">
        <f t="shared" ca="1" si="3"/>
        <v/>
      </c>
      <c r="G18" s="111" t="str">
        <f t="shared" ca="1" si="4"/>
        <v/>
      </c>
      <c r="H18" s="112" t="str">
        <f t="shared" ca="1" si="5"/>
        <v/>
      </c>
      <c r="I18" s="113" t="str">
        <f t="shared" ca="1" si="8"/>
        <v/>
      </c>
      <c r="J18" s="111" t="str">
        <f t="shared" ca="1" si="9"/>
        <v/>
      </c>
      <c r="K18" s="112" t="str">
        <f t="shared" ca="1" si="6"/>
        <v/>
      </c>
      <c r="L18" s="114">
        <f t="shared" ca="1" si="7"/>
        <v>0</v>
      </c>
      <c r="M18" s="115"/>
    </row>
    <row r="19" spans="1:13" ht="22.5" customHeight="1">
      <c r="B19" s="109">
        <v>14</v>
      </c>
      <c r="C19" s="110" t="str">
        <f t="shared" ca="1" si="0"/>
        <v/>
      </c>
      <c r="D19" s="110" t="str">
        <f t="shared" ca="1" si="1"/>
        <v/>
      </c>
      <c r="E19" s="109" t="str">
        <f t="shared" ca="1" si="2"/>
        <v/>
      </c>
      <c r="F19" s="111" t="str">
        <f t="shared" ca="1" si="3"/>
        <v/>
      </c>
      <c r="G19" s="111" t="str">
        <f t="shared" ca="1" si="4"/>
        <v/>
      </c>
      <c r="H19" s="112" t="str">
        <f t="shared" ca="1" si="5"/>
        <v/>
      </c>
      <c r="I19" s="113" t="str">
        <f t="shared" ca="1" si="8"/>
        <v/>
      </c>
      <c r="J19" s="111" t="str">
        <f t="shared" ca="1" si="9"/>
        <v/>
      </c>
      <c r="K19" s="112" t="str">
        <f t="shared" ca="1" si="6"/>
        <v/>
      </c>
      <c r="L19" s="114">
        <f t="shared" ca="1" si="7"/>
        <v>0</v>
      </c>
      <c r="M19" s="115"/>
    </row>
    <row r="20" spans="1:13" ht="22.5" customHeight="1" thickBot="1">
      <c r="B20" s="116">
        <v>15</v>
      </c>
      <c r="C20" s="117" t="str">
        <f t="shared" ca="1" si="0"/>
        <v/>
      </c>
      <c r="D20" s="117" t="str">
        <f t="shared" ca="1" si="1"/>
        <v/>
      </c>
      <c r="E20" s="116" t="str">
        <f t="shared" ca="1" si="2"/>
        <v/>
      </c>
      <c r="F20" s="118" t="str">
        <f t="shared" ca="1" si="3"/>
        <v/>
      </c>
      <c r="G20" s="118" t="str">
        <f t="shared" ca="1" si="4"/>
        <v/>
      </c>
      <c r="H20" s="119" t="str">
        <f ca="1">G20</f>
        <v/>
      </c>
      <c r="I20" s="113" t="str">
        <f t="shared" ca="1" si="8"/>
        <v/>
      </c>
      <c r="J20" s="111" t="str">
        <f t="shared" ca="1" si="9"/>
        <v/>
      </c>
      <c r="K20" s="119" t="str">
        <f ca="1">J20</f>
        <v/>
      </c>
      <c r="L20" s="120">
        <f ca="1">SUM(H20,K20)</f>
        <v>0</v>
      </c>
      <c r="M20" s="121"/>
    </row>
    <row r="21" spans="1:13" ht="22.5" customHeight="1" thickTop="1" thickBot="1">
      <c r="B21" s="306" t="s">
        <v>85</v>
      </c>
      <c r="C21" s="307"/>
      <c r="D21" s="307"/>
      <c r="E21" s="307"/>
      <c r="F21" s="122"/>
      <c r="G21" s="122"/>
      <c r="H21" s="123">
        <f ca="1">SUM(H6:H20)</f>
        <v>0</v>
      </c>
      <c r="I21" s="124"/>
      <c r="J21" s="122"/>
      <c r="K21" s="125">
        <f ca="1">SUM(K6:K20)</f>
        <v>0</v>
      </c>
      <c r="L21" s="125">
        <f ca="1">SUM(H21,K21)</f>
        <v>0</v>
      </c>
      <c r="M21" s="126"/>
    </row>
    <row r="22" spans="1:13" ht="19.5" customHeight="1"/>
    <row r="23" spans="1:13" s="127" customFormat="1" ht="18" customHeight="1">
      <c r="A23" s="103" t="s">
        <v>82</v>
      </c>
      <c r="B23" s="103"/>
      <c r="C23" s="103"/>
      <c r="D23" s="103"/>
    </row>
    <row r="24" spans="1:13" s="127" customFormat="1" ht="16.5" customHeight="1">
      <c r="A24" s="103"/>
      <c r="B24" s="128">
        <v>1</v>
      </c>
      <c r="C24" s="129" t="s">
        <v>87</v>
      </c>
      <c r="D24" s="103"/>
    </row>
    <row r="25" spans="1:13" s="188" customFormat="1" ht="16.5" customHeight="1">
      <c r="A25" s="37"/>
      <c r="B25" s="187">
        <v>2</v>
      </c>
      <c r="C25" s="42" t="s">
        <v>198</v>
      </c>
      <c r="D25" s="37"/>
    </row>
    <row r="26" spans="1:13" s="188" customFormat="1" ht="16.5" customHeight="1">
      <c r="A26" s="37"/>
      <c r="B26" s="187">
        <v>3</v>
      </c>
      <c r="C26" s="42" t="s">
        <v>169</v>
      </c>
      <c r="D26" s="37"/>
    </row>
    <row r="27" spans="1:13" s="188" customFormat="1" ht="16.5" customHeight="1">
      <c r="A27" s="37"/>
      <c r="B27" s="189">
        <v>4</v>
      </c>
      <c r="C27" s="190" t="s">
        <v>170</v>
      </c>
      <c r="D27" s="37"/>
    </row>
    <row r="28" spans="1:13" s="127" customFormat="1" ht="22.5" customHeight="1"/>
    <row r="29" spans="1:13" s="127" customFormat="1" ht="22.5" customHeight="1"/>
    <row r="30" spans="1:13" s="127" customFormat="1" ht="22.5" customHeight="1"/>
    <row r="31" spans="1:13" s="127" customFormat="1" ht="22.5" customHeight="1"/>
    <row r="32" spans="1:13" s="127" customFormat="1" ht="22.5" customHeight="1"/>
    <row r="33" s="127" customFormat="1" ht="22.5" customHeight="1"/>
    <row r="34" s="127" customFormat="1" ht="22.5" customHeight="1"/>
    <row r="35" s="127" customFormat="1" ht="22.5" customHeight="1"/>
    <row r="36" s="127" customFormat="1" ht="22.5" customHeight="1"/>
    <row r="37" s="127" customFormat="1" ht="22.5" customHeight="1"/>
    <row r="38" s="127" customFormat="1" ht="22.5" customHeight="1"/>
  </sheetData>
  <mergeCells count="9">
    <mergeCell ref="B21:E21"/>
    <mergeCell ref="L4:L5"/>
    <mergeCell ref="M4:M5"/>
    <mergeCell ref="B4:B5"/>
    <mergeCell ref="C4:C5"/>
    <mergeCell ref="D4:D5"/>
    <mergeCell ref="E4:E5"/>
    <mergeCell ref="F4:H4"/>
    <mergeCell ref="I4:K4"/>
  </mergeCells>
  <phoneticPr fontId="2"/>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37"/>
  <sheetViews>
    <sheetView showGridLines="0" view="pageBreakPreview" zoomScale="130" zoomScaleNormal="120" zoomScaleSheetLayoutView="130" workbookViewId="0">
      <selection activeCell="AC5" sqref="AC5:AF5"/>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91" t="s">
        <v>194</v>
      </c>
    </row>
    <row r="3" spans="1:46" s="42" customFormat="1" ht="12" customHeight="1">
      <c r="A3" s="353" t="s">
        <v>41</v>
      </c>
      <c r="B3" s="38" t="s">
        <v>0</v>
      </c>
      <c r="C3" s="39"/>
      <c r="D3" s="39"/>
      <c r="E3" s="40"/>
      <c r="F3" s="40"/>
      <c r="G3" s="40"/>
      <c r="H3" s="40"/>
      <c r="I3" s="40"/>
      <c r="J3" s="40"/>
      <c r="K3" s="41"/>
      <c r="L3" s="386"/>
      <c r="M3" s="387"/>
      <c r="N3" s="387"/>
      <c r="O3" s="387"/>
      <c r="P3" s="387"/>
      <c r="Q3" s="387"/>
      <c r="R3" s="387"/>
      <c r="S3" s="387"/>
      <c r="T3" s="387"/>
      <c r="U3" s="387"/>
      <c r="V3" s="387"/>
      <c r="W3" s="387"/>
      <c r="X3" s="387"/>
      <c r="Y3" s="387"/>
      <c r="Z3" s="387"/>
      <c r="AA3" s="387"/>
      <c r="AB3" s="387"/>
      <c r="AC3" s="387"/>
      <c r="AD3" s="387"/>
      <c r="AE3" s="387"/>
      <c r="AF3" s="388"/>
      <c r="AG3" s="347" t="s">
        <v>67</v>
      </c>
      <c r="AH3" s="342"/>
      <c r="AI3" s="342"/>
      <c r="AJ3" s="342"/>
      <c r="AK3" s="342"/>
      <c r="AL3" s="342"/>
      <c r="AM3" s="343"/>
    </row>
    <row r="4" spans="1:46" s="42" customFormat="1" ht="20.25" customHeight="1">
      <c r="A4" s="354"/>
      <c r="B4" s="43" t="s">
        <v>39</v>
      </c>
      <c r="C4" s="44"/>
      <c r="D4" s="44"/>
      <c r="E4" s="45"/>
      <c r="F4" s="45"/>
      <c r="G4" s="45"/>
      <c r="H4" s="45"/>
      <c r="I4" s="45"/>
      <c r="J4" s="45"/>
      <c r="K4" s="46"/>
      <c r="L4" s="375"/>
      <c r="M4" s="376"/>
      <c r="N4" s="376"/>
      <c r="O4" s="376"/>
      <c r="P4" s="376"/>
      <c r="Q4" s="376"/>
      <c r="R4" s="376"/>
      <c r="S4" s="376"/>
      <c r="T4" s="376"/>
      <c r="U4" s="376"/>
      <c r="V4" s="376"/>
      <c r="W4" s="376"/>
      <c r="X4" s="376"/>
      <c r="Y4" s="376"/>
      <c r="Z4" s="376"/>
      <c r="AA4" s="376"/>
      <c r="AB4" s="376"/>
      <c r="AC4" s="376"/>
      <c r="AD4" s="376"/>
      <c r="AE4" s="376"/>
      <c r="AF4" s="377"/>
      <c r="AG4" s="356"/>
      <c r="AH4" s="357"/>
      <c r="AI4" s="357"/>
      <c r="AJ4" s="357"/>
      <c r="AK4" s="357"/>
      <c r="AL4" s="357"/>
      <c r="AM4" s="358"/>
      <c r="AP4" s="348"/>
      <c r="AQ4" s="348"/>
      <c r="AR4" s="348"/>
      <c r="AS4" s="348"/>
      <c r="AT4" s="348"/>
    </row>
    <row r="5" spans="1:46" s="42" customFormat="1" ht="20.25" customHeight="1">
      <c r="A5" s="354"/>
      <c r="B5" s="193" t="s">
        <v>80</v>
      </c>
      <c r="C5" s="192"/>
      <c r="D5" s="192"/>
      <c r="E5" s="47"/>
      <c r="F5" s="47"/>
      <c r="G5" s="47"/>
      <c r="H5" s="47"/>
      <c r="I5" s="47"/>
      <c r="J5" s="47"/>
      <c r="K5" s="48"/>
      <c r="L5" s="359"/>
      <c r="M5" s="360"/>
      <c r="N5" s="360"/>
      <c r="O5" s="360"/>
      <c r="P5" s="360"/>
      <c r="Q5" s="360"/>
      <c r="R5" s="360"/>
      <c r="S5" s="360"/>
      <c r="T5" s="360"/>
      <c r="U5" s="360"/>
      <c r="V5" s="360"/>
      <c r="W5" s="360"/>
      <c r="X5" s="360"/>
      <c r="Y5" s="360"/>
      <c r="Z5" s="360"/>
      <c r="AA5" s="360"/>
      <c r="AB5" s="361"/>
      <c r="AC5" s="362" t="s">
        <v>68</v>
      </c>
      <c r="AD5" s="363"/>
      <c r="AE5" s="363"/>
      <c r="AF5" s="364"/>
      <c r="AG5" s="367"/>
      <c r="AH5" s="367"/>
      <c r="AI5" s="367"/>
      <c r="AJ5" s="367"/>
      <c r="AK5" s="367"/>
      <c r="AL5" s="365" t="s">
        <v>69</v>
      </c>
      <c r="AM5" s="366"/>
      <c r="AP5" s="348"/>
      <c r="AQ5" s="348"/>
      <c r="AR5" s="348"/>
      <c r="AS5" s="348"/>
      <c r="AT5" s="348"/>
    </row>
    <row r="6" spans="1:46" s="42" customFormat="1" ht="13.5" customHeight="1">
      <c r="A6" s="354"/>
      <c r="B6" s="368" t="s">
        <v>71</v>
      </c>
      <c r="C6" s="369"/>
      <c r="D6" s="369"/>
      <c r="E6" s="369"/>
      <c r="F6" s="369"/>
      <c r="G6" s="369"/>
      <c r="H6" s="369"/>
      <c r="I6" s="369"/>
      <c r="J6" s="369"/>
      <c r="K6" s="370"/>
      <c r="L6" s="49" t="s">
        <v>6</v>
      </c>
      <c r="M6" s="49"/>
      <c r="N6" s="49"/>
      <c r="O6" s="49"/>
      <c r="P6" s="49"/>
      <c r="Q6" s="374"/>
      <c r="R6" s="374"/>
      <c r="S6" s="49" t="s">
        <v>7</v>
      </c>
      <c r="T6" s="374"/>
      <c r="U6" s="374"/>
      <c r="V6" s="374"/>
      <c r="W6" s="49" t="s">
        <v>8</v>
      </c>
      <c r="X6" s="49"/>
      <c r="Y6" s="49"/>
      <c r="Z6" s="49"/>
      <c r="AA6" s="49"/>
      <c r="AB6" s="49"/>
      <c r="AC6" s="50" t="s">
        <v>70</v>
      </c>
      <c r="AD6" s="49"/>
      <c r="AE6" s="49"/>
      <c r="AF6" s="49"/>
      <c r="AG6" s="49"/>
      <c r="AH6" s="49"/>
      <c r="AI6" s="49"/>
      <c r="AJ6" s="49"/>
      <c r="AK6" s="49"/>
      <c r="AL6" s="49"/>
      <c r="AM6" s="51"/>
      <c r="AP6" s="14"/>
      <c r="AQ6" s="28"/>
      <c r="AR6" s="28"/>
      <c r="AS6" s="28"/>
      <c r="AT6" s="349"/>
    </row>
    <row r="7" spans="1:46" s="42" customFormat="1" ht="20.25" customHeight="1">
      <c r="A7" s="354"/>
      <c r="B7" s="371"/>
      <c r="C7" s="372"/>
      <c r="D7" s="372"/>
      <c r="E7" s="372"/>
      <c r="F7" s="372"/>
      <c r="G7" s="372"/>
      <c r="H7" s="372"/>
      <c r="I7" s="372"/>
      <c r="J7" s="372"/>
      <c r="K7" s="373"/>
      <c r="L7" s="375"/>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7"/>
      <c r="AP7" s="28"/>
      <c r="AQ7" s="28"/>
      <c r="AR7" s="28"/>
      <c r="AS7" s="28"/>
      <c r="AT7" s="349"/>
    </row>
    <row r="8" spans="1:46" s="42" customFormat="1" ht="20.25" customHeight="1">
      <c r="A8" s="354"/>
      <c r="B8" s="52" t="s">
        <v>9</v>
      </c>
      <c r="C8" s="53"/>
      <c r="D8" s="53"/>
      <c r="E8" s="54"/>
      <c r="F8" s="54"/>
      <c r="G8" s="54"/>
      <c r="H8" s="54"/>
      <c r="I8" s="54"/>
      <c r="J8" s="54"/>
      <c r="K8" s="54"/>
      <c r="L8" s="52" t="s">
        <v>10</v>
      </c>
      <c r="M8" s="54"/>
      <c r="N8" s="54"/>
      <c r="O8" s="54"/>
      <c r="P8" s="54"/>
      <c r="Q8" s="54"/>
      <c r="R8" s="55"/>
      <c r="S8" s="350"/>
      <c r="T8" s="351"/>
      <c r="U8" s="351"/>
      <c r="V8" s="351"/>
      <c r="W8" s="351"/>
      <c r="X8" s="351"/>
      <c r="Y8" s="352"/>
      <c r="Z8" s="52" t="s">
        <v>61</v>
      </c>
      <c r="AA8" s="54"/>
      <c r="AB8" s="54"/>
      <c r="AC8" s="54"/>
      <c r="AD8" s="54"/>
      <c r="AE8" s="54"/>
      <c r="AF8" s="55"/>
      <c r="AG8" s="350"/>
      <c r="AH8" s="351"/>
      <c r="AI8" s="351"/>
      <c r="AJ8" s="351"/>
      <c r="AK8" s="351"/>
      <c r="AL8" s="351"/>
      <c r="AM8" s="352"/>
    </row>
    <row r="9" spans="1:46" s="42" customFormat="1" ht="20.25" customHeight="1">
      <c r="A9" s="355"/>
      <c r="B9" s="52" t="s">
        <v>40</v>
      </c>
      <c r="C9" s="53"/>
      <c r="D9" s="53"/>
      <c r="E9" s="54"/>
      <c r="F9" s="54"/>
      <c r="G9" s="54"/>
      <c r="H9" s="54"/>
      <c r="I9" s="54"/>
      <c r="J9" s="54"/>
      <c r="K9" s="54"/>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row>
    <row r="10" spans="1:46" s="42" customFormat="1" ht="18" customHeight="1">
      <c r="A10" s="378" t="s">
        <v>117</v>
      </c>
      <c r="B10" s="379"/>
      <c r="C10" s="379"/>
      <c r="D10" s="379"/>
      <c r="E10" s="379"/>
      <c r="F10" s="379"/>
      <c r="G10" s="379"/>
      <c r="H10" s="380"/>
      <c r="I10" s="56"/>
      <c r="J10" s="21" t="s">
        <v>107</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81"/>
      <c r="B11" s="382"/>
      <c r="C11" s="382"/>
      <c r="D11" s="382"/>
      <c r="E11" s="382"/>
      <c r="F11" s="382"/>
      <c r="G11" s="382"/>
      <c r="H11" s="383"/>
      <c r="I11" s="59"/>
      <c r="J11" s="60" t="s">
        <v>124</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107</v>
      </c>
      <c r="B13" s="36"/>
      <c r="C13" s="29"/>
      <c r="D13" s="29"/>
      <c r="E13" s="29"/>
      <c r="F13" s="29"/>
      <c r="G13" s="29"/>
      <c r="H13" s="29"/>
      <c r="I13" s="63"/>
      <c r="J13" s="26"/>
      <c r="K13" s="45"/>
      <c r="L13" s="44"/>
      <c r="M13" s="44"/>
      <c r="N13" s="44"/>
      <c r="O13" s="44"/>
      <c r="P13" s="44"/>
      <c r="Q13" s="44"/>
      <c r="R13" s="44"/>
      <c r="S13" s="44"/>
      <c r="T13" s="44"/>
      <c r="U13" s="44"/>
      <c r="V13" s="44"/>
      <c r="W13" s="347" t="s">
        <v>75</v>
      </c>
      <c r="X13" s="342"/>
      <c r="Y13" s="342"/>
      <c r="Z13" s="343"/>
      <c r="AA13" s="340" t="str">
        <f>IF(L5="","",VLOOKUP(L5,$A$94:$B$128,2,0))</f>
        <v/>
      </c>
      <c r="AB13" s="341"/>
      <c r="AC13" s="341"/>
      <c r="AD13" s="342" t="s">
        <v>59</v>
      </c>
      <c r="AE13" s="343"/>
      <c r="AF13" s="347" t="s">
        <v>45</v>
      </c>
      <c r="AG13" s="342"/>
      <c r="AH13" s="343"/>
      <c r="AI13" s="329">
        <f>ROUNDDOWN($F$45/1000,0)</f>
        <v>0</v>
      </c>
      <c r="AJ13" s="330"/>
      <c r="AK13" s="330"/>
      <c r="AL13" s="342" t="s">
        <v>59</v>
      </c>
      <c r="AM13" s="343"/>
    </row>
    <row r="14" spans="1:46" s="42" customFormat="1" ht="20.25" customHeight="1">
      <c r="A14" s="64" t="s">
        <v>42</v>
      </c>
      <c r="B14" s="23"/>
      <c r="C14" s="22"/>
      <c r="D14" s="22"/>
      <c r="E14" s="22"/>
      <c r="F14" s="22"/>
      <c r="G14" s="22"/>
      <c r="H14" s="337"/>
      <c r="I14" s="338"/>
      <c r="J14" s="339"/>
      <c r="K14" s="327" t="s">
        <v>125</v>
      </c>
      <c r="L14" s="328"/>
      <c r="M14" s="328"/>
      <c r="N14" s="328"/>
      <c r="O14" s="328"/>
      <c r="P14" s="328"/>
      <c r="Q14" s="328"/>
      <c r="R14" s="328"/>
      <c r="S14" s="328"/>
      <c r="T14" s="328"/>
      <c r="U14" s="328"/>
      <c r="V14" s="328"/>
      <c r="W14" s="328"/>
      <c r="X14" s="328"/>
      <c r="Y14" s="328"/>
      <c r="Z14" s="328"/>
      <c r="AA14" s="328"/>
      <c r="AB14" s="328"/>
      <c r="AC14" s="328"/>
      <c r="AD14" s="328"/>
      <c r="AE14" s="328"/>
      <c r="AF14" s="65" t="s">
        <v>72</v>
      </c>
      <c r="AG14" s="66"/>
      <c r="AH14" s="66"/>
      <c r="AI14" s="24"/>
      <c r="AJ14" s="24"/>
      <c r="AK14" s="53"/>
      <c r="AL14" s="22"/>
      <c r="AM14" s="67"/>
    </row>
    <row r="15" spans="1:46" s="42" customFormat="1" ht="17.25" customHeight="1">
      <c r="A15" s="68"/>
      <c r="B15" s="14"/>
      <c r="C15" s="335" t="s">
        <v>196</v>
      </c>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6"/>
    </row>
    <row r="16" spans="1:46" s="42" customFormat="1" ht="17.25" customHeight="1">
      <c r="A16" s="69"/>
      <c r="B16" s="12"/>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6"/>
    </row>
    <row r="17" spans="1:39" s="42" customFormat="1" ht="17.25" customHeight="1">
      <c r="A17" s="69"/>
      <c r="B17" s="12"/>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6"/>
    </row>
    <row r="18" spans="1:39" s="42" customFormat="1" ht="17.25" customHeight="1">
      <c r="A18" s="69"/>
      <c r="B18" s="12"/>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6"/>
    </row>
    <row r="19" spans="1:39" s="42" customFormat="1" ht="17.25" customHeight="1">
      <c r="A19" s="69"/>
      <c r="B19" s="12"/>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6"/>
    </row>
    <row r="20" spans="1:39" s="42" customFormat="1" ht="17.25" customHeight="1">
      <c r="A20" s="69"/>
      <c r="B20" s="12"/>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6"/>
    </row>
    <row r="21" spans="1:39" s="42" customFormat="1" ht="17.25" customHeight="1">
      <c r="A21" s="69"/>
      <c r="B21" s="12"/>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6"/>
    </row>
    <row r="22" spans="1:39" s="42" customFormat="1" ht="25.9" customHeight="1">
      <c r="A22" s="70"/>
      <c r="B22" s="18"/>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4"/>
    </row>
    <row r="23" spans="1:39" s="42" customFormat="1" ht="18.75" customHeight="1">
      <c r="A23" s="319" t="s">
        <v>165</v>
      </c>
      <c r="B23" s="320"/>
      <c r="C23" s="320"/>
      <c r="D23" s="320"/>
      <c r="E23" s="320"/>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2"/>
    </row>
    <row r="24" spans="1:39" ht="18" customHeight="1">
      <c r="A24" s="319" t="s">
        <v>43</v>
      </c>
      <c r="B24" s="320"/>
      <c r="C24" s="320"/>
      <c r="D24" s="320"/>
      <c r="E24" s="321"/>
      <c r="F24" s="319" t="s">
        <v>46</v>
      </c>
      <c r="G24" s="320"/>
      <c r="H24" s="320"/>
      <c r="I24" s="320"/>
      <c r="J24" s="320"/>
      <c r="K24" s="317" t="s">
        <v>44</v>
      </c>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row>
    <row r="25" spans="1:39" ht="9.75" customHeight="1">
      <c r="A25" s="322"/>
      <c r="B25" s="322"/>
      <c r="C25" s="322"/>
      <c r="D25" s="322"/>
      <c r="E25" s="322"/>
      <c r="F25" s="323"/>
      <c r="G25" s="323"/>
      <c r="H25" s="323"/>
      <c r="I25" s="323"/>
      <c r="J25" s="323"/>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row>
    <row r="26" spans="1:39" ht="9.75" customHeight="1">
      <c r="A26" s="322"/>
      <c r="B26" s="322"/>
      <c r="C26" s="322"/>
      <c r="D26" s="322"/>
      <c r="E26" s="322"/>
      <c r="F26" s="323"/>
      <c r="G26" s="323"/>
      <c r="H26" s="323"/>
      <c r="I26" s="323"/>
      <c r="J26" s="323"/>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row>
    <row r="27" spans="1:39" ht="9.75" customHeight="1">
      <c r="A27" s="322"/>
      <c r="B27" s="322"/>
      <c r="C27" s="322"/>
      <c r="D27" s="322"/>
      <c r="E27" s="322"/>
      <c r="F27" s="323"/>
      <c r="G27" s="323"/>
      <c r="H27" s="323"/>
      <c r="I27" s="323"/>
      <c r="J27" s="323"/>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row>
    <row r="28" spans="1:39" ht="9.75" customHeight="1">
      <c r="A28" s="322"/>
      <c r="B28" s="322"/>
      <c r="C28" s="322"/>
      <c r="D28" s="322"/>
      <c r="E28" s="322"/>
      <c r="F28" s="323"/>
      <c r="G28" s="323"/>
      <c r="H28" s="323"/>
      <c r="I28" s="323"/>
      <c r="J28" s="323"/>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row>
    <row r="29" spans="1:39" ht="9.75" customHeight="1">
      <c r="A29" s="322"/>
      <c r="B29" s="322"/>
      <c r="C29" s="322"/>
      <c r="D29" s="322"/>
      <c r="E29" s="322"/>
      <c r="F29" s="323"/>
      <c r="G29" s="323"/>
      <c r="H29" s="323"/>
      <c r="I29" s="323"/>
      <c r="J29" s="323"/>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row>
    <row r="30" spans="1:39" ht="9.75" customHeight="1">
      <c r="A30" s="322"/>
      <c r="B30" s="322"/>
      <c r="C30" s="322"/>
      <c r="D30" s="322"/>
      <c r="E30" s="322"/>
      <c r="F30" s="323"/>
      <c r="G30" s="323"/>
      <c r="H30" s="323"/>
      <c r="I30" s="323"/>
      <c r="J30" s="323"/>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row>
    <row r="31" spans="1:39" ht="9.75" customHeight="1">
      <c r="A31" s="322"/>
      <c r="B31" s="322"/>
      <c r="C31" s="322"/>
      <c r="D31" s="322"/>
      <c r="E31" s="322"/>
      <c r="F31" s="323"/>
      <c r="G31" s="323"/>
      <c r="H31" s="323"/>
      <c r="I31" s="323"/>
      <c r="J31" s="323"/>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row>
    <row r="32" spans="1:39" ht="9.75" customHeight="1">
      <c r="A32" s="322"/>
      <c r="B32" s="322"/>
      <c r="C32" s="322"/>
      <c r="D32" s="322"/>
      <c r="E32" s="322"/>
      <c r="F32" s="323"/>
      <c r="G32" s="323"/>
      <c r="H32" s="323"/>
      <c r="I32" s="323"/>
      <c r="J32" s="323"/>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row>
    <row r="33" spans="1:39" ht="9.75" customHeight="1">
      <c r="A33" s="322"/>
      <c r="B33" s="322"/>
      <c r="C33" s="322"/>
      <c r="D33" s="322"/>
      <c r="E33" s="322"/>
      <c r="F33" s="323"/>
      <c r="G33" s="323"/>
      <c r="H33" s="323"/>
      <c r="I33" s="323"/>
      <c r="J33" s="323"/>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row>
    <row r="34" spans="1:39" ht="9.75" customHeight="1">
      <c r="A34" s="322"/>
      <c r="B34" s="322"/>
      <c r="C34" s="322"/>
      <c r="D34" s="322"/>
      <c r="E34" s="322"/>
      <c r="F34" s="323"/>
      <c r="G34" s="323"/>
      <c r="H34" s="323"/>
      <c r="I34" s="323"/>
      <c r="J34" s="323"/>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row>
    <row r="35" spans="1:39" ht="9.75" customHeight="1">
      <c r="A35" s="322"/>
      <c r="B35" s="322"/>
      <c r="C35" s="322"/>
      <c r="D35" s="322"/>
      <c r="E35" s="322"/>
      <c r="F35" s="323"/>
      <c r="G35" s="323"/>
      <c r="H35" s="323"/>
      <c r="I35" s="323"/>
      <c r="J35" s="323"/>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row>
    <row r="36" spans="1:39" ht="9.75" customHeight="1">
      <c r="A36" s="322"/>
      <c r="B36" s="322"/>
      <c r="C36" s="322"/>
      <c r="D36" s="322"/>
      <c r="E36" s="322"/>
      <c r="F36" s="323"/>
      <c r="G36" s="323"/>
      <c r="H36" s="323"/>
      <c r="I36" s="323"/>
      <c r="J36" s="323"/>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row>
    <row r="37" spans="1:39" ht="9.75" customHeight="1">
      <c r="A37" s="322"/>
      <c r="B37" s="322"/>
      <c r="C37" s="322"/>
      <c r="D37" s="322"/>
      <c r="E37" s="322"/>
      <c r="F37" s="323"/>
      <c r="G37" s="323"/>
      <c r="H37" s="323"/>
      <c r="I37" s="323"/>
      <c r="J37" s="323"/>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row>
    <row r="38" spans="1:39" ht="9.75" customHeight="1">
      <c r="A38" s="322"/>
      <c r="B38" s="322"/>
      <c r="C38" s="322"/>
      <c r="D38" s="322"/>
      <c r="E38" s="322"/>
      <c r="F38" s="323"/>
      <c r="G38" s="323"/>
      <c r="H38" s="323"/>
      <c r="I38" s="323"/>
      <c r="J38" s="323"/>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row>
    <row r="39" spans="1:39" ht="9.75" customHeight="1">
      <c r="A39" s="322"/>
      <c r="B39" s="322"/>
      <c r="C39" s="322"/>
      <c r="D39" s="322"/>
      <c r="E39" s="322"/>
      <c r="F39" s="323"/>
      <c r="G39" s="323"/>
      <c r="H39" s="323"/>
      <c r="I39" s="323"/>
      <c r="J39" s="323"/>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row>
    <row r="40" spans="1:39" ht="9.75" customHeight="1">
      <c r="A40" s="322"/>
      <c r="B40" s="322"/>
      <c r="C40" s="322"/>
      <c r="D40" s="322"/>
      <c r="E40" s="322"/>
      <c r="F40" s="323"/>
      <c r="G40" s="323"/>
      <c r="H40" s="323"/>
      <c r="I40" s="323"/>
      <c r="J40" s="323"/>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row>
    <row r="41" spans="1:39" ht="9.75" customHeight="1">
      <c r="A41" s="322"/>
      <c r="B41" s="322"/>
      <c r="C41" s="322"/>
      <c r="D41" s="322"/>
      <c r="E41" s="322"/>
      <c r="F41" s="323"/>
      <c r="G41" s="323"/>
      <c r="H41" s="323"/>
      <c r="I41" s="323"/>
      <c r="J41" s="323"/>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row>
    <row r="42" spans="1:39" ht="9.75" customHeight="1">
      <c r="A42" s="322"/>
      <c r="B42" s="322"/>
      <c r="C42" s="322"/>
      <c r="D42" s="322"/>
      <c r="E42" s="322"/>
      <c r="F42" s="323"/>
      <c r="G42" s="323"/>
      <c r="H42" s="323"/>
      <c r="I42" s="323"/>
      <c r="J42" s="323"/>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row>
    <row r="43" spans="1:39" ht="9.75" customHeight="1">
      <c r="A43" s="322"/>
      <c r="B43" s="322"/>
      <c r="C43" s="322"/>
      <c r="D43" s="322"/>
      <c r="E43" s="322"/>
      <c r="F43" s="323"/>
      <c r="G43" s="323"/>
      <c r="H43" s="323"/>
      <c r="I43" s="323"/>
      <c r="J43" s="323"/>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row>
    <row r="44" spans="1:39" ht="9.75" customHeight="1" thickBot="1">
      <c r="A44" s="389"/>
      <c r="B44" s="390"/>
      <c r="C44" s="390"/>
      <c r="D44" s="390"/>
      <c r="E44" s="391"/>
      <c r="F44" s="344"/>
      <c r="G44" s="345"/>
      <c r="H44" s="345"/>
      <c r="I44" s="345"/>
      <c r="J44" s="346"/>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row>
    <row r="45" spans="1:39" ht="22.5" customHeight="1" thickTop="1">
      <c r="A45" s="392" t="s">
        <v>88</v>
      </c>
      <c r="B45" s="393"/>
      <c r="C45" s="393"/>
      <c r="D45" s="393"/>
      <c r="E45" s="393"/>
      <c r="F45" s="394">
        <f>SUM(F25:J44)</f>
        <v>0</v>
      </c>
      <c r="G45" s="395"/>
      <c r="H45" s="395"/>
      <c r="I45" s="395"/>
      <c r="J45" s="396"/>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106</v>
      </c>
      <c r="B47" s="29"/>
      <c r="C47" s="17"/>
      <c r="D47" s="29"/>
      <c r="E47" s="19"/>
      <c r="F47" s="29"/>
      <c r="G47" s="29"/>
      <c r="H47" s="29"/>
      <c r="I47" s="29"/>
      <c r="J47" s="25"/>
      <c r="K47" s="25"/>
      <c r="L47" s="25"/>
      <c r="M47" s="25"/>
      <c r="N47" s="25"/>
      <c r="O47" s="35"/>
      <c r="P47" s="31"/>
      <c r="Q47" s="32"/>
      <c r="R47" s="32"/>
      <c r="S47" s="25"/>
      <c r="T47" s="26"/>
      <c r="U47" s="25"/>
      <c r="V47" s="30"/>
      <c r="W47" s="347" t="s">
        <v>75</v>
      </c>
      <c r="X47" s="342"/>
      <c r="Y47" s="342"/>
      <c r="Z47" s="343"/>
      <c r="AA47" s="340" t="str">
        <f>IF(L5="","",VLOOKUP(L5,$A$94:$C$128,3,FALSE))</f>
        <v/>
      </c>
      <c r="AB47" s="341"/>
      <c r="AC47" s="341"/>
      <c r="AD47" s="342" t="s">
        <v>59</v>
      </c>
      <c r="AE47" s="343"/>
      <c r="AF47" s="347" t="s">
        <v>45</v>
      </c>
      <c r="AG47" s="342"/>
      <c r="AH47" s="343"/>
      <c r="AI47" s="329">
        <f>ROUNDDOWN($F$65/1000,0)</f>
        <v>0</v>
      </c>
      <c r="AJ47" s="330"/>
      <c r="AK47" s="330"/>
      <c r="AL47" s="342" t="s">
        <v>59</v>
      </c>
      <c r="AM47" s="343"/>
    </row>
    <row r="48" spans="1:39" ht="18.75" customHeight="1">
      <c r="A48" s="64" t="s">
        <v>42</v>
      </c>
      <c r="B48" s="23"/>
      <c r="C48" s="22"/>
      <c r="D48" s="22"/>
      <c r="E48" s="22"/>
      <c r="F48" s="22"/>
      <c r="G48" s="22"/>
      <c r="H48" s="337"/>
      <c r="I48" s="338"/>
      <c r="J48" s="339"/>
      <c r="K48" s="327" t="s">
        <v>125</v>
      </c>
      <c r="L48" s="328"/>
      <c r="M48" s="328"/>
      <c r="N48" s="328"/>
      <c r="O48" s="328"/>
      <c r="P48" s="328"/>
      <c r="Q48" s="328"/>
      <c r="R48" s="328"/>
      <c r="S48" s="328"/>
      <c r="T48" s="328"/>
      <c r="U48" s="328"/>
      <c r="V48" s="328"/>
      <c r="W48" s="328"/>
      <c r="X48" s="328"/>
      <c r="Y48" s="328"/>
      <c r="Z48" s="328"/>
      <c r="AA48" s="328"/>
      <c r="AB48" s="328"/>
      <c r="AC48" s="328"/>
      <c r="AD48" s="328"/>
      <c r="AE48" s="328"/>
      <c r="AF48" s="65" t="s">
        <v>73</v>
      </c>
      <c r="AG48" s="66"/>
      <c r="AH48" s="66"/>
      <c r="AI48" s="24"/>
      <c r="AJ48" s="24"/>
      <c r="AK48" s="53"/>
      <c r="AL48" s="22"/>
      <c r="AM48" s="67"/>
    </row>
    <row r="49" spans="1:40" ht="25.5" customHeight="1">
      <c r="A49" s="68"/>
      <c r="B49" s="14"/>
      <c r="C49" s="331" t="s">
        <v>183</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2"/>
    </row>
    <row r="50" spans="1:40" ht="25.5" customHeight="1">
      <c r="A50" s="70"/>
      <c r="B50" s="18"/>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4"/>
    </row>
    <row r="51" spans="1:40" ht="18.75" customHeight="1">
      <c r="A51" s="319" t="s">
        <v>165</v>
      </c>
      <c r="B51" s="320"/>
      <c r="C51" s="320"/>
      <c r="D51" s="320"/>
      <c r="E51" s="320"/>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row>
    <row r="52" spans="1:40" ht="18" customHeight="1">
      <c r="A52" s="319" t="s">
        <v>43</v>
      </c>
      <c r="B52" s="320"/>
      <c r="C52" s="320"/>
      <c r="D52" s="320"/>
      <c r="E52" s="321"/>
      <c r="F52" s="319" t="s">
        <v>46</v>
      </c>
      <c r="G52" s="320"/>
      <c r="H52" s="320"/>
      <c r="I52" s="320"/>
      <c r="J52" s="320"/>
      <c r="K52" s="317" t="s">
        <v>44</v>
      </c>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row>
    <row r="53" spans="1:40" ht="9.75" customHeight="1">
      <c r="A53" s="322"/>
      <c r="B53" s="322"/>
      <c r="C53" s="322"/>
      <c r="D53" s="322"/>
      <c r="E53" s="322"/>
      <c r="F53" s="323"/>
      <c r="G53" s="323"/>
      <c r="H53" s="323"/>
      <c r="I53" s="323"/>
      <c r="J53" s="323"/>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row>
    <row r="54" spans="1:40" ht="9.75" customHeight="1">
      <c r="A54" s="322"/>
      <c r="B54" s="322"/>
      <c r="C54" s="322"/>
      <c r="D54" s="322"/>
      <c r="E54" s="322"/>
      <c r="F54" s="323"/>
      <c r="G54" s="323"/>
      <c r="H54" s="323"/>
      <c r="I54" s="323"/>
      <c r="J54" s="323"/>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row>
    <row r="55" spans="1:40" ht="9.75" customHeight="1">
      <c r="A55" s="322"/>
      <c r="B55" s="322"/>
      <c r="C55" s="322"/>
      <c r="D55" s="322"/>
      <c r="E55" s="322"/>
      <c r="F55" s="323"/>
      <c r="G55" s="323"/>
      <c r="H55" s="323"/>
      <c r="I55" s="323"/>
      <c r="J55" s="323"/>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row>
    <row r="56" spans="1:40" ht="9.75" customHeight="1">
      <c r="A56" s="322"/>
      <c r="B56" s="322"/>
      <c r="C56" s="322"/>
      <c r="D56" s="322"/>
      <c r="E56" s="322"/>
      <c r="F56" s="323"/>
      <c r="G56" s="323"/>
      <c r="H56" s="323"/>
      <c r="I56" s="323"/>
      <c r="J56" s="323"/>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row>
    <row r="57" spans="1:40" ht="9.75" customHeight="1">
      <c r="A57" s="322"/>
      <c r="B57" s="322"/>
      <c r="C57" s="322"/>
      <c r="D57" s="322"/>
      <c r="E57" s="322"/>
      <c r="F57" s="323"/>
      <c r="G57" s="323"/>
      <c r="H57" s="323"/>
      <c r="I57" s="323"/>
      <c r="J57" s="323"/>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row>
    <row r="58" spans="1:40" ht="9.75" customHeight="1">
      <c r="A58" s="322"/>
      <c r="B58" s="322"/>
      <c r="C58" s="322"/>
      <c r="D58" s="322"/>
      <c r="E58" s="322"/>
      <c r="F58" s="323"/>
      <c r="G58" s="323"/>
      <c r="H58" s="323"/>
      <c r="I58" s="323"/>
      <c r="J58" s="323"/>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row>
    <row r="59" spans="1:40" ht="9.75" customHeight="1">
      <c r="A59" s="322"/>
      <c r="B59" s="322"/>
      <c r="C59" s="322"/>
      <c r="D59" s="322"/>
      <c r="E59" s="322"/>
      <c r="F59" s="323"/>
      <c r="G59" s="323"/>
      <c r="H59" s="323"/>
      <c r="I59" s="323"/>
      <c r="J59" s="323"/>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row>
    <row r="60" spans="1:40" ht="9.75" customHeight="1">
      <c r="A60" s="322"/>
      <c r="B60" s="322"/>
      <c r="C60" s="322"/>
      <c r="D60" s="322"/>
      <c r="E60" s="322"/>
      <c r="F60" s="323"/>
      <c r="G60" s="323"/>
      <c r="H60" s="323"/>
      <c r="I60" s="323"/>
      <c r="J60" s="323"/>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row>
    <row r="61" spans="1:40" ht="9.75" customHeight="1">
      <c r="A61" s="322"/>
      <c r="B61" s="322"/>
      <c r="C61" s="322"/>
      <c r="D61" s="322"/>
      <c r="E61" s="322"/>
      <c r="F61" s="323"/>
      <c r="G61" s="323"/>
      <c r="H61" s="323"/>
      <c r="I61" s="323"/>
      <c r="J61" s="323"/>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row>
    <row r="62" spans="1:40" ht="9.75" customHeight="1">
      <c r="A62" s="322"/>
      <c r="B62" s="322"/>
      <c r="C62" s="322"/>
      <c r="D62" s="322"/>
      <c r="E62" s="322"/>
      <c r="F62" s="323"/>
      <c r="G62" s="323"/>
      <c r="H62" s="323"/>
      <c r="I62" s="323"/>
      <c r="J62" s="323"/>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row>
    <row r="63" spans="1:40" ht="9.75" customHeight="1">
      <c r="A63" s="322"/>
      <c r="B63" s="322"/>
      <c r="C63" s="322"/>
      <c r="D63" s="322"/>
      <c r="E63" s="322"/>
      <c r="F63" s="323"/>
      <c r="G63" s="323"/>
      <c r="H63" s="323"/>
      <c r="I63" s="323"/>
      <c r="J63" s="323"/>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row>
    <row r="64" spans="1:40" ht="9.75" customHeight="1" thickBot="1">
      <c r="A64" s="389"/>
      <c r="B64" s="390"/>
      <c r="C64" s="390"/>
      <c r="D64" s="390"/>
      <c r="E64" s="391"/>
      <c r="F64" s="344"/>
      <c r="G64" s="345"/>
      <c r="H64" s="345"/>
      <c r="I64" s="345"/>
      <c r="J64" s="345"/>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3"/>
    </row>
    <row r="65" spans="1:39" ht="22.5" customHeight="1" thickTop="1">
      <c r="A65" s="392" t="s">
        <v>118</v>
      </c>
      <c r="B65" s="393"/>
      <c r="C65" s="393"/>
      <c r="D65" s="393"/>
      <c r="E65" s="398"/>
      <c r="F65" s="399">
        <f>SUM(F53:J64)</f>
        <v>0</v>
      </c>
      <c r="G65" s="400"/>
      <c r="H65" s="400"/>
      <c r="I65" s="400"/>
      <c r="J65" s="400"/>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111</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88" t="s">
        <v>113</v>
      </c>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90"/>
      <c r="AM69" s="91"/>
    </row>
    <row r="70" spans="1:39" s="87" customFormat="1" ht="11.25" customHeight="1">
      <c r="A70" s="83" t="s">
        <v>114</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177</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384" t="s">
        <v>119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85"/>
      <c r="AM73" s="86"/>
    </row>
    <row r="74" spans="1:39" s="87" customFormat="1" ht="11.25" customHeight="1">
      <c r="A74" s="88" t="s">
        <v>115</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5"/>
      <c r="AM74" s="86"/>
    </row>
    <row r="75" spans="1:39" s="87" customFormat="1" ht="11.25" customHeight="1">
      <c r="A75" s="88" t="s">
        <v>178</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88" t="s">
        <v>179</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88"/>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397" t="s">
        <v>120</v>
      </c>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85"/>
      <c r="AM78" s="86"/>
    </row>
    <row r="79" spans="1:39" s="87" customFormat="1" ht="11.25" customHeight="1">
      <c r="A79" s="88" t="s">
        <v>121</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5"/>
      <c r="AM79" s="86"/>
    </row>
    <row r="80" spans="1:39" s="87" customFormat="1" ht="11.25" customHeight="1">
      <c r="A80" s="88" t="s">
        <v>180</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5"/>
      <c r="AM80" s="86"/>
    </row>
    <row r="81" spans="1:39" s="87" customFormat="1" ht="3" customHeight="1">
      <c r="A81" s="88"/>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5"/>
      <c r="AM81" s="86"/>
    </row>
    <row r="82" spans="1:39" s="87" customFormat="1" ht="11.25" customHeight="1">
      <c r="A82" s="384" t="s">
        <v>112</v>
      </c>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85"/>
      <c r="AM82" s="86"/>
    </row>
    <row r="83" spans="1:39" s="87" customFormat="1" ht="11.25" customHeight="1">
      <c r="A83" s="88" t="s">
        <v>116</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88" t="s">
        <v>181</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88"/>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88" t="s">
        <v>122</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123</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182</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3" spans="1:39" s="179" customFormat="1" ht="6" hidden="1">
      <c r="B93" s="179" t="s">
        <v>133</v>
      </c>
      <c r="C93" s="179" t="s">
        <v>134</v>
      </c>
      <c r="D93" s="179" t="s">
        <v>143</v>
      </c>
      <c r="E93" s="179" t="s">
        <v>144</v>
      </c>
    </row>
    <row r="94" spans="1:39" s="179" customFormat="1" ht="6" hidden="1">
      <c r="A94" s="179" t="s">
        <v>145</v>
      </c>
      <c r="B94" s="180">
        <v>537</v>
      </c>
      <c r="C94" s="180">
        <v>268</v>
      </c>
      <c r="D94" s="180">
        <v>537</v>
      </c>
      <c r="E94" s="180">
        <v>268</v>
      </c>
      <c r="F94" s="179" t="s">
        <v>146</v>
      </c>
      <c r="G94" s="180"/>
    </row>
    <row r="95" spans="1:39" s="179" customFormat="1" ht="6" hidden="1">
      <c r="A95" s="179" t="s">
        <v>147</v>
      </c>
      <c r="B95" s="180">
        <v>684</v>
      </c>
      <c r="C95" s="180">
        <v>342</v>
      </c>
      <c r="D95" s="180">
        <v>684</v>
      </c>
      <c r="E95" s="180">
        <v>342</v>
      </c>
      <c r="F95" s="179" t="s">
        <v>146</v>
      </c>
      <c r="G95" s="180"/>
    </row>
    <row r="96" spans="1:39" s="179" customFormat="1" ht="6" hidden="1">
      <c r="A96" s="179" t="s">
        <v>148</v>
      </c>
      <c r="B96" s="180">
        <v>889</v>
      </c>
      <c r="C96" s="180">
        <v>445</v>
      </c>
      <c r="D96" s="180">
        <v>889</v>
      </c>
      <c r="E96" s="180">
        <v>445</v>
      </c>
      <c r="F96" s="179" t="s">
        <v>146</v>
      </c>
      <c r="G96" s="180"/>
    </row>
    <row r="97" spans="1:7" s="179" customFormat="1" ht="6" hidden="1">
      <c r="A97" s="179" t="s">
        <v>149</v>
      </c>
      <c r="B97" s="180">
        <v>231</v>
      </c>
      <c r="C97" s="180">
        <v>115</v>
      </c>
      <c r="D97" s="180">
        <v>231</v>
      </c>
      <c r="E97" s="180">
        <v>115</v>
      </c>
      <c r="F97" s="179" t="s">
        <v>146</v>
      </c>
      <c r="G97" s="180"/>
    </row>
    <row r="98" spans="1:7" s="179" customFormat="1" ht="6" hidden="1">
      <c r="A98" s="179" t="s">
        <v>15</v>
      </c>
      <c r="B98" s="180">
        <v>226</v>
      </c>
      <c r="C98" s="180">
        <v>113</v>
      </c>
      <c r="D98" s="180">
        <v>226</v>
      </c>
      <c r="E98" s="180">
        <v>113</v>
      </c>
      <c r="F98" s="179" t="s">
        <v>146</v>
      </c>
      <c r="G98" s="180"/>
    </row>
    <row r="99" spans="1:7" s="179" customFormat="1" ht="6" hidden="1">
      <c r="A99" s="179" t="s">
        <v>150</v>
      </c>
      <c r="B99" s="180">
        <v>564</v>
      </c>
      <c r="C99" s="180">
        <v>282</v>
      </c>
      <c r="D99" s="180">
        <v>564</v>
      </c>
      <c r="E99" s="180">
        <v>282</v>
      </c>
      <c r="F99" s="179" t="s">
        <v>146</v>
      </c>
      <c r="G99" s="180"/>
    </row>
    <row r="100" spans="1:7" s="179" customFormat="1" ht="6" hidden="1">
      <c r="A100" s="179" t="s">
        <v>151</v>
      </c>
      <c r="B100" s="180">
        <v>710</v>
      </c>
      <c r="C100" s="180">
        <v>355</v>
      </c>
      <c r="D100" s="180">
        <v>710</v>
      </c>
      <c r="E100" s="180">
        <v>355</v>
      </c>
      <c r="F100" s="179" t="s">
        <v>146</v>
      </c>
      <c r="G100" s="180"/>
    </row>
    <row r="101" spans="1:7" s="179" customFormat="1" ht="6" hidden="1">
      <c r="A101" s="179" t="s">
        <v>152</v>
      </c>
      <c r="B101" s="180">
        <v>1133</v>
      </c>
      <c r="C101" s="180">
        <v>567</v>
      </c>
      <c r="D101" s="180">
        <v>1133</v>
      </c>
      <c r="E101" s="180">
        <v>567</v>
      </c>
      <c r="F101" s="179" t="s">
        <v>146</v>
      </c>
      <c r="G101" s="180"/>
    </row>
    <row r="102" spans="1:7" s="179" customFormat="1" ht="6" hidden="1">
      <c r="A102" s="179" t="s">
        <v>47</v>
      </c>
      <c r="B102" s="180">
        <f>D102*$AG$5</f>
        <v>0</v>
      </c>
      <c r="C102" s="180">
        <f>E102*$AG$5</f>
        <v>0</v>
      </c>
      <c r="D102" s="180">
        <v>27</v>
      </c>
      <c r="E102" s="180">
        <v>13</v>
      </c>
      <c r="F102" s="179" t="s">
        <v>153</v>
      </c>
      <c r="G102" s="180"/>
    </row>
    <row r="103" spans="1:7" s="179" customFormat="1" ht="6" hidden="1">
      <c r="A103" s="179" t="s">
        <v>154</v>
      </c>
      <c r="B103" s="180">
        <f>D103*$AG$5</f>
        <v>0</v>
      </c>
      <c r="C103" s="180">
        <f>E103*$AG$5</f>
        <v>0</v>
      </c>
      <c r="D103" s="180">
        <v>27</v>
      </c>
      <c r="E103" s="180">
        <v>13</v>
      </c>
      <c r="F103" s="179" t="s">
        <v>153</v>
      </c>
      <c r="G103" s="180"/>
    </row>
    <row r="104" spans="1:7" s="179" customFormat="1" ht="6" hidden="1">
      <c r="A104" s="179" t="s">
        <v>16</v>
      </c>
      <c r="B104" s="180">
        <v>320</v>
      </c>
      <c r="C104" s="180">
        <v>160</v>
      </c>
      <c r="D104" s="180">
        <v>320</v>
      </c>
      <c r="E104" s="180">
        <v>160</v>
      </c>
      <c r="F104" s="179" t="s">
        <v>146</v>
      </c>
      <c r="G104" s="180"/>
    </row>
    <row r="105" spans="1:7" s="179" customFormat="1" ht="6" hidden="1">
      <c r="A105" s="179" t="s">
        <v>17</v>
      </c>
      <c r="B105" s="180">
        <v>339</v>
      </c>
      <c r="C105" s="180">
        <v>169</v>
      </c>
      <c r="D105" s="180">
        <v>339</v>
      </c>
      <c r="E105" s="180">
        <v>169</v>
      </c>
      <c r="F105" s="179" t="s">
        <v>146</v>
      </c>
      <c r="G105" s="180"/>
    </row>
    <row r="106" spans="1:7" s="179" customFormat="1" ht="6" hidden="1">
      <c r="A106" s="179" t="s">
        <v>18</v>
      </c>
      <c r="B106" s="180">
        <v>311</v>
      </c>
      <c r="C106" s="180">
        <v>156</v>
      </c>
      <c r="D106" s="180">
        <v>311</v>
      </c>
      <c r="E106" s="180">
        <v>156</v>
      </c>
      <c r="F106" s="179" t="s">
        <v>146</v>
      </c>
      <c r="G106" s="180"/>
    </row>
    <row r="107" spans="1:7" s="179" customFormat="1" ht="6" hidden="1">
      <c r="A107" s="179" t="s">
        <v>19</v>
      </c>
      <c r="B107" s="180">
        <v>137</v>
      </c>
      <c r="C107" s="180">
        <v>68</v>
      </c>
      <c r="D107" s="180">
        <v>137</v>
      </c>
      <c r="E107" s="180">
        <v>68</v>
      </c>
      <c r="F107" s="179" t="s">
        <v>146</v>
      </c>
      <c r="G107" s="180"/>
    </row>
    <row r="108" spans="1:7" s="179" customFormat="1" ht="6" hidden="1">
      <c r="A108" s="179" t="s">
        <v>20</v>
      </c>
      <c r="B108" s="180">
        <v>508</v>
      </c>
      <c r="C108" s="180">
        <v>254</v>
      </c>
      <c r="D108" s="180">
        <v>508</v>
      </c>
      <c r="E108" s="180">
        <v>254</v>
      </c>
      <c r="F108" s="179" t="s">
        <v>146</v>
      </c>
      <c r="G108" s="180"/>
    </row>
    <row r="109" spans="1:7" s="179" customFormat="1" ht="6" hidden="1">
      <c r="A109" s="179" t="s">
        <v>21</v>
      </c>
      <c r="B109" s="180">
        <v>204</v>
      </c>
      <c r="C109" s="180">
        <v>102</v>
      </c>
      <c r="D109" s="180">
        <v>204</v>
      </c>
      <c r="E109" s="180">
        <v>102</v>
      </c>
      <c r="F109" s="179" t="s">
        <v>146</v>
      </c>
      <c r="G109" s="180"/>
    </row>
    <row r="110" spans="1:7" s="179" customFormat="1" ht="6" hidden="1">
      <c r="A110" s="179" t="s">
        <v>22</v>
      </c>
      <c r="B110" s="180">
        <v>148</v>
      </c>
      <c r="C110" s="180">
        <v>74</v>
      </c>
      <c r="D110" s="180">
        <v>148</v>
      </c>
      <c r="E110" s="180">
        <v>74</v>
      </c>
      <c r="F110" s="179" t="s">
        <v>146</v>
      </c>
      <c r="G110" s="180"/>
    </row>
    <row r="111" spans="1:7" s="179" customFormat="1" ht="6" hidden="1">
      <c r="A111" s="179" t="s">
        <v>23</v>
      </c>
      <c r="B111" s="180"/>
      <c r="C111" s="180">
        <v>282</v>
      </c>
      <c r="D111" s="180"/>
      <c r="E111" s="180">
        <v>282</v>
      </c>
      <c r="F111" s="179" t="s">
        <v>146</v>
      </c>
      <c r="G111" s="180"/>
    </row>
    <row r="112" spans="1:7" s="179" customFormat="1" ht="6" hidden="1">
      <c r="A112" s="179" t="s">
        <v>155</v>
      </c>
      <c r="B112" s="180">
        <v>33</v>
      </c>
      <c r="C112" s="180">
        <v>16</v>
      </c>
      <c r="D112" s="180">
        <v>33</v>
      </c>
      <c r="E112" s="180">
        <v>16</v>
      </c>
      <c r="F112" s="179" t="s">
        <v>146</v>
      </c>
      <c r="G112" s="180"/>
    </row>
    <row r="113" spans="1:7" s="179" customFormat="1" ht="6" hidden="1">
      <c r="A113" s="179" t="s">
        <v>24</v>
      </c>
      <c r="B113" s="180">
        <v>475</v>
      </c>
      <c r="C113" s="180">
        <v>237</v>
      </c>
      <c r="D113" s="180">
        <v>475</v>
      </c>
      <c r="E113" s="180">
        <v>237</v>
      </c>
      <c r="F113" s="179" t="s">
        <v>146</v>
      </c>
      <c r="G113" s="180"/>
    </row>
    <row r="114" spans="1:7" s="179" customFormat="1" ht="6" hidden="1">
      <c r="A114" s="179" t="s">
        <v>25</v>
      </c>
      <c r="B114" s="180">
        <v>638</v>
      </c>
      <c r="C114" s="180">
        <v>319</v>
      </c>
      <c r="D114" s="180">
        <v>638</v>
      </c>
      <c r="E114" s="180">
        <v>319</v>
      </c>
      <c r="F114" s="179" t="s">
        <v>146</v>
      </c>
      <c r="G114" s="180"/>
    </row>
    <row r="115" spans="1:7" s="179" customFormat="1" ht="6" hidden="1">
      <c r="A115" s="179" t="s">
        <v>26</v>
      </c>
      <c r="B115" s="180">
        <f>D115*$AG$5</f>
        <v>0</v>
      </c>
      <c r="C115" s="180">
        <f>E115*$AG$5</f>
        <v>0</v>
      </c>
      <c r="D115" s="180">
        <v>38</v>
      </c>
      <c r="E115" s="180">
        <v>19</v>
      </c>
      <c r="F115" s="179" t="s">
        <v>153</v>
      </c>
      <c r="G115" s="180"/>
    </row>
    <row r="116" spans="1:7" s="179" customFormat="1" ht="6" hidden="1">
      <c r="A116" s="179" t="s">
        <v>27</v>
      </c>
      <c r="B116" s="180">
        <f>D116*$AG$5</f>
        <v>0</v>
      </c>
      <c r="C116" s="180">
        <f t="shared" ref="C116:C128" si="0">E116*$AG$5</f>
        <v>0</v>
      </c>
      <c r="D116" s="180">
        <v>40</v>
      </c>
      <c r="E116" s="180">
        <v>20</v>
      </c>
      <c r="F116" s="179" t="s">
        <v>153</v>
      </c>
      <c r="G116" s="180"/>
    </row>
    <row r="117" spans="1:7" s="179" customFormat="1" ht="6" hidden="1">
      <c r="A117" s="179" t="s">
        <v>28</v>
      </c>
      <c r="B117" s="180">
        <f t="shared" ref="B117:B128" si="1">D117*$AG$5</f>
        <v>0</v>
      </c>
      <c r="C117" s="180">
        <f t="shared" si="0"/>
        <v>0</v>
      </c>
      <c r="D117" s="180">
        <v>38</v>
      </c>
      <c r="E117" s="180">
        <v>19</v>
      </c>
      <c r="F117" s="179" t="s">
        <v>153</v>
      </c>
      <c r="G117" s="180"/>
    </row>
    <row r="118" spans="1:7" s="179" customFormat="1" ht="6" hidden="1">
      <c r="A118" s="179" t="s">
        <v>29</v>
      </c>
      <c r="B118" s="180">
        <f t="shared" si="1"/>
        <v>0</v>
      </c>
      <c r="C118" s="180">
        <f t="shared" si="0"/>
        <v>0</v>
      </c>
      <c r="D118" s="180">
        <v>48</v>
      </c>
      <c r="E118" s="180">
        <v>24</v>
      </c>
      <c r="F118" s="179" t="s">
        <v>153</v>
      </c>
      <c r="G118" s="180"/>
    </row>
    <row r="119" spans="1:7" s="179" customFormat="1" ht="6" hidden="1">
      <c r="A119" s="179" t="s">
        <v>30</v>
      </c>
      <c r="B119" s="180">
        <f t="shared" si="1"/>
        <v>0</v>
      </c>
      <c r="C119" s="180">
        <f t="shared" si="0"/>
        <v>0</v>
      </c>
      <c r="D119" s="180">
        <v>43</v>
      </c>
      <c r="E119" s="180">
        <v>21</v>
      </c>
      <c r="F119" s="179" t="s">
        <v>153</v>
      </c>
      <c r="G119" s="180"/>
    </row>
    <row r="120" spans="1:7" s="179" customFormat="1" ht="6" hidden="1">
      <c r="A120" s="179" t="s">
        <v>31</v>
      </c>
      <c r="B120" s="180">
        <f t="shared" si="1"/>
        <v>0</v>
      </c>
      <c r="C120" s="180">
        <f t="shared" si="0"/>
        <v>0</v>
      </c>
      <c r="D120" s="180">
        <v>36</v>
      </c>
      <c r="E120" s="180">
        <v>18</v>
      </c>
      <c r="F120" s="179" t="s">
        <v>153</v>
      </c>
      <c r="G120" s="180"/>
    </row>
    <row r="121" spans="1:7" s="179" customFormat="1" ht="6" hidden="1">
      <c r="A121" s="179" t="s">
        <v>156</v>
      </c>
      <c r="B121" s="180">
        <f t="shared" si="1"/>
        <v>0</v>
      </c>
      <c r="C121" s="180">
        <f t="shared" si="0"/>
        <v>0</v>
      </c>
      <c r="D121" s="180">
        <v>37</v>
      </c>
      <c r="E121" s="180">
        <v>19</v>
      </c>
      <c r="F121" s="179" t="s">
        <v>153</v>
      </c>
      <c r="G121" s="180"/>
    </row>
    <row r="122" spans="1:7" s="179" customFormat="1" ht="6" hidden="1">
      <c r="A122" s="179" t="s">
        <v>157</v>
      </c>
      <c r="B122" s="180">
        <f t="shared" si="1"/>
        <v>0</v>
      </c>
      <c r="C122" s="180">
        <f t="shared" si="0"/>
        <v>0</v>
      </c>
      <c r="D122" s="180">
        <v>35</v>
      </c>
      <c r="E122" s="180">
        <v>18</v>
      </c>
      <c r="F122" s="179" t="s">
        <v>153</v>
      </c>
      <c r="G122" s="180"/>
    </row>
    <row r="123" spans="1:7" s="179" customFormat="1" ht="6" hidden="1">
      <c r="A123" s="179" t="s">
        <v>158</v>
      </c>
      <c r="B123" s="180">
        <f t="shared" si="1"/>
        <v>0</v>
      </c>
      <c r="C123" s="180">
        <f t="shared" si="0"/>
        <v>0</v>
      </c>
      <c r="D123" s="180">
        <v>37</v>
      </c>
      <c r="E123" s="180">
        <v>19</v>
      </c>
      <c r="F123" s="179" t="s">
        <v>153</v>
      </c>
      <c r="G123" s="180"/>
    </row>
    <row r="124" spans="1:7" s="179" customFormat="1" ht="6" hidden="1">
      <c r="A124" s="179" t="s">
        <v>159</v>
      </c>
      <c r="B124" s="180">
        <f t="shared" si="1"/>
        <v>0</v>
      </c>
      <c r="C124" s="180">
        <f t="shared" si="0"/>
        <v>0</v>
      </c>
      <c r="D124" s="180">
        <v>35</v>
      </c>
      <c r="E124" s="180">
        <v>18</v>
      </c>
      <c r="F124" s="179" t="s">
        <v>153</v>
      </c>
      <c r="G124" s="180"/>
    </row>
    <row r="125" spans="1:7" s="179" customFormat="1" ht="6" hidden="1">
      <c r="A125" s="179" t="s">
        <v>160</v>
      </c>
      <c r="B125" s="180">
        <f t="shared" si="1"/>
        <v>0</v>
      </c>
      <c r="C125" s="180">
        <f t="shared" si="0"/>
        <v>0</v>
      </c>
      <c r="D125" s="180">
        <v>37</v>
      </c>
      <c r="E125" s="180">
        <v>19</v>
      </c>
      <c r="F125" s="179" t="s">
        <v>153</v>
      </c>
      <c r="G125" s="180"/>
    </row>
    <row r="126" spans="1:7" s="179" customFormat="1" ht="6" hidden="1">
      <c r="A126" s="179" t="s">
        <v>161</v>
      </c>
      <c r="B126" s="180">
        <f t="shared" si="1"/>
        <v>0</v>
      </c>
      <c r="C126" s="180">
        <f t="shared" si="0"/>
        <v>0</v>
      </c>
      <c r="D126" s="180">
        <v>35</v>
      </c>
      <c r="E126" s="180">
        <v>18</v>
      </c>
      <c r="F126" s="179" t="s">
        <v>153</v>
      </c>
      <c r="G126" s="180"/>
    </row>
    <row r="127" spans="1:7" s="179" customFormat="1" ht="6" hidden="1">
      <c r="A127" s="179" t="s">
        <v>162</v>
      </c>
      <c r="B127" s="180">
        <f t="shared" si="1"/>
        <v>0</v>
      </c>
      <c r="C127" s="180">
        <f t="shared" si="0"/>
        <v>0</v>
      </c>
      <c r="D127" s="180">
        <v>37</v>
      </c>
      <c r="E127" s="180">
        <v>19</v>
      </c>
      <c r="F127" s="179" t="s">
        <v>153</v>
      </c>
      <c r="G127" s="180"/>
    </row>
    <row r="128" spans="1:7" s="179" customFormat="1" ht="6" hidden="1">
      <c r="A128" s="179" t="s">
        <v>163</v>
      </c>
      <c r="B128" s="180">
        <f t="shared" si="1"/>
        <v>0</v>
      </c>
      <c r="C128" s="180">
        <f t="shared" si="0"/>
        <v>0</v>
      </c>
      <c r="D128" s="180">
        <v>35</v>
      </c>
      <c r="E128" s="180">
        <v>18</v>
      </c>
      <c r="F128" s="179" t="s">
        <v>153</v>
      </c>
      <c r="G128" s="180"/>
    </row>
    <row r="129" spans="1:7" s="179" customFormat="1" ht="6" hidden="1"/>
    <row r="130" spans="1:7" s="179" customFormat="1" ht="6" hidden="1">
      <c r="A130" s="179" t="s">
        <v>135</v>
      </c>
      <c r="B130" s="179" t="s">
        <v>164</v>
      </c>
    </row>
    <row r="131" spans="1:7" s="179" customFormat="1" ht="6" hidden="1">
      <c r="A131" s="179" t="s">
        <v>136</v>
      </c>
      <c r="B131" s="179">
        <v>0</v>
      </c>
      <c r="C131" s="179" t="b">
        <v>0</v>
      </c>
      <c r="D131" s="179" t="b">
        <v>0</v>
      </c>
      <c r="E131" s="179" t="b">
        <v>0</v>
      </c>
      <c r="F131" s="179">
        <v>0</v>
      </c>
      <c r="G131" s="179">
        <v>0</v>
      </c>
    </row>
    <row r="132" spans="1:7" s="179" customFormat="1" ht="6" hidden="1">
      <c r="A132" s="179" t="s">
        <v>137</v>
      </c>
    </row>
    <row r="133" spans="1:7" s="179" customFormat="1" ht="6" hidden="1">
      <c r="A133" s="179" t="s">
        <v>138</v>
      </c>
    </row>
    <row r="134" spans="1:7" s="179" customFormat="1" ht="6" hidden="1">
      <c r="A134" s="179" t="s">
        <v>139</v>
      </c>
    </row>
    <row r="135" spans="1:7" s="179" customFormat="1" ht="6" hidden="1">
      <c r="A135" s="179" t="s">
        <v>140</v>
      </c>
    </row>
    <row r="136" spans="1:7" s="179" customFormat="1" ht="6" hidden="1">
      <c r="A136" s="179" t="s">
        <v>141</v>
      </c>
    </row>
    <row r="137" spans="1:7" s="179" customFormat="1" ht="6" hidden="1">
      <c r="A137" s="179" t="s">
        <v>142</v>
      </c>
    </row>
  </sheetData>
  <sheetProtection formatCells="0" formatColumns="0" formatRows="0" insertColumns="0" insertRows="0" autoFilter="0"/>
  <mergeCells count="151">
    <mergeCell ref="A51:E51"/>
    <mergeCell ref="A23:E23"/>
    <mergeCell ref="A73:AK73"/>
    <mergeCell ref="A78:AK78"/>
    <mergeCell ref="A60:E60"/>
    <mergeCell ref="F60:J60"/>
    <mergeCell ref="A53:E53"/>
    <mergeCell ref="F53:J53"/>
    <mergeCell ref="A54:E54"/>
    <mergeCell ref="F54:J54"/>
    <mergeCell ref="A55:E55"/>
    <mergeCell ref="F55:J55"/>
    <mergeCell ref="A56:E56"/>
    <mergeCell ref="F56:J56"/>
    <mergeCell ref="A58:E58"/>
    <mergeCell ref="F58:J58"/>
    <mergeCell ref="A59:E59"/>
    <mergeCell ref="F59:J59"/>
    <mergeCell ref="A65:E65"/>
    <mergeCell ref="F65:J65"/>
    <mergeCell ref="A52:E52"/>
    <mergeCell ref="F52:J52"/>
    <mergeCell ref="AI47:AK47"/>
    <mergeCell ref="AD47:AE47"/>
    <mergeCell ref="A82:AK82"/>
    <mergeCell ref="L4:AF4"/>
    <mergeCell ref="L3:AF3"/>
    <mergeCell ref="A61:E61"/>
    <mergeCell ref="F61:J61"/>
    <mergeCell ref="A62:E62"/>
    <mergeCell ref="F62:J62"/>
    <mergeCell ref="A63:E63"/>
    <mergeCell ref="F63:J63"/>
    <mergeCell ref="A64:E64"/>
    <mergeCell ref="F64:J64"/>
    <mergeCell ref="A57:E57"/>
    <mergeCell ref="F57:J57"/>
    <mergeCell ref="A34:E34"/>
    <mergeCell ref="F34:J34"/>
    <mergeCell ref="A35:E35"/>
    <mergeCell ref="F35:J35"/>
    <mergeCell ref="A45:E45"/>
    <mergeCell ref="F45:J45"/>
    <mergeCell ref="A42:E42"/>
    <mergeCell ref="F42:J42"/>
    <mergeCell ref="A43:E43"/>
    <mergeCell ref="F43:J43"/>
    <mergeCell ref="A44:E44"/>
    <mergeCell ref="Q6:R6"/>
    <mergeCell ref="A41:E41"/>
    <mergeCell ref="F36:J36"/>
    <mergeCell ref="A28:E28"/>
    <mergeCell ref="F28:J28"/>
    <mergeCell ref="A29:E29"/>
    <mergeCell ref="F29:J29"/>
    <mergeCell ref="A30:E30"/>
    <mergeCell ref="F30:J30"/>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K48:AE48"/>
    <mergeCell ref="AI13:AK13"/>
    <mergeCell ref="C49:AM50"/>
    <mergeCell ref="C15:AM22"/>
    <mergeCell ref="H48:J48"/>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7:AM47"/>
    <mergeCell ref="W47:Z47"/>
    <mergeCell ref="AF47:AH47"/>
    <mergeCell ref="AA47:AC47"/>
    <mergeCell ref="K65:AM65"/>
    <mergeCell ref="K30:AM30"/>
    <mergeCell ref="K29:AM29"/>
    <mergeCell ref="K28:AM28"/>
    <mergeCell ref="K27:AM27"/>
    <mergeCell ref="K26:AM26"/>
    <mergeCell ref="K45:AM45"/>
    <mergeCell ref="K64:AM64"/>
    <mergeCell ref="K63:AM63"/>
    <mergeCell ref="K62:AM62"/>
    <mergeCell ref="K61:AM61"/>
    <mergeCell ref="K60:AM60"/>
    <mergeCell ref="K59:AM59"/>
    <mergeCell ref="K58:AM58"/>
    <mergeCell ref="K57:AM57"/>
    <mergeCell ref="K56:AM56"/>
    <mergeCell ref="K55:AM55"/>
    <mergeCell ref="K35:AM35"/>
    <mergeCell ref="K34:AM34"/>
    <mergeCell ref="K40:AM40"/>
    <mergeCell ref="K39:AM39"/>
    <mergeCell ref="K38:AM38"/>
    <mergeCell ref="K37:AM37"/>
    <mergeCell ref="K36:AM36"/>
    <mergeCell ref="K54:AM54"/>
    <mergeCell ref="K53:AM53"/>
    <mergeCell ref="K52:AM52"/>
    <mergeCell ref="K44:AM44"/>
    <mergeCell ref="K43:AM43"/>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s>
  <phoneticPr fontId="2"/>
  <dataValidations count="4">
    <dataValidation imeMode="halfAlpha" allowBlank="1" showInputMessage="1" showErrorMessage="1" sqref="S47:V47 AD46:AH46 S46:X46 J46:N47 AM46" xr:uid="{00000000-0002-0000-0300-000000000000}"/>
    <dataValidation type="list" allowBlank="1" showInputMessage="1" showErrorMessage="1" sqref="H14:J14" xr:uid="{00000000-0002-0000-0300-000001000000}">
      <formula1>$A$130:$A$135</formula1>
    </dataValidation>
    <dataValidation type="list" allowBlank="1" showInputMessage="1" showErrorMessage="1" sqref="H48:J48" xr:uid="{00000000-0002-0000-0300-000002000000}">
      <formula1>$A$136:$A$137</formula1>
    </dataValidation>
    <dataValidation type="list" allowBlank="1" showInputMessage="1" showErrorMessage="1" sqref="L5:AB5" xr:uid="{00000000-0002-0000-0300-000003000000}">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DD64-AD66-41B0-88C8-A991BC5F877D}">
  <dimension ref="A1:AT137"/>
  <sheetViews>
    <sheetView showGridLines="0" view="pageBreakPreview" zoomScale="130" zoomScaleNormal="120" zoomScaleSheetLayoutView="130" workbookViewId="0">
      <selection activeCell="AC5" sqref="AC5:AF5"/>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91" t="s">
        <v>194</v>
      </c>
    </row>
    <row r="3" spans="1:46" s="42" customFormat="1" ht="12" customHeight="1">
      <c r="A3" s="353" t="s">
        <v>41</v>
      </c>
      <c r="B3" s="38" t="s">
        <v>0</v>
      </c>
      <c r="C3" s="39"/>
      <c r="D3" s="39"/>
      <c r="E3" s="40"/>
      <c r="F3" s="40"/>
      <c r="G3" s="40"/>
      <c r="H3" s="40"/>
      <c r="I3" s="40"/>
      <c r="J3" s="40"/>
      <c r="K3" s="41"/>
      <c r="L3" s="386"/>
      <c r="M3" s="387"/>
      <c r="N3" s="387"/>
      <c r="O3" s="387"/>
      <c r="P3" s="387"/>
      <c r="Q3" s="387"/>
      <c r="R3" s="387"/>
      <c r="S3" s="387"/>
      <c r="T3" s="387"/>
      <c r="U3" s="387"/>
      <c r="V3" s="387"/>
      <c r="W3" s="387"/>
      <c r="X3" s="387"/>
      <c r="Y3" s="387"/>
      <c r="Z3" s="387"/>
      <c r="AA3" s="387"/>
      <c r="AB3" s="387"/>
      <c r="AC3" s="387"/>
      <c r="AD3" s="387"/>
      <c r="AE3" s="387"/>
      <c r="AF3" s="388"/>
      <c r="AG3" s="347" t="s">
        <v>67</v>
      </c>
      <c r="AH3" s="342"/>
      <c r="AI3" s="342"/>
      <c r="AJ3" s="342"/>
      <c r="AK3" s="342"/>
      <c r="AL3" s="342"/>
      <c r="AM3" s="343"/>
    </row>
    <row r="4" spans="1:46" s="42" customFormat="1" ht="20.25" customHeight="1">
      <c r="A4" s="354"/>
      <c r="B4" s="43" t="s">
        <v>39</v>
      </c>
      <c r="C4" s="44"/>
      <c r="D4" s="44"/>
      <c r="E4" s="45"/>
      <c r="F4" s="45"/>
      <c r="G4" s="45"/>
      <c r="H4" s="45"/>
      <c r="I4" s="45"/>
      <c r="J4" s="45"/>
      <c r="K4" s="46"/>
      <c r="L4" s="375"/>
      <c r="M4" s="376"/>
      <c r="N4" s="376"/>
      <c r="O4" s="376"/>
      <c r="P4" s="376"/>
      <c r="Q4" s="376"/>
      <c r="R4" s="376"/>
      <c r="S4" s="376"/>
      <c r="T4" s="376"/>
      <c r="U4" s="376"/>
      <c r="V4" s="376"/>
      <c r="W4" s="376"/>
      <c r="X4" s="376"/>
      <c r="Y4" s="376"/>
      <c r="Z4" s="376"/>
      <c r="AA4" s="376"/>
      <c r="AB4" s="376"/>
      <c r="AC4" s="376"/>
      <c r="AD4" s="376"/>
      <c r="AE4" s="376"/>
      <c r="AF4" s="377"/>
      <c r="AG4" s="356"/>
      <c r="AH4" s="357"/>
      <c r="AI4" s="357"/>
      <c r="AJ4" s="357"/>
      <c r="AK4" s="357"/>
      <c r="AL4" s="357"/>
      <c r="AM4" s="358"/>
      <c r="AP4" s="348"/>
      <c r="AQ4" s="348"/>
      <c r="AR4" s="348"/>
      <c r="AS4" s="348"/>
      <c r="AT4" s="348"/>
    </row>
    <row r="5" spans="1:46" s="42" customFormat="1" ht="20.25" customHeight="1">
      <c r="A5" s="354"/>
      <c r="B5" s="193" t="s">
        <v>80</v>
      </c>
      <c r="C5" s="192"/>
      <c r="D5" s="192"/>
      <c r="E5" s="47"/>
      <c r="F5" s="47"/>
      <c r="G5" s="47"/>
      <c r="H5" s="47"/>
      <c r="I5" s="47"/>
      <c r="J5" s="47"/>
      <c r="K5" s="48"/>
      <c r="L5" s="359"/>
      <c r="M5" s="360"/>
      <c r="N5" s="360"/>
      <c r="O5" s="360"/>
      <c r="P5" s="360"/>
      <c r="Q5" s="360"/>
      <c r="R5" s="360"/>
      <c r="S5" s="360"/>
      <c r="T5" s="360"/>
      <c r="U5" s="360"/>
      <c r="V5" s="360"/>
      <c r="W5" s="360"/>
      <c r="X5" s="360"/>
      <c r="Y5" s="360"/>
      <c r="Z5" s="360"/>
      <c r="AA5" s="360"/>
      <c r="AB5" s="361"/>
      <c r="AC5" s="362" t="s">
        <v>68</v>
      </c>
      <c r="AD5" s="363"/>
      <c r="AE5" s="363"/>
      <c r="AF5" s="364"/>
      <c r="AG5" s="367"/>
      <c r="AH5" s="367"/>
      <c r="AI5" s="367"/>
      <c r="AJ5" s="367"/>
      <c r="AK5" s="367"/>
      <c r="AL5" s="365" t="s">
        <v>69</v>
      </c>
      <c r="AM5" s="366"/>
      <c r="AP5" s="348"/>
      <c r="AQ5" s="348"/>
      <c r="AR5" s="348"/>
      <c r="AS5" s="348"/>
      <c r="AT5" s="348"/>
    </row>
    <row r="6" spans="1:46" s="42" customFormat="1" ht="13.5" customHeight="1">
      <c r="A6" s="354"/>
      <c r="B6" s="368" t="s">
        <v>71</v>
      </c>
      <c r="C6" s="369"/>
      <c r="D6" s="369"/>
      <c r="E6" s="369"/>
      <c r="F6" s="369"/>
      <c r="G6" s="369"/>
      <c r="H6" s="369"/>
      <c r="I6" s="369"/>
      <c r="J6" s="369"/>
      <c r="K6" s="370"/>
      <c r="L6" s="49" t="s">
        <v>6</v>
      </c>
      <c r="M6" s="49"/>
      <c r="N6" s="49"/>
      <c r="O6" s="49"/>
      <c r="P6" s="49"/>
      <c r="Q6" s="374"/>
      <c r="R6" s="374"/>
      <c r="S6" s="49" t="s">
        <v>7</v>
      </c>
      <c r="T6" s="374"/>
      <c r="U6" s="374"/>
      <c r="V6" s="374"/>
      <c r="W6" s="49" t="s">
        <v>8</v>
      </c>
      <c r="X6" s="49"/>
      <c r="Y6" s="49"/>
      <c r="Z6" s="49"/>
      <c r="AA6" s="49"/>
      <c r="AB6" s="49"/>
      <c r="AC6" s="50" t="s">
        <v>70</v>
      </c>
      <c r="AD6" s="49"/>
      <c r="AE6" s="49"/>
      <c r="AF6" s="49"/>
      <c r="AG6" s="49"/>
      <c r="AH6" s="49"/>
      <c r="AI6" s="49"/>
      <c r="AJ6" s="49"/>
      <c r="AK6" s="49"/>
      <c r="AL6" s="49"/>
      <c r="AM6" s="51"/>
      <c r="AP6" s="14"/>
      <c r="AQ6" s="28"/>
      <c r="AR6" s="28"/>
      <c r="AS6" s="28"/>
      <c r="AT6" s="349"/>
    </row>
    <row r="7" spans="1:46" s="42" customFormat="1" ht="20.25" customHeight="1">
      <c r="A7" s="354"/>
      <c r="B7" s="371"/>
      <c r="C7" s="372"/>
      <c r="D7" s="372"/>
      <c r="E7" s="372"/>
      <c r="F7" s="372"/>
      <c r="G7" s="372"/>
      <c r="H7" s="372"/>
      <c r="I7" s="372"/>
      <c r="J7" s="372"/>
      <c r="K7" s="373"/>
      <c r="L7" s="375"/>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7"/>
      <c r="AP7" s="28"/>
      <c r="AQ7" s="28"/>
      <c r="AR7" s="28"/>
      <c r="AS7" s="28"/>
      <c r="AT7" s="349"/>
    </row>
    <row r="8" spans="1:46" s="42" customFormat="1" ht="20.25" customHeight="1">
      <c r="A8" s="354"/>
      <c r="B8" s="52" t="s">
        <v>9</v>
      </c>
      <c r="C8" s="199"/>
      <c r="D8" s="199"/>
      <c r="E8" s="54"/>
      <c r="F8" s="54"/>
      <c r="G8" s="54"/>
      <c r="H8" s="54"/>
      <c r="I8" s="54"/>
      <c r="J8" s="54"/>
      <c r="K8" s="54"/>
      <c r="L8" s="52" t="s">
        <v>10</v>
      </c>
      <c r="M8" s="54"/>
      <c r="N8" s="54"/>
      <c r="O8" s="54"/>
      <c r="P8" s="54"/>
      <c r="Q8" s="54"/>
      <c r="R8" s="55"/>
      <c r="S8" s="350"/>
      <c r="T8" s="351"/>
      <c r="U8" s="351"/>
      <c r="V8" s="351"/>
      <c r="W8" s="351"/>
      <c r="X8" s="351"/>
      <c r="Y8" s="352"/>
      <c r="Z8" s="52" t="s">
        <v>61</v>
      </c>
      <c r="AA8" s="54"/>
      <c r="AB8" s="54"/>
      <c r="AC8" s="54"/>
      <c r="AD8" s="54"/>
      <c r="AE8" s="54"/>
      <c r="AF8" s="55"/>
      <c r="AG8" s="350"/>
      <c r="AH8" s="351"/>
      <c r="AI8" s="351"/>
      <c r="AJ8" s="351"/>
      <c r="AK8" s="351"/>
      <c r="AL8" s="351"/>
      <c r="AM8" s="352"/>
    </row>
    <row r="9" spans="1:46" s="42" customFormat="1" ht="20.25" customHeight="1">
      <c r="A9" s="355"/>
      <c r="B9" s="52" t="s">
        <v>40</v>
      </c>
      <c r="C9" s="199"/>
      <c r="D9" s="199"/>
      <c r="E9" s="54"/>
      <c r="F9" s="54"/>
      <c r="G9" s="54"/>
      <c r="H9" s="54"/>
      <c r="I9" s="54"/>
      <c r="J9" s="54"/>
      <c r="K9" s="54"/>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row>
    <row r="10" spans="1:46" s="42" customFormat="1" ht="18" customHeight="1">
      <c r="A10" s="378" t="s">
        <v>117</v>
      </c>
      <c r="B10" s="379"/>
      <c r="C10" s="379"/>
      <c r="D10" s="379"/>
      <c r="E10" s="379"/>
      <c r="F10" s="379"/>
      <c r="G10" s="379"/>
      <c r="H10" s="380"/>
      <c r="I10" s="56"/>
      <c r="J10" s="21" t="s">
        <v>107</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81"/>
      <c r="B11" s="382"/>
      <c r="C11" s="382"/>
      <c r="D11" s="382"/>
      <c r="E11" s="382"/>
      <c r="F11" s="382"/>
      <c r="G11" s="382"/>
      <c r="H11" s="383"/>
      <c r="I11" s="59"/>
      <c r="J11" s="60" t="s">
        <v>124</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107</v>
      </c>
      <c r="B13" s="36"/>
      <c r="C13" s="29"/>
      <c r="D13" s="29"/>
      <c r="E13" s="29"/>
      <c r="F13" s="29"/>
      <c r="G13" s="29"/>
      <c r="H13" s="29"/>
      <c r="I13" s="63"/>
      <c r="J13" s="26"/>
      <c r="K13" s="45"/>
      <c r="L13" s="44"/>
      <c r="M13" s="44"/>
      <c r="N13" s="44"/>
      <c r="O13" s="44"/>
      <c r="P13" s="44"/>
      <c r="Q13" s="44"/>
      <c r="R13" s="44"/>
      <c r="S13" s="44"/>
      <c r="T13" s="44"/>
      <c r="U13" s="44"/>
      <c r="V13" s="44"/>
      <c r="W13" s="347" t="s">
        <v>75</v>
      </c>
      <c r="X13" s="342"/>
      <c r="Y13" s="342"/>
      <c r="Z13" s="343"/>
      <c r="AA13" s="340" t="str">
        <f>IF(L5="","",VLOOKUP(L5,$A$94:$B$128,2,0))</f>
        <v/>
      </c>
      <c r="AB13" s="341"/>
      <c r="AC13" s="341"/>
      <c r="AD13" s="342" t="s">
        <v>59</v>
      </c>
      <c r="AE13" s="343"/>
      <c r="AF13" s="347" t="s">
        <v>45</v>
      </c>
      <c r="AG13" s="342"/>
      <c r="AH13" s="343"/>
      <c r="AI13" s="329">
        <f>ROUNDDOWN($F$45/1000,0)</f>
        <v>0</v>
      </c>
      <c r="AJ13" s="330"/>
      <c r="AK13" s="330"/>
      <c r="AL13" s="342" t="s">
        <v>59</v>
      </c>
      <c r="AM13" s="343"/>
    </row>
    <row r="14" spans="1:46" s="42" customFormat="1" ht="20.25" customHeight="1">
      <c r="A14" s="64" t="s">
        <v>42</v>
      </c>
      <c r="B14" s="194"/>
      <c r="C14" s="22"/>
      <c r="D14" s="22"/>
      <c r="E14" s="22"/>
      <c r="F14" s="22"/>
      <c r="G14" s="22"/>
      <c r="H14" s="337"/>
      <c r="I14" s="338"/>
      <c r="J14" s="339"/>
      <c r="K14" s="327" t="s">
        <v>125</v>
      </c>
      <c r="L14" s="328"/>
      <c r="M14" s="328"/>
      <c r="N14" s="328"/>
      <c r="O14" s="328"/>
      <c r="P14" s="328"/>
      <c r="Q14" s="328"/>
      <c r="R14" s="328"/>
      <c r="S14" s="328"/>
      <c r="T14" s="328"/>
      <c r="U14" s="328"/>
      <c r="V14" s="328"/>
      <c r="W14" s="328"/>
      <c r="X14" s="328"/>
      <c r="Y14" s="328"/>
      <c r="Z14" s="328"/>
      <c r="AA14" s="328"/>
      <c r="AB14" s="328"/>
      <c r="AC14" s="328"/>
      <c r="AD14" s="328"/>
      <c r="AE14" s="328"/>
      <c r="AF14" s="65" t="s">
        <v>72</v>
      </c>
      <c r="AG14" s="66"/>
      <c r="AH14" s="66"/>
      <c r="AI14" s="24"/>
      <c r="AJ14" s="24"/>
      <c r="AK14" s="199"/>
      <c r="AL14" s="22"/>
      <c r="AM14" s="67"/>
    </row>
    <row r="15" spans="1:46" s="42" customFormat="1" ht="17.25" customHeight="1">
      <c r="A15" s="68"/>
      <c r="B15" s="14"/>
      <c r="C15" s="335" t="s">
        <v>196</v>
      </c>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6"/>
    </row>
    <row r="16" spans="1:46" s="42" customFormat="1" ht="17.25" customHeight="1">
      <c r="A16" s="69"/>
      <c r="B16" s="12"/>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6"/>
    </row>
    <row r="17" spans="1:39" s="42" customFormat="1" ht="17.25" customHeight="1">
      <c r="A17" s="69"/>
      <c r="B17" s="12"/>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6"/>
    </row>
    <row r="18" spans="1:39" s="42" customFormat="1" ht="17.25" customHeight="1">
      <c r="A18" s="69"/>
      <c r="B18" s="12"/>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6"/>
    </row>
    <row r="19" spans="1:39" s="42" customFormat="1" ht="17.25" customHeight="1">
      <c r="A19" s="69"/>
      <c r="B19" s="12"/>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6"/>
    </row>
    <row r="20" spans="1:39" s="42" customFormat="1" ht="17.25" customHeight="1">
      <c r="A20" s="69"/>
      <c r="B20" s="12"/>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6"/>
    </row>
    <row r="21" spans="1:39" s="42" customFormat="1" ht="17.25" customHeight="1">
      <c r="A21" s="69"/>
      <c r="B21" s="12"/>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6"/>
    </row>
    <row r="22" spans="1:39" s="42" customFormat="1" ht="25.9" customHeight="1">
      <c r="A22" s="70"/>
      <c r="B22" s="18"/>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4"/>
    </row>
    <row r="23" spans="1:39" s="42" customFormat="1" ht="18.75" customHeight="1">
      <c r="A23" s="319" t="s">
        <v>165</v>
      </c>
      <c r="B23" s="320"/>
      <c r="C23" s="320"/>
      <c r="D23" s="320"/>
      <c r="E23" s="320"/>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6"/>
    </row>
    <row r="24" spans="1:39" ht="18" customHeight="1">
      <c r="A24" s="319" t="s">
        <v>43</v>
      </c>
      <c r="B24" s="320"/>
      <c r="C24" s="320"/>
      <c r="D24" s="320"/>
      <c r="E24" s="321"/>
      <c r="F24" s="319" t="s">
        <v>46</v>
      </c>
      <c r="G24" s="320"/>
      <c r="H24" s="320"/>
      <c r="I24" s="320"/>
      <c r="J24" s="320"/>
      <c r="K24" s="317" t="s">
        <v>44</v>
      </c>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row>
    <row r="25" spans="1:39" ht="9.75" customHeight="1">
      <c r="A25" s="322"/>
      <c r="B25" s="322"/>
      <c r="C25" s="322"/>
      <c r="D25" s="322"/>
      <c r="E25" s="322"/>
      <c r="F25" s="323"/>
      <c r="G25" s="323"/>
      <c r="H25" s="323"/>
      <c r="I25" s="323"/>
      <c r="J25" s="323"/>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row>
    <row r="26" spans="1:39" ht="9.75" customHeight="1">
      <c r="A26" s="322"/>
      <c r="B26" s="322"/>
      <c r="C26" s="322"/>
      <c r="D26" s="322"/>
      <c r="E26" s="322"/>
      <c r="F26" s="323"/>
      <c r="G26" s="323"/>
      <c r="H26" s="323"/>
      <c r="I26" s="323"/>
      <c r="J26" s="323"/>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row>
    <row r="27" spans="1:39" ht="9.75" customHeight="1">
      <c r="A27" s="322"/>
      <c r="B27" s="322"/>
      <c r="C27" s="322"/>
      <c r="D27" s="322"/>
      <c r="E27" s="322"/>
      <c r="F27" s="323"/>
      <c r="G27" s="323"/>
      <c r="H27" s="323"/>
      <c r="I27" s="323"/>
      <c r="J27" s="323"/>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row>
    <row r="28" spans="1:39" ht="9.75" customHeight="1">
      <c r="A28" s="322"/>
      <c r="B28" s="322"/>
      <c r="C28" s="322"/>
      <c r="D28" s="322"/>
      <c r="E28" s="322"/>
      <c r="F28" s="323"/>
      <c r="G28" s="323"/>
      <c r="H28" s="323"/>
      <c r="I28" s="323"/>
      <c r="J28" s="323"/>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row>
    <row r="29" spans="1:39" ht="9.75" customHeight="1">
      <c r="A29" s="322"/>
      <c r="B29" s="322"/>
      <c r="C29" s="322"/>
      <c r="D29" s="322"/>
      <c r="E29" s="322"/>
      <c r="F29" s="323"/>
      <c r="G29" s="323"/>
      <c r="H29" s="323"/>
      <c r="I29" s="323"/>
      <c r="J29" s="323"/>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row>
    <row r="30" spans="1:39" ht="9.75" customHeight="1">
      <c r="A30" s="322"/>
      <c r="B30" s="322"/>
      <c r="C30" s="322"/>
      <c r="D30" s="322"/>
      <c r="E30" s="322"/>
      <c r="F30" s="323"/>
      <c r="G30" s="323"/>
      <c r="H30" s="323"/>
      <c r="I30" s="323"/>
      <c r="J30" s="323"/>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row>
    <row r="31" spans="1:39" ht="9.75" customHeight="1">
      <c r="A31" s="322"/>
      <c r="B31" s="322"/>
      <c r="C31" s="322"/>
      <c r="D31" s="322"/>
      <c r="E31" s="322"/>
      <c r="F31" s="323"/>
      <c r="G31" s="323"/>
      <c r="H31" s="323"/>
      <c r="I31" s="323"/>
      <c r="J31" s="323"/>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row>
    <row r="32" spans="1:39" ht="9.75" customHeight="1">
      <c r="A32" s="322"/>
      <c r="B32" s="322"/>
      <c r="C32" s="322"/>
      <c r="D32" s="322"/>
      <c r="E32" s="322"/>
      <c r="F32" s="323"/>
      <c r="G32" s="323"/>
      <c r="H32" s="323"/>
      <c r="I32" s="323"/>
      <c r="J32" s="323"/>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row>
    <row r="33" spans="1:39" ht="9.75" customHeight="1">
      <c r="A33" s="322"/>
      <c r="B33" s="322"/>
      <c r="C33" s="322"/>
      <c r="D33" s="322"/>
      <c r="E33" s="322"/>
      <c r="F33" s="323"/>
      <c r="G33" s="323"/>
      <c r="H33" s="323"/>
      <c r="I33" s="323"/>
      <c r="J33" s="323"/>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row>
    <row r="34" spans="1:39" ht="9.75" customHeight="1">
      <c r="A34" s="322"/>
      <c r="B34" s="322"/>
      <c r="C34" s="322"/>
      <c r="D34" s="322"/>
      <c r="E34" s="322"/>
      <c r="F34" s="323"/>
      <c r="G34" s="323"/>
      <c r="H34" s="323"/>
      <c r="I34" s="323"/>
      <c r="J34" s="323"/>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row>
    <row r="35" spans="1:39" ht="9.75" customHeight="1">
      <c r="A35" s="322"/>
      <c r="B35" s="322"/>
      <c r="C35" s="322"/>
      <c r="D35" s="322"/>
      <c r="E35" s="322"/>
      <c r="F35" s="323"/>
      <c r="G35" s="323"/>
      <c r="H35" s="323"/>
      <c r="I35" s="323"/>
      <c r="J35" s="323"/>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row>
    <row r="36" spans="1:39" ht="9.75" customHeight="1">
      <c r="A36" s="322"/>
      <c r="B36" s="322"/>
      <c r="C36" s="322"/>
      <c r="D36" s="322"/>
      <c r="E36" s="322"/>
      <c r="F36" s="323"/>
      <c r="G36" s="323"/>
      <c r="H36" s="323"/>
      <c r="I36" s="323"/>
      <c r="J36" s="323"/>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row>
    <row r="37" spans="1:39" ht="9.75" customHeight="1">
      <c r="A37" s="322"/>
      <c r="B37" s="322"/>
      <c r="C37" s="322"/>
      <c r="D37" s="322"/>
      <c r="E37" s="322"/>
      <c r="F37" s="323"/>
      <c r="G37" s="323"/>
      <c r="H37" s="323"/>
      <c r="I37" s="323"/>
      <c r="J37" s="323"/>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row>
    <row r="38" spans="1:39" ht="9.75" customHeight="1">
      <c r="A38" s="322"/>
      <c r="B38" s="322"/>
      <c r="C38" s="322"/>
      <c r="D38" s="322"/>
      <c r="E38" s="322"/>
      <c r="F38" s="323"/>
      <c r="G38" s="323"/>
      <c r="H38" s="323"/>
      <c r="I38" s="323"/>
      <c r="J38" s="323"/>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row>
    <row r="39" spans="1:39" ht="9.75" customHeight="1">
      <c r="A39" s="322"/>
      <c r="B39" s="322"/>
      <c r="C39" s="322"/>
      <c r="D39" s="322"/>
      <c r="E39" s="322"/>
      <c r="F39" s="323"/>
      <c r="G39" s="323"/>
      <c r="H39" s="323"/>
      <c r="I39" s="323"/>
      <c r="J39" s="323"/>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row>
    <row r="40" spans="1:39" ht="9.75" customHeight="1">
      <c r="A40" s="322"/>
      <c r="B40" s="322"/>
      <c r="C40" s="322"/>
      <c r="D40" s="322"/>
      <c r="E40" s="322"/>
      <c r="F40" s="323"/>
      <c r="G40" s="323"/>
      <c r="H40" s="323"/>
      <c r="I40" s="323"/>
      <c r="J40" s="323"/>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row>
    <row r="41" spans="1:39" ht="9.75" customHeight="1">
      <c r="A41" s="322"/>
      <c r="B41" s="322"/>
      <c r="C41" s="322"/>
      <c r="D41" s="322"/>
      <c r="E41" s="322"/>
      <c r="F41" s="323"/>
      <c r="G41" s="323"/>
      <c r="H41" s="323"/>
      <c r="I41" s="323"/>
      <c r="J41" s="323"/>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row>
    <row r="42" spans="1:39" ht="9.75" customHeight="1">
      <c r="A42" s="322"/>
      <c r="B42" s="322"/>
      <c r="C42" s="322"/>
      <c r="D42" s="322"/>
      <c r="E42" s="322"/>
      <c r="F42" s="323"/>
      <c r="G42" s="323"/>
      <c r="H42" s="323"/>
      <c r="I42" s="323"/>
      <c r="J42" s="323"/>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row>
    <row r="43" spans="1:39" ht="9.75" customHeight="1">
      <c r="A43" s="322"/>
      <c r="B43" s="322"/>
      <c r="C43" s="322"/>
      <c r="D43" s="322"/>
      <c r="E43" s="322"/>
      <c r="F43" s="323"/>
      <c r="G43" s="323"/>
      <c r="H43" s="323"/>
      <c r="I43" s="323"/>
      <c r="J43" s="323"/>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row>
    <row r="44" spans="1:39" ht="9.75" customHeight="1" thickBot="1">
      <c r="A44" s="389"/>
      <c r="B44" s="390"/>
      <c r="C44" s="390"/>
      <c r="D44" s="390"/>
      <c r="E44" s="391"/>
      <c r="F44" s="344"/>
      <c r="G44" s="345"/>
      <c r="H44" s="345"/>
      <c r="I44" s="345"/>
      <c r="J44" s="346"/>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row>
    <row r="45" spans="1:39" ht="22.5" customHeight="1" thickTop="1">
      <c r="A45" s="392" t="s">
        <v>88</v>
      </c>
      <c r="B45" s="393"/>
      <c r="C45" s="393"/>
      <c r="D45" s="393"/>
      <c r="E45" s="393"/>
      <c r="F45" s="394">
        <f>SUM(F25:J44)</f>
        <v>0</v>
      </c>
      <c r="G45" s="395"/>
      <c r="H45" s="395"/>
      <c r="I45" s="395"/>
      <c r="J45" s="396"/>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104</v>
      </c>
      <c r="B47" s="29"/>
      <c r="C47" s="17"/>
      <c r="D47" s="29"/>
      <c r="E47" s="19"/>
      <c r="F47" s="29"/>
      <c r="G47" s="29"/>
      <c r="H47" s="29"/>
      <c r="I47" s="29"/>
      <c r="J47" s="25"/>
      <c r="K47" s="25"/>
      <c r="L47" s="25"/>
      <c r="M47" s="25"/>
      <c r="N47" s="25"/>
      <c r="O47" s="35"/>
      <c r="P47" s="31"/>
      <c r="Q47" s="32"/>
      <c r="R47" s="32"/>
      <c r="S47" s="25"/>
      <c r="T47" s="26"/>
      <c r="U47" s="25"/>
      <c r="V47" s="30"/>
      <c r="W47" s="347" t="s">
        <v>75</v>
      </c>
      <c r="X47" s="342"/>
      <c r="Y47" s="342"/>
      <c r="Z47" s="343"/>
      <c r="AA47" s="340" t="str">
        <f>IF(L5="","",VLOOKUP(L5,$A$94:$C$128,3,FALSE))</f>
        <v/>
      </c>
      <c r="AB47" s="341"/>
      <c r="AC47" s="341"/>
      <c r="AD47" s="342" t="s">
        <v>59</v>
      </c>
      <c r="AE47" s="343"/>
      <c r="AF47" s="347" t="s">
        <v>45</v>
      </c>
      <c r="AG47" s="342"/>
      <c r="AH47" s="343"/>
      <c r="AI47" s="329">
        <f>ROUNDDOWN($F$65/1000,0)</f>
        <v>0</v>
      </c>
      <c r="AJ47" s="330"/>
      <c r="AK47" s="330"/>
      <c r="AL47" s="342" t="s">
        <v>59</v>
      </c>
      <c r="AM47" s="343"/>
    </row>
    <row r="48" spans="1:39" ht="18.75" customHeight="1">
      <c r="A48" s="64" t="s">
        <v>42</v>
      </c>
      <c r="B48" s="194"/>
      <c r="C48" s="22"/>
      <c r="D48" s="22"/>
      <c r="E48" s="22"/>
      <c r="F48" s="22"/>
      <c r="G48" s="22"/>
      <c r="H48" s="337"/>
      <c r="I48" s="338"/>
      <c r="J48" s="339"/>
      <c r="K48" s="327" t="s">
        <v>125</v>
      </c>
      <c r="L48" s="328"/>
      <c r="M48" s="328"/>
      <c r="N48" s="328"/>
      <c r="O48" s="328"/>
      <c r="P48" s="328"/>
      <c r="Q48" s="328"/>
      <c r="R48" s="328"/>
      <c r="S48" s="328"/>
      <c r="T48" s="328"/>
      <c r="U48" s="328"/>
      <c r="V48" s="328"/>
      <c r="W48" s="328"/>
      <c r="X48" s="328"/>
      <c r="Y48" s="328"/>
      <c r="Z48" s="328"/>
      <c r="AA48" s="328"/>
      <c r="AB48" s="328"/>
      <c r="AC48" s="328"/>
      <c r="AD48" s="328"/>
      <c r="AE48" s="328"/>
      <c r="AF48" s="65" t="s">
        <v>73</v>
      </c>
      <c r="AG48" s="66"/>
      <c r="AH48" s="66"/>
      <c r="AI48" s="24"/>
      <c r="AJ48" s="24"/>
      <c r="AK48" s="199"/>
      <c r="AL48" s="22"/>
      <c r="AM48" s="67"/>
    </row>
    <row r="49" spans="1:40" ht="25.5" customHeight="1">
      <c r="A49" s="68"/>
      <c r="B49" s="14"/>
      <c r="C49" s="331" t="s">
        <v>183</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2"/>
    </row>
    <row r="50" spans="1:40" ht="25.5" customHeight="1">
      <c r="A50" s="70"/>
      <c r="B50" s="18"/>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4"/>
    </row>
    <row r="51" spans="1:40" ht="18.75" customHeight="1">
      <c r="A51" s="319" t="s">
        <v>165</v>
      </c>
      <c r="B51" s="320"/>
      <c r="C51" s="320"/>
      <c r="D51" s="320"/>
      <c r="E51" s="320"/>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8"/>
    </row>
    <row r="52" spans="1:40" ht="18" customHeight="1">
      <c r="A52" s="319" t="s">
        <v>43</v>
      </c>
      <c r="B52" s="320"/>
      <c r="C52" s="320"/>
      <c r="D52" s="320"/>
      <c r="E52" s="321"/>
      <c r="F52" s="319" t="s">
        <v>46</v>
      </c>
      <c r="G52" s="320"/>
      <c r="H52" s="320"/>
      <c r="I52" s="320"/>
      <c r="J52" s="320"/>
      <c r="K52" s="317" t="s">
        <v>44</v>
      </c>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row>
    <row r="53" spans="1:40" ht="9.75" customHeight="1">
      <c r="A53" s="322"/>
      <c r="B53" s="322"/>
      <c r="C53" s="322"/>
      <c r="D53" s="322"/>
      <c r="E53" s="322"/>
      <c r="F53" s="323"/>
      <c r="G53" s="323"/>
      <c r="H53" s="323"/>
      <c r="I53" s="323"/>
      <c r="J53" s="323"/>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row>
    <row r="54" spans="1:40" ht="9.75" customHeight="1">
      <c r="A54" s="322"/>
      <c r="B54" s="322"/>
      <c r="C54" s="322"/>
      <c r="D54" s="322"/>
      <c r="E54" s="322"/>
      <c r="F54" s="323"/>
      <c r="G54" s="323"/>
      <c r="H54" s="323"/>
      <c r="I54" s="323"/>
      <c r="J54" s="323"/>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row>
    <row r="55" spans="1:40" ht="9.75" customHeight="1">
      <c r="A55" s="322"/>
      <c r="B55" s="322"/>
      <c r="C55" s="322"/>
      <c r="D55" s="322"/>
      <c r="E55" s="322"/>
      <c r="F55" s="323"/>
      <c r="G55" s="323"/>
      <c r="H55" s="323"/>
      <c r="I55" s="323"/>
      <c r="J55" s="323"/>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row>
    <row r="56" spans="1:40" ht="9.75" customHeight="1">
      <c r="A56" s="322"/>
      <c r="B56" s="322"/>
      <c r="C56" s="322"/>
      <c r="D56" s="322"/>
      <c r="E56" s="322"/>
      <c r="F56" s="323"/>
      <c r="G56" s="323"/>
      <c r="H56" s="323"/>
      <c r="I56" s="323"/>
      <c r="J56" s="323"/>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row>
    <row r="57" spans="1:40" ht="9.75" customHeight="1">
      <c r="A57" s="322"/>
      <c r="B57" s="322"/>
      <c r="C57" s="322"/>
      <c r="D57" s="322"/>
      <c r="E57" s="322"/>
      <c r="F57" s="323"/>
      <c r="G57" s="323"/>
      <c r="H57" s="323"/>
      <c r="I57" s="323"/>
      <c r="J57" s="323"/>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row>
    <row r="58" spans="1:40" ht="9.75" customHeight="1">
      <c r="A58" s="322"/>
      <c r="B58" s="322"/>
      <c r="C58" s="322"/>
      <c r="D58" s="322"/>
      <c r="E58" s="322"/>
      <c r="F58" s="323"/>
      <c r="G58" s="323"/>
      <c r="H58" s="323"/>
      <c r="I58" s="323"/>
      <c r="J58" s="323"/>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row>
    <row r="59" spans="1:40" ht="9.75" customHeight="1">
      <c r="A59" s="322"/>
      <c r="B59" s="322"/>
      <c r="C59" s="322"/>
      <c r="D59" s="322"/>
      <c r="E59" s="322"/>
      <c r="F59" s="323"/>
      <c r="G59" s="323"/>
      <c r="H59" s="323"/>
      <c r="I59" s="323"/>
      <c r="J59" s="323"/>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row>
    <row r="60" spans="1:40" ht="9.75" customHeight="1">
      <c r="A60" s="322"/>
      <c r="B60" s="322"/>
      <c r="C60" s="322"/>
      <c r="D60" s="322"/>
      <c r="E60" s="322"/>
      <c r="F60" s="323"/>
      <c r="G60" s="323"/>
      <c r="H60" s="323"/>
      <c r="I60" s="323"/>
      <c r="J60" s="323"/>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row>
    <row r="61" spans="1:40" ht="9.75" customHeight="1">
      <c r="A61" s="322"/>
      <c r="B61" s="322"/>
      <c r="C61" s="322"/>
      <c r="D61" s="322"/>
      <c r="E61" s="322"/>
      <c r="F61" s="323"/>
      <c r="G61" s="323"/>
      <c r="H61" s="323"/>
      <c r="I61" s="323"/>
      <c r="J61" s="323"/>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row>
    <row r="62" spans="1:40" ht="9.75" customHeight="1">
      <c r="A62" s="322"/>
      <c r="B62" s="322"/>
      <c r="C62" s="322"/>
      <c r="D62" s="322"/>
      <c r="E62" s="322"/>
      <c r="F62" s="323"/>
      <c r="G62" s="323"/>
      <c r="H62" s="323"/>
      <c r="I62" s="323"/>
      <c r="J62" s="323"/>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row>
    <row r="63" spans="1:40" ht="9.75" customHeight="1">
      <c r="A63" s="322"/>
      <c r="B63" s="322"/>
      <c r="C63" s="322"/>
      <c r="D63" s="322"/>
      <c r="E63" s="322"/>
      <c r="F63" s="323"/>
      <c r="G63" s="323"/>
      <c r="H63" s="323"/>
      <c r="I63" s="323"/>
      <c r="J63" s="323"/>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row>
    <row r="64" spans="1:40" ht="9.75" customHeight="1" thickBot="1">
      <c r="A64" s="389"/>
      <c r="B64" s="390"/>
      <c r="C64" s="390"/>
      <c r="D64" s="390"/>
      <c r="E64" s="391"/>
      <c r="F64" s="344"/>
      <c r="G64" s="345"/>
      <c r="H64" s="345"/>
      <c r="I64" s="345"/>
      <c r="J64" s="345"/>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3"/>
    </row>
    <row r="65" spans="1:39" ht="22.5" customHeight="1" thickTop="1">
      <c r="A65" s="392" t="s">
        <v>118</v>
      </c>
      <c r="B65" s="393"/>
      <c r="C65" s="393"/>
      <c r="D65" s="393"/>
      <c r="E65" s="398"/>
      <c r="F65" s="399">
        <f>SUM(F53:J64)</f>
        <v>0</v>
      </c>
      <c r="G65" s="400"/>
      <c r="H65" s="400"/>
      <c r="I65" s="400"/>
      <c r="J65" s="400"/>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111</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201" t="s">
        <v>113</v>
      </c>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90"/>
      <c r="AM69" s="91"/>
    </row>
    <row r="70" spans="1:39" s="87" customFormat="1" ht="11.25" customHeight="1">
      <c r="A70" s="83" t="s">
        <v>114</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177</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384" t="s">
        <v>119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85"/>
      <c r="AM73" s="86"/>
    </row>
    <row r="74" spans="1:39" s="87" customFormat="1" ht="11.25" customHeight="1">
      <c r="A74" s="201" t="s">
        <v>115</v>
      </c>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85"/>
      <c r="AM74" s="86"/>
    </row>
    <row r="75" spans="1:39" s="87" customFormat="1" ht="11.25" customHeight="1">
      <c r="A75" s="201" t="s">
        <v>178</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201" t="s">
        <v>179</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201"/>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397" t="s">
        <v>120</v>
      </c>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85"/>
      <c r="AM78" s="86"/>
    </row>
    <row r="79" spans="1:39" s="87" customFormat="1" ht="11.25" customHeight="1">
      <c r="A79" s="201" t="s">
        <v>121</v>
      </c>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85"/>
      <c r="AM79" s="86"/>
    </row>
    <row r="80" spans="1:39" s="87" customFormat="1" ht="11.25" customHeight="1">
      <c r="A80" s="201" t="s">
        <v>180</v>
      </c>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85"/>
      <c r="AM80" s="86"/>
    </row>
    <row r="81" spans="1:39" s="87" customFormat="1" ht="3" customHeight="1">
      <c r="A81" s="201"/>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85"/>
      <c r="AM81" s="86"/>
    </row>
    <row r="82" spans="1:39" s="87" customFormat="1" ht="11.25" customHeight="1">
      <c r="A82" s="384" t="s">
        <v>112</v>
      </c>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85"/>
      <c r="AM82" s="86"/>
    </row>
    <row r="83" spans="1:39" s="87" customFormat="1" ht="11.25" customHeight="1">
      <c r="A83" s="201" t="s">
        <v>116</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201" t="s">
        <v>181</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201"/>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201" t="s">
        <v>122</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123</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182</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3" spans="1:39" s="179" customFormat="1" ht="6" hidden="1">
      <c r="B93" s="179" t="s">
        <v>133</v>
      </c>
      <c r="C93" s="179" t="s">
        <v>134</v>
      </c>
      <c r="D93" s="179" t="s">
        <v>143</v>
      </c>
      <c r="E93" s="179" t="s">
        <v>144</v>
      </c>
    </row>
    <row r="94" spans="1:39" s="179" customFormat="1" ht="6" hidden="1">
      <c r="A94" s="179" t="s">
        <v>145</v>
      </c>
      <c r="B94" s="180">
        <v>537</v>
      </c>
      <c r="C94" s="180">
        <v>268</v>
      </c>
      <c r="D94" s="180">
        <v>537</v>
      </c>
      <c r="E94" s="180">
        <v>268</v>
      </c>
      <c r="F94" s="179" t="s">
        <v>146</v>
      </c>
      <c r="G94" s="180"/>
    </row>
    <row r="95" spans="1:39" s="179" customFormat="1" ht="6" hidden="1">
      <c r="A95" s="179" t="s">
        <v>147</v>
      </c>
      <c r="B95" s="180">
        <v>684</v>
      </c>
      <c r="C95" s="180">
        <v>342</v>
      </c>
      <c r="D95" s="180">
        <v>684</v>
      </c>
      <c r="E95" s="180">
        <v>342</v>
      </c>
      <c r="F95" s="179" t="s">
        <v>146</v>
      </c>
      <c r="G95" s="180"/>
    </row>
    <row r="96" spans="1:39" s="179" customFormat="1" ht="6" hidden="1">
      <c r="A96" s="179" t="s">
        <v>148</v>
      </c>
      <c r="B96" s="180">
        <v>889</v>
      </c>
      <c r="C96" s="180">
        <v>445</v>
      </c>
      <c r="D96" s="180">
        <v>889</v>
      </c>
      <c r="E96" s="180">
        <v>445</v>
      </c>
      <c r="F96" s="179" t="s">
        <v>146</v>
      </c>
      <c r="G96" s="180"/>
    </row>
    <row r="97" spans="1:7" s="179" customFormat="1" ht="6" hidden="1">
      <c r="A97" s="179" t="s">
        <v>149</v>
      </c>
      <c r="B97" s="180">
        <v>231</v>
      </c>
      <c r="C97" s="180">
        <v>115</v>
      </c>
      <c r="D97" s="180">
        <v>231</v>
      </c>
      <c r="E97" s="180">
        <v>115</v>
      </c>
      <c r="F97" s="179" t="s">
        <v>146</v>
      </c>
      <c r="G97" s="180"/>
    </row>
    <row r="98" spans="1:7" s="179" customFormat="1" ht="6" hidden="1">
      <c r="A98" s="179" t="s">
        <v>15</v>
      </c>
      <c r="B98" s="180">
        <v>226</v>
      </c>
      <c r="C98" s="180">
        <v>113</v>
      </c>
      <c r="D98" s="180">
        <v>226</v>
      </c>
      <c r="E98" s="180">
        <v>113</v>
      </c>
      <c r="F98" s="179" t="s">
        <v>146</v>
      </c>
      <c r="G98" s="180"/>
    </row>
    <row r="99" spans="1:7" s="179" customFormat="1" ht="6" hidden="1">
      <c r="A99" s="179" t="s">
        <v>150</v>
      </c>
      <c r="B99" s="180">
        <v>564</v>
      </c>
      <c r="C99" s="180">
        <v>282</v>
      </c>
      <c r="D99" s="180">
        <v>564</v>
      </c>
      <c r="E99" s="180">
        <v>282</v>
      </c>
      <c r="F99" s="179" t="s">
        <v>146</v>
      </c>
      <c r="G99" s="180"/>
    </row>
    <row r="100" spans="1:7" s="179" customFormat="1" ht="6" hidden="1">
      <c r="A100" s="179" t="s">
        <v>151</v>
      </c>
      <c r="B100" s="180">
        <v>710</v>
      </c>
      <c r="C100" s="180">
        <v>355</v>
      </c>
      <c r="D100" s="180">
        <v>710</v>
      </c>
      <c r="E100" s="180">
        <v>355</v>
      </c>
      <c r="F100" s="179" t="s">
        <v>146</v>
      </c>
      <c r="G100" s="180"/>
    </row>
    <row r="101" spans="1:7" s="179" customFormat="1" ht="6" hidden="1">
      <c r="A101" s="179" t="s">
        <v>152</v>
      </c>
      <c r="B101" s="180">
        <v>1133</v>
      </c>
      <c r="C101" s="180">
        <v>567</v>
      </c>
      <c r="D101" s="180">
        <v>1133</v>
      </c>
      <c r="E101" s="180">
        <v>567</v>
      </c>
      <c r="F101" s="179" t="s">
        <v>146</v>
      </c>
      <c r="G101" s="180"/>
    </row>
    <row r="102" spans="1:7" s="179" customFormat="1" ht="6" hidden="1">
      <c r="A102" s="179" t="s">
        <v>47</v>
      </c>
      <c r="B102" s="180">
        <f>D102*$AG$5</f>
        <v>0</v>
      </c>
      <c r="C102" s="180">
        <f>E102*$AG$5</f>
        <v>0</v>
      </c>
      <c r="D102" s="180">
        <v>27</v>
      </c>
      <c r="E102" s="180">
        <v>13</v>
      </c>
      <c r="F102" s="179" t="s">
        <v>153</v>
      </c>
      <c r="G102" s="180"/>
    </row>
    <row r="103" spans="1:7" s="179" customFormat="1" ht="6" hidden="1">
      <c r="A103" s="179" t="s">
        <v>154</v>
      </c>
      <c r="B103" s="180">
        <f>D103*$AG$5</f>
        <v>0</v>
      </c>
      <c r="C103" s="180">
        <f>E103*$AG$5</f>
        <v>0</v>
      </c>
      <c r="D103" s="180">
        <v>27</v>
      </c>
      <c r="E103" s="180">
        <v>13</v>
      </c>
      <c r="F103" s="179" t="s">
        <v>153</v>
      </c>
      <c r="G103" s="180"/>
    </row>
    <row r="104" spans="1:7" s="179" customFormat="1" ht="6" hidden="1">
      <c r="A104" s="179" t="s">
        <v>16</v>
      </c>
      <c r="B104" s="180">
        <v>320</v>
      </c>
      <c r="C104" s="180">
        <v>160</v>
      </c>
      <c r="D104" s="180">
        <v>320</v>
      </c>
      <c r="E104" s="180">
        <v>160</v>
      </c>
      <c r="F104" s="179" t="s">
        <v>146</v>
      </c>
      <c r="G104" s="180"/>
    </row>
    <row r="105" spans="1:7" s="179" customFormat="1" ht="6" hidden="1">
      <c r="A105" s="179" t="s">
        <v>17</v>
      </c>
      <c r="B105" s="180">
        <v>339</v>
      </c>
      <c r="C105" s="180">
        <v>169</v>
      </c>
      <c r="D105" s="180">
        <v>339</v>
      </c>
      <c r="E105" s="180">
        <v>169</v>
      </c>
      <c r="F105" s="179" t="s">
        <v>146</v>
      </c>
      <c r="G105" s="180"/>
    </row>
    <row r="106" spans="1:7" s="179" customFormat="1" ht="6" hidden="1">
      <c r="A106" s="179" t="s">
        <v>18</v>
      </c>
      <c r="B106" s="180">
        <v>311</v>
      </c>
      <c r="C106" s="180">
        <v>156</v>
      </c>
      <c r="D106" s="180">
        <v>311</v>
      </c>
      <c r="E106" s="180">
        <v>156</v>
      </c>
      <c r="F106" s="179" t="s">
        <v>146</v>
      </c>
      <c r="G106" s="180"/>
    </row>
    <row r="107" spans="1:7" s="179" customFormat="1" ht="6" hidden="1">
      <c r="A107" s="179" t="s">
        <v>19</v>
      </c>
      <c r="B107" s="180">
        <v>137</v>
      </c>
      <c r="C107" s="180">
        <v>68</v>
      </c>
      <c r="D107" s="180">
        <v>137</v>
      </c>
      <c r="E107" s="180">
        <v>68</v>
      </c>
      <c r="F107" s="179" t="s">
        <v>146</v>
      </c>
      <c r="G107" s="180"/>
    </row>
    <row r="108" spans="1:7" s="179" customFormat="1" ht="6" hidden="1">
      <c r="A108" s="179" t="s">
        <v>20</v>
      </c>
      <c r="B108" s="180">
        <v>508</v>
      </c>
      <c r="C108" s="180">
        <v>254</v>
      </c>
      <c r="D108" s="180">
        <v>508</v>
      </c>
      <c r="E108" s="180">
        <v>254</v>
      </c>
      <c r="F108" s="179" t="s">
        <v>146</v>
      </c>
      <c r="G108" s="180"/>
    </row>
    <row r="109" spans="1:7" s="179" customFormat="1" ht="6" hidden="1">
      <c r="A109" s="179" t="s">
        <v>21</v>
      </c>
      <c r="B109" s="180">
        <v>204</v>
      </c>
      <c r="C109" s="180">
        <v>102</v>
      </c>
      <c r="D109" s="180">
        <v>204</v>
      </c>
      <c r="E109" s="180">
        <v>102</v>
      </c>
      <c r="F109" s="179" t="s">
        <v>146</v>
      </c>
      <c r="G109" s="180"/>
    </row>
    <row r="110" spans="1:7" s="179" customFormat="1" ht="6" hidden="1">
      <c r="A110" s="179" t="s">
        <v>22</v>
      </c>
      <c r="B110" s="180">
        <v>148</v>
      </c>
      <c r="C110" s="180">
        <v>74</v>
      </c>
      <c r="D110" s="180">
        <v>148</v>
      </c>
      <c r="E110" s="180">
        <v>74</v>
      </c>
      <c r="F110" s="179" t="s">
        <v>146</v>
      </c>
      <c r="G110" s="180"/>
    </row>
    <row r="111" spans="1:7" s="179" customFormat="1" ht="6" hidden="1">
      <c r="A111" s="179" t="s">
        <v>23</v>
      </c>
      <c r="B111" s="180"/>
      <c r="C111" s="180">
        <v>282</v>
      </c>
      <c r="D111" s="180"/>
      <c r="E111" s="180">
        <v>282</v>
      </c>
      <c r="F111" s="179" t="s">
        <v>146</v>
      </c>
      <c r="G111" s="180"/>
    </row>
    <row r="112" spans="1:7" s="179" customFormat="1" ht="6" hidden="1">
      <c r="A112" s="179" t="s">
        <v>155</v>
      </c>
      <c r="B112" s="180">
        <v>33</v>
      </c>
      <c r="C112" s="180">
        <v>16</v>
      </c>
      <c r="D112" s="180">
        <v>33</v>
      </c>
      <c r="E112" s="180">
        <v>16</v>
      </c>
      <c r="F112" s="179" t="s">
        <v>146</v>
      </c>
      <c r="G112" s="180"/>
    </row>
    <row r="113" spans="1:7" s="179" customFormat="1" ht="6" hidden="1">
      <c r="A113" s="179" t="s">
        <v>24</v>
      </c>
      <c r="B113" s="180">
        <v>475</v>
      </c>
      <c r="C113" s="180">
        <v>237</v>
      </c>
      <c r="D113" s="180">
        <v>475</v>
      </c>
      <c r="E113" s="180">
        <v>237</v>
      </c>
      <c r="F113" s="179" t="s">
        <v>146</v>
      </c>
      <c r="G113" s="180"/>
    </row>
    <row r="114" spans="1:7" s="179" customFormat="1" ht="6" hidden="1">
      <c r="A114" s="179" t="s">
        <v>25</v>
      </c>
      <c r="B114" s="180">
        <v>638</v>
      </c>
      <c r="C114" s="180">
        <v>319</v>
      </c>
      <c r="D114" s="180">
        <v>638</v>
      </c>
      <c r="E114" s="180">
        <v>319</v>
      </c>
      <c r="F114" s="179" t="s">
        <v>146</v>
      </c>
      <c r="G114" s="180"/>
    </row>
    <row r="115" spans="1:7" s="179" customFormat="1" ht="6" hidden="1">
      <c r="A115" s="179" t="s">
        <v>26</v>
      </c>
      <c r="B115" s="180">
        <f>D115*$AG$5</f>
        <v>0</v>
      </c>
      <c r="C115" s="180">
        <f>E115*$AG$5</f>
        <v>0</v>
      </c>
      <c r="D115" s="180">
        <v>38</v>
      </c>
      <c r="E115" s="180">
        <v>19</v>
      </c>
      <c r="F115" s="179" t="s">
        <v>153</v>
      </c>
      <c r="G115" s="180"/>
    </row>
    <row r="116" spans="1:7" s="179" customFormat="1" ht="6" hidden="1">
      <c r="A116" s="179" t="s">
        <v>27</v>
      </c>
      <c r="B116" s="180">
        <f>D116*$AG$5</f>
        <v>0</v>
      </c>
      <c r="C116" s="180">
        <f t="shared" ref="C116:C128" si="0">E116*$AG$5</f>
        <v>0</v>
      </c>
      <c r="D116" s="180">
        <v>40</v>
      </c>
      <c r="E116" s="180">
        <v>20</v>
      </c>
      <c r="F116" s="179" t="s">
        <v>153</v>
      </c>
      <c r="G116" s="180"/>
    </row>
    <row r="117" spans="1:7" s="179" customFormat="1" ht="6" hidden="1">
      <c r="A117" s="179" t="s">
        <v>28</v>
      </c>
      <c r="B117" s="180">
        <f t="shared" ref="B117:B128" si="1">D117*$AG$5</f>
        <v>0</v>
      </c>
      <c r="C117" s="180">
        <f t="shared" si="0"/>
        <v>0</v>
      </c>
      <c r="D117" s="180">
        <v>38</v>
      </c>
      <c r="E117" s="180">
        <v>19</v>
      </c>
      <c r="F117" s="179" t="s">
        <v>153</v>
      </c>
      <c r="G117" s="180"/>
    </row>
    <row r="118" spans="1:7" s="179" customFormat="1" ht="6" hidden="1">
      <c r="A118" s="179" t="s">
        <v>29</v>
      </c>
      <c r="B118" s="180">
        <f t="shared" si="1"/>
        <v>0</v>
      </c>
      <c r="C118" s="180">
        <f t="shared" si="0"/>
        <v>0</v>
      </c>
      <c r="D118" s="180">
        <v>48</v>
      </c>
      <c r="E118" s="180">
        <v>24</v>
      </c>
      <c r="F118" s="179" t="s">
        <v>153</v>
      </c>
      <c r="G118" s="180"/>
    </row>
    <row r="119" spans="1:7" s="179" customFormat="1" ht="6" hidden="1">
      <c r="A119" s="179" t="s">
        <v>30</v>
      </c>
      <c r="B119" s="180">
        <f t="shared" si="1"/>
        <v>0</v>
      </c>
      <c r="C119" s="180">
        <f t="shared" si="0"/>
        <v>0</v>
      </c>
      <c r="D119" s="180">
        <v>43</v>
      </c>
      <c r="E119" s="180">
        <v>21</v>
      </c>
      <c r="F119" s="179" t="s">
        <v>153</v>
      </c>
      <c r="G119" s="180"/>
    </row>
    <row r="120" spans="1:7" s="179" customFormat="1" ht="6" hidden="1">
      <c r="A120" s="179" t="s">
        <v>31</v>
      </c>
      <c r="B120" s="180">
        <f t="shared" si="1"/>
        <v>0</v>
      </c>
      <c r="C120" s="180">
        <f t="shared" si="0"/>
        <v>0</v>
      </c>
      <c r="D120" s="180">
        <v>36</v>
      </c>
      <c r="E120" s="180">
        <v>18</v>
      </c>
      <c r="F120" s="179" t="s">
        <v>153</v>
      </c>
      <c r="G120" s="180"/>
    </row>
    <row r="121" spans="1:7" s="179" customFormat="1" ht="6" hidden="1">
      <c r="A121" s="179" t="s">
        <v>156</v>
      </c>
      <c r="B121" s="180">
        <f t="shared" si="1"/>
        <v>0</v>
      </c>
      <c r="C121" s="180">
        <f t="shared" si="0"/>
        <v>0</v>
      </c>
      <c r="D121" s="180">
        <v>37</v>
      </c>
      <c r="E121" s="180">
        <v>19</v>
      </c>
      <c r="F121" s="179" t="s">
        <v>153</v>
      </c>
      <c r="G121" s="180"/>
    </row>
    <row r="122" spans="1:7" s="179" customFormat="1" ht="6" hidden="1">
      <c r="A122" s="179" t="s">
        <v>157</v>
      </c>
      <c r="B122" s="180">
        <f t="shared" si="1"/>
        <v>0</v>
      </c>
      <c r="C122" s="180">
        <f t="shared" si="0"/>
        <v>0</v>
      </c>
      <c r="D122" s="180">
        <v>35</v>
      </c>
      <c r="E122" s="180">
        <v>18</v>
      </c>
      <c r="F122" s="179" t="s">
        <v>153</v>
      </c>
      <c r="G122" s="180"/>
    </row>
    <row r="123" spans="1:7" s="179" customFormat="1" ht="6" hidden="1">
      <c r="A123" s="179" t="s">
        <v>158</v>
      </c>
      <c r="B123" s="180">
        <f t="shared" si="1"/>
        <v>0</v>
      </c>
      <c r="C123" s="180">
        <f t="shared" si="0"/>
        <v>0</v>
      </c>
      <c r="D123" s="180">
        <v>37</v>
      </c>
      <c r="E123" s="180">
        <v>19</v>
      </c>
      <c r="F123" s="179" t="s">
        <v>153</v>
      </c>
      <c r="G123" s="180"/>
    </row>
    <row r="124" spans="1:7" s="179" customFormat="1" ht="6" hidden="1">
      <c r="A124" s="179" t="s">
        <v>159</v>
      </c>
      <c r="B124" s="180">
        <f t="shared" si="1"/>
        <v>0</v>
      </c>
      <c r="C124" s="180">
        <f t="shared" si="0"/>
        <v>0</v>
      </c>
      <c r="D124" s="180">
        <v>35</v>
      </c>
      <c r="E124" s="180">
        <v>18</v>
      </c>
      <c r="F124" s="179" t="s">
        <v>153</v>
      </c>
      <c r="G124" s="180"/>
    </row>
    <row r="125" spans="1:7" s="179" customFormat="1" ht="6" hidden="1">
      <c r="A125" s="179" t="s">
        <v>160</v>
      </c>
      <c r="B125" s="180">
        <f t="shared" si="1"/>
        <v>0</v>
      </c>
      <c r="C125" s="180">
        <f t="shared" si="0"/>
        <v>0</v>
      </c>
      <c r="D125" s="180">
        <v>37</v>
      </c>
      <c r="E125" s="180">
        <v>19</v>
      </c>
      <c r="F125" s="179" t="s">
        <v>153</v>
      </c>
      <c r="G125" s="180"/>
    </row>
    <row r="126" spans="1:7" s="179" customFormat="1" ht="6" hidden="1">
      <c r="A126" s="179" t="s">
        <v>161</v>
      </c>
      <c r="B126" s="180">
        <f t="shared" si="1"/>
        <v>0</v>
      </c>
      <c r="C126" s="180">
        <f t="shared" si="0"/>
        <v>0</v>
      </c>
      <c r="D126" s="180">
        <v>35</v>
      </c>
      <c r="E126" s="180">
        <v>18</v>
      </c>
      <c r="F126" s="179" t="s">
        <v>153</v>
      </c>
      <c r="G126" s="180"/>
    </row>
    <row r="127" spans="1:7" s="179" customFormat="1" ht="6" hidden="1">
      <c r="A127" s="179" t="s">
        <v>162</v>
      </c>
      <c r="B127" s="180">
        <f t="shared" si="1"/>
        <v>0</v>
      </c>
      <c r="C127" s="180">
        <f t="shared" si="0"/>
        <v>0</v>
      </c>
      <c r="D127" s="180">
        <v>37</v>
      </c>
      <c r="E127" s="180">
        <v>19</v>
      </c>
      <c r="F127" s="179" t="s">
        <v>153</v>
      </c>
      <c r="G127" s="180"/>
    </row>
    <row r="128" spans="1:7" s="179" customFormat="1" ht="6" hidden="1">
      <c r="A128" s="179" t="s">
        <v>163</v>
      </c>
      <c r="B128" s="180">
        <f t="shared" si="1"/>
        <v>0</v>
      </c>
      <c r="C128" s="180">
        <f t="shared" si="0"/>
        <v>0</v>
      </c>
      <c r="D128" s="180">
        <v>35</v>
      </c>
      <c r="E128" s="180">
        <v>18</v>
      </c>
      <c r="F128" s="179" t="s">
        <v>153</v>
      </c>
      <c r="G128" s="180"/>
    </row>
    <row r="129" spans="1:7" s="179" customFormat="1" ht="6" hidden="1"/>
    <row r="130" spans="1:7" s="179" customFormat="1" ht="6" hidden="1">
      <c r="A130" s="179" t="s">
        <v>135</v>
      </c>
      <c r="B130" s="179" t="s">
        <v>164</v>
      </c>
    </row>
    <row r="131" spans="1:7" s="179" customFormat="1" ht="6" hidden="1">
      <c r="A131" s="179" t="s">
        <v>136</v>
      </c>
      <c r="B131" s="179">
        <v>0</v>
      </c>
      <c r="C131" s="179" t="b">
        <v>0</v>
      </c>
      <c r="D131" s="179" t="b">
        <v>0</v>
      </c>
      <c r="E131" s="179" t="b">
        <v>0</v>
      </c>
      <c r="F131" s="179">
        <v>0</v>
      </c>
      <c r="G131" s="179">
        <v>0</v>
      </c>
    </row>
    <row r="132" spans="1:7" s="179" customFormat="1" ht="6" hidden="1">
      <c r="A132" s="179" t="s">
        <v>137</v>
      </c>
    </row>
    <row r="133" spans="1:7" s="179" customFormat="1" ht="6" hidden="1">
      <c r="A133" s="179" t="s">
        <v>138</v>
      </c>
    </row>
    <row r="134" spans="1:7" s="179" customFormat="1" ht="6" hidden="1">
      <c r="A134" s="179" t="s">
        <v>139</v>
      </c>
    </row>
    <row r="135" spans="1:7" s="179" customFormat="1" ht="6" hidden="1">
      <c r="A135" s="179" t="s">
        <v>140</v>
      </c>
    </row>
    <row r="136" spans="1:7" s="179" customFormat="1" ht="6" hidden="1">
      <c r="A136" s="179" t="s">
        <v>141</v>
      </c>
    </row>
    <row r="137" spans="1:7" s="179" customFormat="1" ht="6" hidden="1">
      <c r="A137" s="179" t="s">
        <v>142</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dataValidations count="4">
    <dataValidation type="list" allowBlank="1" showInputMessage="1" showErrorMessage="1" sqref="L5:AB5" xr:uid="{5E8F0FD0-A1B6-495A-A354-01574854F2E2}">
      <formula1>$A$94:$A$128</formula1>
    </dataValidation>
    <dataValidation type="list" allowBlank="1" showInputMessage="1" showErrorMessage="1" sqref="H48:J48" xr:uid="{4C3D0FE6-EDED-4F21-AAB8-63A941CCE8F9}">
      <formula1>$A$136:$A$137</formula1>
    </dataValidation>
    <dataValidation type="list" allowBlank="1" showInputMessage="1" showErrorMessage="1" sqref="H14:J14" xr:uid="{34D559ED-0BC0-4FC9-B634-A678EE6E5C08}">
      <formula1>$A$130:$A$135</formula1>
    </dataValidation>
    <dataValidation imeMode="halfAlpha" allowBlank="1" showInputMessage="1" showErrorMessage="1" sqref="S47:V47 AD46:AH46 S46:X46 J46:N47 AM46" xr:uid="{749BB8E5-FC17-401E-BBCD-57B29F076A8F}"/>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7A9A-751C-4CF9-AF00-ACC05EC8C7EB}">
  <dimension ref="A1:AT137"/>
  <sheetViews>
    <sheetView showGridLines="0" view="pageBreakPreview" zoomScale="130" zoomScaleNormal="120" zoomScaleSheetLayoutView="130" workbookViewId="0">
      <selection activeCell="AB6" sqref="AB6"/>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91" t="s">
        <v>194</v>
      </c>
    </row>
    <row r="3" spans="1:46" s="42" customFormat="1" ht="12" customHeight="1">
      <c r="A3" s="353" t="s">
        <v>41</v>
      </c>
      <c r="B3" s="38" t="s">
        <v>0</v>
      </c>
      <c r="C3" s="39"/>
      <c r="D3" s="39"/>
      <c r="E3" s="40"/>
      <c r="F3" s="40"/>
      <c r="G3" s="40"/>
      <c r="H3" s="40"/>
      <c r="I3" s="40"/>
      <c r="J3" s="40"/>
      <c r="K3" s="41"/>
      <c r="L3" s="386"/>
      <c r="M3" s="387"/>
      <c r="N3" s="387"/>
      <c r="O3" s="387"/>
      <c r="P3" s="387"/>
      <c r="Q3" s="387"/>
      <c r="R3" s="387"/>
      <c r="S3" s="387"/>
      <c r="T3" s="387"/>
      <c r="U3" s="387"/>
      <c r="V3" s="387"/>
      <c r="W3" s="387"/>
      <c r="X3" s="387"/>
      <c r="Y3" s="387"/>
      <c r="Z3" s="387"/>
      <c r="AA3" s="387"/>
      <c r="AB3" s="387"/>
      <c r="AC3" s="387"/>
      <c r="AD3" s="387"/>
      <c r="AE3" s="387"/>
      <c r="AF3" s="388"/>
      <c r="AG3" s="347" t="s">
        <v>67</v>
      </c>
      <c r="AH3" s="342"/>
      <c r="AI3" s="342"/>
      <c r="AJ3" s="342"/>
      <c r="AK3" s="342"/>
      <c r="AL3" s="342"/>
      <c r="AM3" s="343"/>
    </row>
    <row r="4" spans="1:46" s="42" customFormat="1" ht="20.25" customHeight="1">
      <c r="A4" s="354"/>
      <c r="B4" s="43" t="s">
        <v>39</v>
      </c>
      <c r="C4" s="44"/>
      <c r="D4" s="44"/>
      <c r="E4" s="45"/>
      <c r="F4" s="45"/>
      <c r="G4" s="45"/>
      <c r="H4" s="45"/>
      <c r="I4" s="45"/>
      <c r="J4" s="45"/>
      <c r="K4" s="46"/>
      <c r="L4" s="375"/>
      <c r="M4" s="376"/>
      <c r="N4" s="376"/>
      <c r="O4" s="376"/>
      <c r="P4" s="376"/>
      <c r="Q4" s="376"/>
      <c r="R4" s="376"/>
      <c r="S4" s="376"/>
      <c r="T4" s="376"/>
      <c r="U4" s="376"/>
      <c r="V4" s="376"/>
      <c r="W4" s="376"/>
      <c r="X4" s="376"/>
      <c r="Y4" s="376"/>
      <c r="Z4" s="376"/>
      <c r="AA4" s="376"/>
      <c r="AB4" s="376"/>
      <c r="AC4" s="376"/>
      <c r="AD4" s="376"/>
      <c r="AE4" s="376"/>
      <c r="AF4" s="377"/>
      <c r="AG4" s="356"/>
      <c r="AH4" s="357"/>
      <c r="AI4" s="357"/>
      <c r="AJ4" s="357"/>
      <c r="AK4" s="357"/>
      <c r="AL4" s="357"/>
      <c r="AM4" s="358"/>
      <c r="AP4" s="348"/>
      <c r="AQ4" s="348"/>
      <c r="AR4" s="348"/>
      <c r="AS4" s="348"/>
      <c r="AT4" s="348"/>
    </row>
    <row r="5" spans="1:46" s="42" customFormat="1" ht="20.25" customHeight="1">
      <c r="A5" s="354"/>
      <c r="B5" s="193" t="s">
        <v>80</v>
      </c>
      <c r="C5" s="192"/>
      <c r="D5" s="192"/>
      <c r="E5" s="47"/>
      <c r="F5" s="47"/>
      <c r="G5" s="47"/>
      <c r="H5" s="47"/>
      <c r="I5" s="47"/>
      <c r="J5" s="47"/>
      <c r="K5" s="48"/>
      <c r="L5" s="359"/>
      <c r="M5" s="360"/>
      <c r="N5" s="360"/>
      <c r="O5" s="360"/>
      <c r="P5" s="360"/>
      <c r="Q5" s="360"/>
      <c r="R5" s="360"/>
      <c r="S5" s="360"/>
      <c r="T5" s="360"/>
      <c r="U5" s="360"/>
      <c r="V5" s="360"/>
      <c r="W5" s="360"/>
      <c r="X5" s="360"/>
      <c r="Y5" s="360"/>
      <c r="Z5" s="360"/>
      <c r="AA5" s="360"/>
      <c r="AB5" s="361"/>
      <c r="AC5" s="362" t="s">
        <v>68</v>
      </c>
      <c r="AD5" s="363"/>
      <c r="AE5" s="363"/>
      <c r="AF5" s="364"/>
      <c r="AG5" s="367"/>
      <c r="AH5" s="367"/>
      <c r="AI5" s="367"/>
      <c r="AJ5" s="367"/>
      <c r="AK5" s="367"/>
      <c r="AL5" s="365" t="s">
        <v>69</v>
      </c>
      <c r="AM5" s="366"/>
      <c r="AP5" s="348"/>
      <c r="AQ5" s="348"/>
      <c r="AR5" s="348"/>
      <c r="AS5" s="348"/>
      <c r="AT5" s="348"/>
    </row>
    <row r="6" spans="1:46" s="42" customFormat="1" ht="13.5" customHeight="1">
      <c r="A6" s="354"/>
      <c r="B6" s="368" t="s">
        <v>71</v>
      </c>
      <c r="C6" s="369"/>
      <c r="D6" s="369"/>
      <c r="E6" s="369"/>
      <c r="F6" s="369"/>
      <c r="G6" s="369"/>
      <c r="H6" s="369"/>
      <c r="I6" s="369"/>
      <c r="J6" s="369"/>
      <c r="K6" s="370"/>
      <c r="L6" s="49" t="s">
        <v>6</v>
      </c>
      <c r="M6" s="49"/>
      <c r="N6" s="49"/>
      <c r="O6" s="49"/>
      <c r="P6" s="49"/>
      <c r="Q6" s="374"/>
      <c r="R6" s="374"/>
      <c r="S6" s="49" t="s">
        <v>7</v>
      </c>
      <c r="T6" s="374"/>
      <c r="U6" s="374"/>
      <c r="V6" s="374"/>
      <c r="W6" s="49" t="s">
        <v>8</v>
      </c>
      <c r="X6" s="49"/>
      <c r="Y6" s="49"/>
      <c r="Z6" s="49"/>
      <c r="AA6" s="49"/>
      <c r="AB6" s="49"/>
      <c r="AC6" s="50" t="s">
        <v>70</v>
      </c>
      <c r="AD6" s="49"/>
      <c r="AE6" s="49"/>
      <c r="AF6" s="49"/>
      <c r="AG6" s="49"/>
      <c r="AH6" s="49"/>
      <c r="AI6" s="49"/>
      <c r="AJ6" s="49"/>
      <c r="AK6" s="49"/>
      <c r="AL6" s="49"/>
      <c r="AM6" s="51"/>
      <c r="AP6" s="14"/>
      <c r="AQ6" s="28"/>
      <c r="AR6" s="28"/>
      <c r="AS6" s="28"/>
      <c r="AT6" s="349"/>
    </row>
    <row r="7" spans="1:46" s="42" customFormat="1" ht="20.25" customHeight="1">
      <c r="A7" s="354"/>
      <c r="B7" s="371"/>
      <c r="C7" s="372"/>
      <c r="D7" s="372"/>
      <c r="E7" s="372"/>
      <c r="F7" s="372"/>
      <c r="G7" s="372"/>
      <c r="H7" s="372"/>
      <c r="I7" s="372"/>
      <c r="J7" s="372"/>
      <c r="K7" s="373"/>
      <c r="L7" s="375"/>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7"/>
      <c r="AP7" s="28"/>
      <c r="AQ7" s="28"/>
      <c r="AR7" s="28"/>
      <c r="AS7" s="28"/>
      <c r="AT7" s="349"/>
    </row>
    <row r="8" spans="1:46" s="42" customFormat="1" ht="20.25" customHeight="1">
      <c r="A8" s="354"/>
      <c r="B8" s="52" t="s">
        <v>9</v>
      </c>
      <c r="C8" s="199"/>
      <c r="D8" s="199"/>
      <c r="E8" s="54"/>
      <c r="F8" s="54"/>
      <c r="G8" s="54"/>
      <c r="H8" s="54"/>
      <c r="I8" s="54"/>
      <c r="J8" s="54"/>
      <c r="K8" s="54"/>
      <c r="L8" s="52" t="s">
        <v>10</v>
      </c>
      <c r="M8" s="54"/>
      <c r="N8" s="54"/>
      <c r="O8" s="54"/>
      <c r="P8" s="54"/>
      <c r="Q8" s="54"/>
      <c r="R8" s="55"/>
      <c r="S8" s="350"/>
      <c r="T8" s="351"/>
      <c r="U8" s="351"/>
      <c r="V8" s="351"/>
      <c r="W8" s="351"/>
      <c r="X8" s="351"/>
      <c r="Y8" s="352"/>
      <c r="Z8" s="52" t="s">
        <v>61</v>
      </c>
      <c r="AA8" s="54"/>
      <c r="AB8" s="54"/>
      <c r="AC8" s="54"/>
      <c r="AD8" s="54"/>
      <c r="AE8" s="54"/>
      <c r="AF8" s="55"/>
      <c r="AG8" s="350"/>
      <c r="AH8" s="351"/>
      <c r="AI8" s="351"/>
      <c r="AJ8" s="351"/>
      <c r="AK8" s="351"/>
      <c r="AL8" s="351"/>
      <c r="AM8" s="352"/>
    </row>
    <row r="9" spans="1:46" s="42" customFormat="1" ht="20.25" customHeight="1">
      <c r="A9" s="355"/>
      <c r="B9" s="52" t="s">
        <v>40</v>
      </c>
      <c r="C9" s="199"/>
      <c r="D9" s="199"/>
      <c r="E9" s="54"/>
      <c r="F9" s="54"/>
      <c r="G9" s="54"/>
      <c r="H9" s="54"/>
      <c r="I9" s="54"/>
      <c r="J9" s="54"/>
      <c r="K9" s="54"/>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row>
    <row r="10" spans="1:46" s="42" customFormat="1" ht="18" customHeight="1">
      <c r="A10" s="378" t="s">
        <v>117</v>
      </c>
      <c r="B10" s="379"/>
      <c r="C10" s="379"/>
      <c r="D10" s="379"/>
      <c r="E10" s="379"/>
      <c r="F10" s="379"/>
      <c r="G10" s="379"/>
      <c r="H10" s="380"/>
      <c r="I10" s="56"/>
      <c r="J10" s="21" t="s">
        <v>107</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81"/>
      <c r="B11" s="382"/>
      <c r="C11" s="382"/>
      <c r="D11" s="382"/>
      <c r="E11" s="382"/>
      <c r="F11" s="382"/>
      <c r="G11" s="382"/>
      <c r="H11" s="383"/>
      <c r="I11" s="59"/>
      <c r="J11" s="60" t="s">
        <v>124</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107</v>
      </c>
      <c r="B13" s="36"/>
      <c r="C13" s="29"/>
      <c r="D13" s="29"/>
      <c r="E13" s="29"/>
      <c r="F13" s="29"/>
      <c r="G13" s="29"/>
      <c r="H13" s="29"/>
      <c r="I13" s="63"/>
      <c r="J13" s="26"/>
      <c r="K13" s="45"/>
      <c r="L13" s="44"/>
      <c r="M13" s="44"/>
      <c r="N13" s="44"/>
      <c r="O13" s="44"/>
      <c r="P13" s="44"/>
      <c r="Q13" s="44"/>
      <c r="R13" s="44"/>
      <c r="S13" s="44"/>
      <c r="T13" s="44"/>
      <c r="U13" s="44"/>
      <c r="V13" s="44"/>
      <c r="W13" s="347" t="s">
        <v>75</v>
      </c>
      <c r="X13" s="342"/>
      <c r="Y13" s="342"/>
      <c r="Z13" s="343"/>
      <c r="AA13" s="340" t="str">
        <f>IF(L5="","",VLOOKUP(L5,$A$94:$B$128,2,0))</f>
        <v/>
      </c>
      <c r="AB13" s="341"/>
      <c r="AC13" s="341"/>
      <c r="AD13" s="342" t="s">
        <v>59</v>
      </c>
      <c r="AE13" s="343"/>
      <c r="AF13" s="347" t="s">
        <v>45</v>
      </c>
      <c r="AG13" s="342"/>
      <c r="AH13" s="343"/>
      <c r="AI13" s="329">
        <f>ROUNDDOWN($F$45/1000,0)</f>
        <v>0</v>
      </c>
      <c r="AJ13" s="330"/>
      <c r="AK13" s="330"/>
      <c r="AL13" s="342" t="s">
        <v>59</v>
      </c>
      <c r="AM13" s="343"/>
    </row>
    <row r="14" spans="1:46" s="42" customFormat="1" ht="20.25" customHeight="1">
      <c r="A14" s="64" t="s">
        <v>42</v>
      </c>
      <c r="B14" s="194"/>
      <c r="C14" s="22"/>
      <c r="D14" s="22"/>
      <c r="E14" s="22"/>
      <c r="F14" s="22"/>
      <c r="G14" s="22"/>
      <c r="H14" s="337"/>
      <c r="I14" s="338"/>
      <c r="J14" s="339"/>
      <c r="K14" s="327" t="s">
        <v>125</v>
      </c>
      <c r="L14" s="328"/>
      <c r="M14" s="328"/>
      <c r="N14" s="328"/>
      <c r="O14" s="328"/>
      <c r="P14" s="328"/>
      <c r="Q14" s="328"/>
      <c r="R14" s="328"/>
      <c r="S14" s="328"/>
      <c r="T14" s="328"/>
      <c r="U14" s="328"/>
      <c r="V14" s="328"/>
      <c r="W14" s="328"/>
      <c r="X14" s="328"/>
      <c r="Y14" s="328"/>
      <c r="Z14" s="328"/>
      <c r="AA14" s="328"/>
      <c r="AB14" s="328"/>
      <c r="AC14" s="328"/>
      <c r="AD14" s="328"/>
      <c r="AE14" s="328"/>
      <c r="AF14" s="65" t="s">
        <v>72</v>
      </c>
      <c r="AG14" s="66"/>
      <c r="AH14" s="66"/>
      <c r="AI14" s="24"/>
      <c r="AJ14" s="24"/>
      <c r="AK14" s="199"/>
      <c r="AL14" s="22"/>
      <c r="AM14" s="67"/>
    </row>
    <row r="15" spans="1:46" s="42" customFormat="1" ht="17.25" customHeight="1">
      <c r="A15" s="68"/>
      <c r="B15" s="14"/>
      <c r="C15" s="335" t="s">
        <v>196</v>
      </c>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6"/>
    </row>
    <row r="16" spans="1:46" s="42" customFormat="1" ht="17.25" customHeight="1">
      <c r="A16" s="69"/>
      <c r="B16" s="12"/>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6"/>
    </row>
    <row r="17" spans="1:39" s="42" customFormat="1" ht="17.25" customHeight="1">
      <c r="A17" s="69"/>
      <c r="B17" s="12"/>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6"/>
    </row>
    <row r="18" spans="1:39" s="42" customFormat="1" ht="17.25" customHeight="1">
      <c r="A18" s="69"/>
      <c r="B18" s="12"/>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6"/>
    </row>
    <row r="19" spans="1:39" s="42" customFormat="1" ht="17.25" customHeight="1">
      <c r="A19" s="69"/>
      <c r="B19" s="12"/>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6"/>
    </row>
    <row r="20" spans="1:39" s="42" customFormat="1" ht="17.25" customHeight="1">
      <c r="A20" s="69"/>
      <c r="B20" s="12"/>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6"/>
    </row>
    <row r="21" spans="1:39" s="42" customFormat="1" ht="17.25" customHeight="1">
      <c r="A21" s="69"/>
      <c r="B21" s="12"/>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6"/>
    </row>
    <row r="22" spans="1:39" s="42" customFormat="1" ht="25.9" customHeight="1">
      <c r="A22" s="70"/>
      <c r="B22" s="18"/>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4"/>
    </row>
    <row r="23" spans="1:39" s="42" customFormat="1" ht="18.75" customHeight="1">
      <c r="A23" s="319" t="s">
        <v>165</v>
      </c>
      <c r="B23" s="320"/>
      <c r="C23" s="320"/>
      <c r="D23" s="320"/>
      <c r="E23" s="320"/>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6"/>
    </row>
    <row r="24" spans="1:39" ht="18" customHeight="1">
      <c r="A24" s="319" t="s">
        <v>43</v>
      </c>
      <c r="B24" s="320"/>
      <c r="C24" s="320"/>
      <c r="D24" s="320"/>
      <c r="E24" s="321"/>
      <c r="F24" s="319" t="s">
        <v>46</v>
      </c>
      <c r="G24" s="320"/>
      <c r="H24" s="320"/>
      <c r="I24" s="320"/>
      <c r="J24" s="320"/>
      <c r="K24" s="317" t="s">
        <v>44</v>
      </c>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row>
    <row r="25" spans="1:39" ht="9.75" customHeight="1">
      <c r="A25" s="322"/>
      <c r="B25" s="322"/>
      <c r="C25" s="322"/>
      <c r="D25" s="322"/>
      <c r="E25" s="322"/>
      <c r="F25" s="323"/>
      <c r="G25" s="323"/>
      <c r="H25" s="323"/>
      <c r="I25" s="323"/>
      <c r="J25" s="323"/>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row>
    <row r="26" spans="1:39" ht="9.75" customHeight="1">
      <c r="A26" s="322"/>
      <c r="B26" s="322"/>
      <c r="C26" s="322"/>
      <c r="D26" s="322"/>
      <c r="E26" s="322"/>
      <c r="F26" s="323"/>
      <c r="G26" s="323"/>
      <c r="H26" s="323"/>
      <c r="I26" s="323"/>
      <c r="J26" s="323"/>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row>
    <row r="27" spans="1:39" ht="9.75" customHeight="1">
      <c r="A27" s="322"/>
      <c r="B27" s="322"/>
      <c r="C27" s="322"/>
      <c r="D27" s="322"/>
      <c r="E27" s="322"/>
      <c r="F27" s="323"/>
      <c r="G27" s="323"/>
      <c r="H27" s="323"/>
      <c r="I27" s="323"/>
      <c r="J27" s="323"/>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row>
    <row r="28" spans="1:39" ht="9.75" customHeight="1">
      <c r="A28" s="322"/>
      <c r="B28" s="322"/>
      <c r="C28" s="322"/>
      <c r="D28" s="322"/>
      <c r="E28" s="322"/>
      <c r="F28" s="323"/>
      <c r="G28" s="323"/>
      <c r="H28" s="323"/>
      <c r="I28" s="323"/>
      <c r="J28" s="323"/>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row>
    <row r="29" spans="1:39" ht="9.75" customHeight="1">
      <c r="A29" s="322"/>
      <c r="B29" s="322"/>
      <c r="C29" s="322"/>
      <c r="D29" s="322"/>
      <c r="E29" s="322"/>
      <c r="F29" s="323"/>
      <c r="G29" s="323"/>
      <c r="H29" s="323"/>
      <c r="I29" s="323"/>
      <c r="J29" s="323"/>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row>
    <row r="30" spans="1:39" ht="9.75" customHeight="1">
      <c r="A30" s="322"/>
      <c r="B30" s="322"/>
      <c r="C30" s="322"/>
      <c r="D30" s="322"/>
      <c r="E30" s="322"/>
      <c r="F30" s="323"/>
      <c r="G30" s="323"/>
      <c r="H30" s="323"/>
      <c r="I30" s="323"/>
      <c r="J30" s="323"/>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row>
    <row r="31" spans="1:39" ht="9.75" customHeight="1">
      <c r="A31" s="322"/>
      <c r="B31" s="322"/>
      <c r="C31" s="322"/>
      <c r="D31" s="322"/>
      <c r="E31" s="322"/>
      <c r="F31" s="323"/>
      <c r="G31" s="323"/>
      <c r="H31" s="323"/>
      <c r="I31" s="323"/>
      <c r="J31" s="323"/>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row>
    <row r="32" spans="1:39" ht="9.75" customHeight="1">
      <c r="A32" s="322"/>
      <c r="B32" s="322"/>
      <c r="C32" s="322"/>
      <c r="D32" s="322"/>
      <c r="E32" s="322"/>
      <c r="F32" s="323"/>
      <c r="G32" s="323"/>
      <c r="H32" s="323"/>
      <c r="I32" s="323"/>
      <c r="J32" s="323"/>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row>
    <row r="33" spans="1:39" ht="9.75" customHeight="1">
      <c r="A33" s="322"/>
      <c r="B33" s="322"/>
      <c r="C33" s="322"/>
      <c r="D33" s="322"/>
      <c r="E33" s="322"/>
      <c r="F33" s="323"/>
      <c r="G33" s="323"/>
      <c r="H33" s="323"/>
      <c r="I33" s="323"/>
      <c r="J33" s="323"/>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row>
    <row r="34" spans="1:39" ht="9.75" customHeight="1">
      <c r="A34" s="322"/>
      <c r="B34" s="322"/>
      <c r="C34" s="322"/>
      <c r="D34" s="322"/>
      <c r="E34" s="322"/>
      <c r="F34" s="323"/>
      <c r="G34" s="323"/>
      <c r="H34" s="323"/>
      <c r="I34" s="323"/>
      <c r="J34" s="323"/>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row>
    <row r="35" spans="1:39" ht="9.75" customHeight="1">
      <c r="A35" s="322"/>
      <c r="B35" s="322"/>
      <c r="C35" s="322"/>
      <c r="D35" s="322"/>
      <c r="E35" s="322"/>
      <c r="F35" s="323"/>
      <c r="G35" s="323"/>
      <c r="H35" s="323"/>
      <c r="I35" s="323"/>
      <c r="J35" s="323"/>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row>
    <row r="36" spans="1:39" ht="9.75" customHeight="1">
      <c r="A36" s="322"/>
      <c r="B36" s="322"/>
      <c r="C36" s="322"/>
      <c r="D36" s="322"/>
      <c r="E36" s="322"/>
      <c r="F36" s="323"/>
      <c r="G36" s="323"/>
      <c r="H36" s="323"/>
      <c r="I36" s="323"/>
      <c r="J36" s="323"/>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row>
    <row r="37" spans="1:39" ht="9.75" customHeight="1">
      <c r="A37" s="322"/>
      <c r="B37" s="322"/>
      <c r="C37" s="322"/>
      <c r="D37" s="322"/>
      <c r="E37" s="322"/>
      <c r="F37" s="323"/>
      <c r="G37" s="323"/>
      <c r="H37" s="323"/>
      <c r="I37" s="323"/>
      <c r="J37" s="323"/>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row>
    <row r="38" spans="1:39" ht="9.75" customHeight="1">
      <c r="A38" s="322"/>
      <c r="B38" s="322"/>
      <c r="C38" s="322"/>
      <c r="D38" s="322"/>
      <c r="E38" s="322"/>
      <c r="F38" s="323"/>
      <c r="G38" s="323"/>
      <c r="H38" s="323"/>
      <c r="I38" s="323"/>
      <c r="J38" s="323"/>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row>
    <row r="39" spans="1:39" ht="9.75" customHeight="1">
      <c r="A39" s="322"/>
      <c r="B39" s="322"/>
      <c r="C39" s="322"/>
      <c r="D39" s="322"/>
      <c r="E39" s="322"/>
      <c r="F39" s="323"/>
      <c r="G39" s="323"/>
      <c r="H39" s="323"/>
      <c r="I39" s="323"/>
      <c r="J39" s="323"/>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row>
    <row r="40" spans="1:39" ht="9.75" customHeight="1">
      <c r="A40" s="322"/>
      <c r="B40" s="322"/>
      <c r="C40" s="322"/>
      <c r="D40" s="322"/>
      <c r="E40" s="322"/>
      <c r="F40" s="323"/>
      <c r="G40" s="323"/>
      <c r="H40" s="323"/>
      <c r="I40" s="323"/>
      <c r="J40" s="323"/>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row>
    <row r="41" spans="1:39" ht="9.75" customHeight="1">
      <c r="A41" s="322"/>
      <c r="B41" s="322"/>
      <c r="C41" s="322"/>
      <c r="D41" s="322"/>
      <c r="E41" s="322"/>
      <c r="F41" s="323"/>
      <c r="G41" s="323"/>
      <c r="H41" s="323"/>
      <c r="I41" s="323"/>
      <c r="J41" s="323"/>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row>
    <row r="42" spans="1:39" ht="9.75" customHeight="1">
      <c r="A42" s="322"/>
      <c r="B42" s="322"/>
      <c r="C42" s="322"/>
      <c r="D42" s="322"/>
      <c r="E42" s="322"/>
      <c r="F42" s="323"/>
      <c r="G42" s="323"/>
      <c r="H42" s="323"/>
      <c r="I42" s="323"/>
      <c r="J42" s="323"/>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row>
    <row r="43" spans="1:39" ht="9.75" customHeight="1">
      <c r="A43" s="322"/>
      <c r="B43" s="322"/>
      <c r="C43" s="322"/>
      <c r="D43" s="322"/>
      <c r="E43" s="322"/>
      <c r="F43" s="323"/>
      <c r="G43" s="323"/>
      <c r="H43" s="323"/>
      <c r="I43" s="323"/>
      <c r="J43" s="323"/>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row>
    <row r="44" spans="1:39" ht="9.75" customHeight="1" thickBot="1">
      <c r="A44" s="389"/>
      <c r="B44" s="390"/>
      <c r="C44" s="390"/>
      <c r="D44" s="390"/>
      <c r="E44" s="391"/>
      <c r="F44" s="344"/>
      <c r="G44" s="345"/>
      <c r="H44" s="345"/>
      <c r="I44" s="345"/>
      <c r="J44" s="346"/>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row>
    <row r="45" spans="1:39" ht="22.5" customHeight="1" thickTop="1">
      <c r="A45" s="392" t="s">
        <v>88</v>
      </c>
      <c r="B45" s="393"/>
      <c r="C45" s="393"/>
      <c r="D45" s="393"/>
      <c r="E45" s="393"/>
      <c r="F45" s="394">
        <f>SUM(F25:J44)</f>
        <v>0</v>
      </c>
      <c r="G45" s="395"/>
      <c r="H45" s="395"/>
      <c r="I45" s="395"/>
      <c r="J45" s="396"/>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104</v>
      </c>
      <c r="B47" s="29"/>
      <c r="C47" s="17"/>
      <c r="D47" s="29"/>
      <c r="E47" s="19"/>
      <c r="F47" s="29"/>
      <c r="G47" s="29"/>
      <c r="H47" s="29"/>
      <c r="I47" s="29"/>
      <c r="J47" s="25"/>
      <c r="K47" s="25"/>
      <c r="L47" s="25"/>
      <c r="M47" s="25"/>
      <c r="N47" s="25"/>
      <c r="O47" s="35"/>
      <c r="P47" s="31"/>
      <c r="Q47" s="32"/>
      <c r="R47" s="32"/>
      <c r="S47" s="25"/>
      <c r="T47" s="26"/>
      <c r="U47" s="25"/>
      <c r="V47" s="30"/>
      <c r="W47" s="347" t="s">
        <v>75</v>
      </c>
      <c r="X47" s="342"/>
      <c r="Y47" s="342"/>
      <c r="Z47" s="343"/>
      <c r="AA47" s="340" t="str">
        <f>IF(L5="","",VLOOKUP(L5,$A$94:$C$128,3,FALSE))</f>
        <v/>
      </c>
      <c r="AB47" s="341"/>
      <c r="AC47" s="341"/>
      <c r="AD47" s="342" t="s">
        <v>59</v>
      </c>
      <c r="AE47" s="343"/>
      <c r="AF47" s="347" t="s">
        <v>45</v>
      </c>
      <c r="AG47" s="342"/>
      <c r="AH47" s="343"/>
      <c r="AI47" s="329">
        <f>ROUNDDOWN($F$65/1000,0)</f>
        <v>0</v>
      </c>
      <c r="AJ47" s="330"/>
      <c r="AK47" s="330"/>
      <c r="AL47" s="342" t="s">
        <v>59</v>
      </c>
      <c r="AM47" s="343"/>
    </row>
    <row r="48" spans="1:39" ht="18.75" customHeight="1">
      <c r="A48" s="64" t="s">
        <v>42</v>
      </c>
      <c r="B48" s="194"/>
      <c r="C48" s="22"/>
      <c r="D48" s="22"/>
      <c r="E48" s="22"/>
      <c r="F48" s="22"/>
      <c r="G48" s="22"/>
      <c r="H48" s="337"/>
      <c r="I48" s="338"/>
      <c r="J48" s="339"/>
      <c r="K48" s="327" t="s">
        <v>125</v>
      </c>
      <c r="L48" s="328"/>
      <c r="M48" s="328"/>
      <c r="N48" s="328"/>
      <c r="O48" s="328"/>
      <c r="P48" s="328"/>
      <c r="Q48" s="328"/>
      <c r="R48" s="328"/>
      <c r="S48" s="328"/>
      <c r="T48" s="328"/>
      <c r="U48" s="328"/>
      <c r="V48" s="328"/>
      <c r="W48" s="328"/>
      <c r="X48" s="328"/>
      <c r="Y48" s="328"/>
      <c r="Z48" s="328"/>
      <c r="AA48" s="328"/>
      <c r="AB48" s="328"/>
      <c r="AC48" s="328"/>
      <c r="AD48" s="328"/>
      <c r="AE48" s="328"/>
      <c r="AF48" s="65" t="s">
        <v>73</v>
      </c>
      <c r="AG48" s="66"/>
      <c r="AH48" s="66"/>
      <c r="AI48" s="24"/>
      <c r="AJ48" s="24"/>
      <c r="AK48" s="199"/>
      <c r="AL48" s="22"/>
      <c r="AM48" s="67"/>
    </row>
    <row r="49" spans="1:40" ht="25.5" customHeight="1">
      <c r="A49" s="68"/>
      <c r="B49" s="14"/>
      <c r="C49" s="331" t="s">
        <v>183</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2"/>
    </row>
    <row r="50" spans="1:40" ht="25.5" customHeight="1">
      <c r="A50" s="70"/>
      <c r="B50" s="18"/>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4"/>
    </row>
    <row r="51" spans="1:40" ht="18.75" customHeight="1">
      <c r="A51" s="319" t="s">
        <v>165</v>
      </c>
      <c r="B51" s="320"/>
      <c r="C51" s="320"/>
      <c r="D51" s="320"/>
      <c r="E51" s="320"/>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8"/>
    </row>
    <row r="52" spans="1:40" ht="18" customHeight="1">
      <c r="A52" s="319" t="s">
        <v>43</v>
      </c>
      <c r="B52" s="320"/>
      <c r="C52" s="320"/>
      <c r="D52" s="320"/>
      <c r="E52" s="321"/>
      <c r="F52" s="319" t="s">
        <v>46</v>
      </c>
      <c r="G52" s="320"/>
      <c r="H52" s="320"/>
      <c r="I52" s="320"/>
      <c r="J52" s="320"/>
      <c r="K52" s="317" t="s">
        <v>44</v>
      </c>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row>
    <row r="53" spans="1:40" ht="9.75" customHeight="1">
      <c r="A53" s="322"/>
      <c r="B53" s="322"/>
      <c r="C53" s="322"/>
      <c r="D53" s="322"/>
      <c r="E53" s="322"/>
      <c r="F53" s="323"/>
      <c r="G53" s="323"/>
      <c r="H53" s="323"/>
      <c r="I53" s="323"/>
      <c r="J53" s="323"/>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row>
    <row r="54" spans="1:40" ht="9.75" customHeight="1">
      <c r="A54" s="322"/>
      <c r="B54" s="322"/>
      <c r="C54" s="322"/>
      <c r="D54" s="322"/>
      <c r="E54" s="322"/>
      <c r="F54" s="323"/>
      <c r="G54" s="323"/>
      <c r="H54" s="323"/>
      <c r="I54" s="323"/>
      <c r="J54" s="323"/>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row>
    <row r="55" spans="1:40" ht="9.75" customHeight="1">
      <c r="A55" s="322"/>
      <c r="B55" s="322"/>
      <c r="C55" s="322"/>
      <c r="D55" s="322"/>
      <c r="E55" s="322"/>
      <c r="F55" s="323"/>
      <c r="G55" s="323"/>
      <c r="H55" s="323"/>
      <c r="I55" s="323"/>
      <c r="J55" s="323"/>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row>
    <row r="56" spans="1:40" ht="9.75" customHeight="1">
      <c r="A56" s="322"/>
      <c r="B56" s="322"/>
      <c r="C56" s="322"/>
      <c r="D56" s="322"/>
      <c r="E56" s="322"/>
      <c r="F56" s="323"/>
      <c r="G56" s="323"/>
      <c r="H56" s="323"/>
      <c r="I56" s="323"/>
      <c r="J56" s="323"/>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row>
    <row r="57" spans="1:40" ht="9.75" customHeight="1">
      <c r="A57" s="322"/>
      <c r="B57" s="322"/>
      <c r="C57" s="322"/>
      <c r="D57" s="322"/>
      <c r="E57" s="322"/>
      <c r="F57" s="323"/>
      <c r="G57" s="323"/>
      <c r="H57" s="323"/>
      <c r="I57" s="323"/>
      <c r="J57" s="323"/>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row>
    <row r="58" spans="1:40" ht="9.75" customHeight="1">
      <c r="A58" s="322"/>
      <c r="B58" s="322"/>
      <c r="C58" s="322"/>
      <c r="D58" s="322"/>
      <c r="E58" s="322"/>
      <c r="F58" s="323"/>
      <c r="G58" s="323"/>
      <c r="H58" s="323"/>
      <c r="I58" s="323"/>
      <c r="J58" s="323"/>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row>
    <row r="59" spans="1:40" ht="9.75" customHeight="1">
      <c r="A59" s="322"/>
      <c r="B59" s="322"/>
      <c r="C59" s="322"/>
      <c r="D59" s="322"/>
      <c r="E59" s="322"/>
      <c r="F59" s="323"/>
      <c r="G59" s="323"/>
      <c r="H59" s="323"/>
      <c r="I59" s="323"/>
      <c r="J59" s="323"/>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row>
    <row r="60" spans="1:40" ht="9.75" customHeight="1">
      <c r="A60" s="322"/>
      <c r="B60" s="322"/>
      <c r="C60" s="322"/>
      <c r="D60" s="322"/>
      <c r="E60" s="322"/>
      <c r="F60" s="323"/>
      <c r="G60" s="323"/>
      <c r="H60" s="323"/>
      <c r="I60" s="323"/>
      <c r="J60" s="323"/>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row>
    <row r="61" spans="1:40" ht="9.75" customHeight="1">
      <c r="A61" s="322"/>
      <c r="B61" s="322"/>
      <c r="C61" s="322"/>
      <c r="D61" s="322"/>
      <c r="E61" s="322"/>
      <c r="F61" s="323"/>
      <c r="G61" s="323"/>
      <c r="H61" s="323"/>
      <c r="I61" s="323"/>
      <c r="J61" s="323"/>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row>
    <row r="62" spans="1:40" ht="9.75" customHeight="1">
      <c r="A62" s="322"/>
      <c r="B62" s="322"/>
      <c r="C62" s="322"/>
      <c r="D62" s="322"/>
      <c r="E62" s="322"/>
      <c r="F62" s="323"/>
      <c r="G62" s="323"/>
      <c r="H62" s="323"/>
      <c r="I62" s="323"/>
      <c r="J62" s="323"/>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row>
    <row r="63" spans="1:40" ht="9.75" customHeight="1">
      <c r="A63" s="322"/>
      <c r="B63" s="322"/>
      <c r="C63" s="322"/>
      <c r="D63" s="322"/>
      <c r="E63" s="322"/>
      <c r="F63" s="323"/>
      <c r="G63" s="323"/>
      <c r="H63" s="323"/>
      <c r="I63" s="323"/>
      <c r="J63" s="323"/>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row>
    <row r="64" spans="1:40" ht="9.75" customHeight="1" thickBot="1">
      <c r="A64" s="389"/>
      <c r="B64" s="390"/>
      <c r="C64" s="390"/>
      <c r="D64" s="390"/>
      <c r="E64" s="391"/>
      <c r="F64" s="344"/>
      <c r="G64" s="345"/>
      <c r="H64" s="345"/>
      <c r="I64" s="345"/>
      <c r="J64" s="345"/>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3"/>
    </row>
    <row r="65" spans="1:39" ht="22.5" customHeight="1" thickTop="1">
      <c r="A65" s="392" t="s">
        <v>118</v>
      </c>
      <c r="B65" s="393"/>
      <c r="C65" s="393"/>
      <c r="D65" s="393"/>
      <c r="E65" s="398"/>
      <c r="F65" s="399">
        <f>SUM(F53:J64)</f>
        <v>0</v>
      </c>
      <c r="G65" s="400"/>
      <c r="H65" s="400"/>
      <c r="I65" s="400"/>
      <c r="J65" s="400"/>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111</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201" t="s">
        <v>113</v>
      </c>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90"/>
      <c r="AM69" s="91"/>
    </row>
    <row r="70" spans="1:39" s="87" customFormat="1" ht="11.25" customHeight="1">
      <c r="A70" s="83" t="s">
        <v>114</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177</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384" t="s">
        <v>119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85"/>
      <c r="AM73" s="86"/>
    </row>
    <row r="74" spans="1:39" s="87" customFormat="1" ht="11.25" customHeight="1">
      <c r="A74" s="201" t="s">
        <v>115</v>
      </c>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85"/>
      <c r="AM74" s="86"/>
    </row>
    <row r="75" spans="1:39" s="87" customFormat="1" ht="11.25" customHeight="1">
      <c r="A75" s="201" t="s">
        <v>178</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201" t="s">
        <v>179</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201"/>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397" t="s">
        <v>120</v>
      </c>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85"/>
      <c r="AM78" s="86"/>
    </row>
    <row r="79" spans="1:39" s="87" customFormat="1" ht="11.25" customHeight="1">
      <c r="A79" s="201" t="s">
        <v>121</v>
      </c>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85"/>
      <c r="AM79" s="86"/>
    </row>
    <row r="80" spans="1:39" s="87" customFormat="1" ht="11.25" customHeight="1">
      <c r="A80" s="201" t="s">
        <v>180</v>
      </c>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85"/>
      <c r="AM80" s="86"/>
    </row>
    <row r="81" spans="1:39" s="87" customFormat="1" ht="3" customHeight="1">
      <c r="A81" s="201"/>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85"/>
      <c r="AM81" s="86"/>
    </row>
    <row r="82" spans="1:39" s="87" customFormat="1" ht="11.25" customHeight="1">
      <c r="A82" s="384" t="s">
        <v>112</v>
      </c>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85"/>
      <c r="AM82" s="86"/>
    </row>
    <row r="83" spans="1:39" s="87" customFormat="1" ht="11.25" customHeight="1">
      <c r="A83" s="201" t="s">
        <v>116</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201" t="s">
        <v>181</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201"/>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201" t="s">
        <v>122</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123</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182</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3" spans="1:39" s="179" customFormat="1" ht="6" hidden="1">
      <c r="B93" s="179" t="s">
        <v>133</v>
      </c>
      <c r="C93" s="179" t="s">
        <v>134</v>
      </c>
      <c r="D93" s="179" t="s">
        <v>143</v>
      </c>
      <c r="E93" s="179" t="s">
        <v>144</v>
      </c>
    </row>
    <row r="94" spans="1:39" s="179" customFormat="1" ht="6" hidden="1">
      <c r="A94" s="179" t="s">
        <v>145</v>
      </c>
      <c r="B94" s="180">
        <v>537</v>
      </c>
      <c r="C94" s="180">
        <v>268</v>
      </c>
      <c r="D94" s="180">
        <v>537</v>
      </c>
      <c r="E94" s="180">
        <v>268</v>
      </c>
      <c r="F94" s="179" t="s">
        <v>146</v>
      </c>
      <c r="G94" s="180"/>
    </row>
    <row r="95" spans="1:39" s="179" customFormat="1" ht="6" hidden="1">
      <c r="A95" s="179" t="s">
        <v>147</v>
      </c>
      <c r="B95" s="180">
        <v>684</v>
      </c>
      <c r="C95" s="180">
        <v>342</v>
      </c>
      <c r="D95" s="180">
        <v>684</v>
      </c>
      <c r="E95" s="180">
        <v>342</v>
      </c>
      <c r="F95" s="179" t="s">
        <v>146</v>
      </c>
      <c r="G95" s="180"/>
    </row>
    <row r="96" spans="1:39" s="179" customFormat="1" ht="6" hidden="1">
      <c r="A96" s="179" t="s">
        <v>148</v>
      </c>
      <c r="B96" s="180">
        <v>889</v>
      </c>
      <c r="C96" s="180">
        <v>445</v>
      </c>
      <c r="D96" s="180">
        <v>889</v>
      </c>
      <c r="E96" s="180">
        <v>445</v>
      </c>
      <c r="F96" s="179" t="s">
        <v>146</v>
      </c>
      <c r="G96" s="180"/>
    </row>
    <row r="97" spans="1:7" s="179" customFormat="1" ht="6" hidden="1">
      <c r="A97" s="179" t="s">
        <v>149</v>
      </c>
      <c r="B97" s="180">
        <v>231</v>
      </c>
      <c r="C97" s="180">
        <v>115</v>
      </c>
      <c r="D97" s="180">
        <v>231</v>
      </c>
      <c r="E97" s="180">
        <v>115</v>
      </c>
      <c r="F97" s="179" t="s">
        <v>146</v>
      </c>
      <c r="G97" s="180"/>
    </row>
    <row r="98" spans="1:7" s="179" customFormat="1" ht="6" hidden="1">
      <c r="A98" s="179" t="s">
        <v>15</v>
      </c>
      <c r="B98" s="180">
        <v>226</v>
      </c>
      <c r="C98" s="180">
        <v>113</v>
      </c>
      <c r="D98" s="180">
        <v>226</v>
      </c>
      <c r="E98" s="180">
        <v>113</v>
      </c>
      <c r="F98" s="179" t="s">
        <v>146</v>
      </c>
      <c r="G98" s="180"/>
    </row>
    <row r="99" spans="1:7" s="179" customFormat="1" ht="6" hidden="1">
      <c r="A99" s="179" t="s">
        <v>150</v>
      </c>
      <c r="B99" s="180">
        <v>564</v>
      </c>
      <c r="C99" s="180">
        <v>282</v>
      </c>
      <c r="D99" s="180">
        <v>564</v>
      </c>
      <c r="E99" s="180">
        <v>282</v>
      </c>
      <c r="F99" s="179" t="s">
        <v>146</v>
      </c>
      <c r="G99" s="180"/>
    </row>
    <row r="100" spans="1:7" s="179" customFormat="1" ht="6" hidden="1">
      <c r="A100" s="179" t="s">
        <v>151</v>
      </c>
      <c r="B100" s="180">
        <v>710</v>
      </c>
      <c r="C100" s="180">
        <v>355</v>
      </c>
      <c r="D100" s="180">
        <v>710</v>
      </c>
      <c r="E100" s="180">
        <v>355</v>
      </c>
      <c r="F100" s="179" t="s">
        <v>146</v>
      </c>
      <c r="G100" s="180"/>
    </row>
    <row r="101" spans="1:7" s="179" customFormat="1" ht="6" hidden="1">
      <c r="A101" s="179" t="s">
        <v>152</v>
      </c>
      <c r="B101" s="180">
        <v>1133</v>
      </c>
      <c r="C101" s="180">
        <v>567</v>
      </c>
      <c r="D101" s="180">
        <v>1133</v>
      </c>
      <c r="E101" s="180">
        <v>567</v>
      </c>
      <c r="F101" s="179" t="s">
        <v>146</v>
      </c>
      <c r="G101" s="180"/>
    </row>
    <row r="102" spans="1:7" s="179" customFormat="1" ht="6" hidden="1">
      <c r="A102" s="179" t="s">
        <v>47</v>
      </c>
      <c r="B102" s="180">
        <f>D102*$AG$5</f>
        <v>0</v>
      </c>
      <c r="C102" s="180">
        <f>E102*$AG$5</f>
        <v>0</v>
      </c>
      <c r="D102" s="180">
        <v>27</v>
      </c>
      <c r="E102" s="180">
        <v>13</v>
      </c>
      <c r="F102" s="179" t="s">
        <v>153</v>
      </c>
      <c r="G102" s="180"/>
    </row>
    <row r="103" spans="1:7" s="179" customFormat="1" ht="6" hidden="1">
      <c r="A103" s="179" t="s">
        <v>154</v>
      </c>
      <c r="B103" s="180">
        <f>D103*$AG$5</f>
        <v>0</v>
      </c>
      <c r="C103" s="180">
        <f>E103*$AG$5</f>
        <v>0</v>
      </c>
      <c r="D103" s="180">
        <v>27</v>
      </c>
      <c r="E103" s="180">
        <v>13</v>
      </c>
      <c r="F103" s="179" t="s">
        <v>153</v>
      </c>
      <c r="G103" s="180"/>
    </row>
    <row r="104" spans="1:7" s="179" customFormat="1" ht="6" hidden="1">
      <c r="A104" s="179" t="s">
        <v>16</v>
      </c>
      <c r="B104" s="180">
        <v>320</v>
      </c>
      <c r="C104" s="180">
        <v>160</v>
      </c>
      <c r="D104" s="180">
        <v>320</v>
      </c>
      <c r="E104" s="180">
        <v>160</v>
      </c>
      <c r="F104" s="179" t="s">
        <v>146</v>
      </c>
      <c r="G104" s="180"/>
    </row>
    <row r="105" spans="1:7" s="179" customFormat="1" ht="6" hidden="1">
      <c r="A105" s="179" t="s">
        <v>17</v>
      </c>
      <c r="B105" s="180">
        <v>339</v>
      </c>
      <c r="C105" s="180">
        <v>169</v>
      </c>
      <c r="D105" s="180">
        <v>339</v>
      </c>
      <c r="E105" s="180">
        <v>169</v>
      </c>
      <c r="F105" s="179" t="s">
        <v>146</v>
      </c>
      <c r="G105" s="180"/>
    </row>
    <row r="106" spans="1:7" s="179" customFormat="1" ht="6" hidden="1">
      <c r="A106" s="179" t="s">
        <v>18</v>
      </c>
      <c r="B106" s="180">
        <v>311</v>
      </c>
      <c r="C106" s="180">
        <v>156</v>
      </c>
      <c r="D106" s="180">
        <v>311</v>
      </c>
      <c r="E106" s="180">
        <v>156</v>
      </c>
      <c r="F106" s="179" t="s">
        <v>146</v>
      </c>
      <c r="G106" s="180"/>
    </row>
    <row r="107" spans="1:7" s="179" customFormat="1" ht="6" hidden="1">
      <c r="A107" s="179" t="s">
        <v>19</v>
      </c>
      <c r="B107" s="180">
        <v>137</v>
      </c>
      <c r="C107" s="180">
        <v>68</v>
      </c>
      <c r="D107" s="180">
        <v>137</v>
      </c>
      <c r="E107" s="180">
        <v>68</v>
      </c>
      <c r="F107" s="179" t="s">
        <v>146</v>
      </c>
      <c r="G107" s="180"/>
    </row>
    <row r="108" spans="1:7" s="179" customFormat="1" ht="6" hidden="1">
      <c r="A108" s="179" t="s">
        <v>20</v>
      </c>
      <c r="B108" s="180">
        <v>508</v>
      </c>
      <c r="C108" s="180">
        <v>254</v>
      </c>
      <c r="D108" s="180">
        <v>508</v>
      </c>
      <c r="E108" s="180">
        <v>254</v>
      </c>
      <c r="F108" s="179" t="s">
        <v>146</v>
      </c>
      <c r="G108" s="180"/>
    </row>
    <row r="109" spans="1:7" s="179" customFormat="1" ht="6" hidden="1">
      <c r="A109" s="179" t="s">
        <v>21</v>
      </c>
      <c r="B109" s="180">
        <v>204</v>
      </c>
      <c r="C109" s="180">
        <v>102</v>
      </c>
      <c r="D109" s="180">
        <v>204</v>
      </c>
      <c r="E109" s="180">
        <v>102</v>
      </c>
      <c r="F109" s="179" t="s">
        <v>146</v>
      </c>
      <c r="G109" s="180"/>
    </row>
    <row r="110" spans="1:7" s="179" customFormat="1" ht="6" hidden="1">
      <c r="A110" s="179" t="s">
        <v>22</v>
      </c>
      <c r="B110" s="180">
        <v>148</v>
      </c>
      <c r="C110" s="180">
        <v>74</v>
      </c>
      <c r="D110" s="180">
        <v>148</v>
      </c>
      <c r="E110" s="180">
        <v>74</v>
      </c>
      <c r="F110" s="179" t="s">
        <v>146</v>
      </c>
      <c r="G110" s="180"/>
    </row>
    <row r="111" spans="1:7" s="179" customFormat="1" ht="6" hidden="1">
      <c r="A111" s="179" t="s">
        <v>23</v>
      </c>
      <c r="B111" s="180"/>
      <c r="C111" s="180">
        <v>282</v>
      </c>
      <c r="D111" s="180"/>
      <c r="E111" s="180">
        <v>282</v>
      </c>
      <c r="F111" s="179" t="s">
        <v>146</v>
      </c>
      <c r="G111" s="180"/>
    </row>
    <row r="112" spans="1:7" s="179" customFormat="1" ht="6" hidden="1">
      <c r="A112" s="179" t="s">
        <v>155</v>
      </c>
      <c r="B112" s="180">
        <v>33</v>
      </c>
      <c r="C112" s="180">
        <v>16</v>
      </c>
      <c r="D112" s="180">
        <v>33</v>
      </c>
      <c r="E112" s="180">
        <v>16</v>
      </c>
      <c r="F112" s="179" t="s">
        <v>146</v>
      </c>
      <c r="G112" s="180"/>
    </row>
    <row r="113" spans="1:7" s="179" customFormat="1" ht="6" hidden="1">
      <c r="A113" s="179" t="s">
        <v>24</v>
      </c>
      <c r="B113" s="180">
        <v>475</v>
      </c>
      <c r="C113" s="180">
        <v>237</v>
      </c>
      <c r="D113" s="180">
        <v>475</v>
      </c>
      <c r="E113" s="180">
        <v>237</v>
      </c>
      <c r="F113" s="179" t="s">
        <v>146</v>
      </c>
      <c r="G113" s="180"/>
    </row>
    <row r="114" spans="1:7" s="179" customFormat="1" ht="6" hidden="1">
      <c r="A114" s="179" t="s">
        <v>25</v>
      </c>
      <c r="B114" s="180">
        <v>638</v>
      </c>
      <c r="C114" s="180">
        <v>319</v>
      </c>
      <c r="D114" s="180">
        <v>638</v>
      </c>
      <c r="E114" s="180">
        <v>319</v>
      </c>
      <c r="F114" s="179" t="s">
        <v>146</v>
      </c>
      <c r="G114" s="180"/>
    </row>
    <row r="115" spans="1:7" s="179" customFormat="1" ht="6" hidden="1">
      <c r="A115" s="179" t="s">
        <v>26</v>
      </c>
      <c r="B115" s="180">
        <f>D115*$AG$5</f>
        <v>0</v>
      </c>
      <c r="C115" s="180">
        <f>E115*$AG$5</f>
        <v>0</v>
      </c>
      <c r="D115" s="180">
        <v>38</v>
      </c>
      <c r="E115" s="180">
        <v>19</v>
      </c>
      <c r="F115" s="179" t="s">
        <v>153</v>
      </c>
      <c r="G115" s="180"/>
    </row>
    <row r="116" spans="1:7" s="179" customFormat="1" ht="6" hidden="1">
      <c r="A116" s="179" t="s">
        <v>27</v>
      </c>
      <c r="B116" s="180">
        <f>D116*$AG$5</f>
        <v>0</v>
      </c>
      <c r="C116" s="180">
        <f t="shared" ref="C116:C128" si="0">E116*$AG$5</f>
        <v>0</v>
      </c>
      <c r="D116" s="180">
        <v>40</v>
      </c>
      <c r="E116" s="180">
        <v>20</v>
      </c>
      <c r="F116" s="179" t="s">
        <v>153</v>
      </c>
      <c r="G116" s="180"/>
    </row>
    <row r="117" spans="1:7" s="179" customFormat="1" ht="6" hidden="1">
      <c r="A117" s="179" t="s">
        <v>28</v>
      </c>
      <c r="B117" s="180">
        <f t="shared" ref="B117:B128" si="1">D117*$AG$5</f>
        <v>0</v>
      </c>
      <c r="C117" s="180">
        <f t="shared" si="0"/>
        <v>0</v>
      </c>
      <c r="D117" s="180">
        <v>38</v>
      </c>
      <c r="E117" s="180">
        <v>19</v>
      </c>
      <c r="F117" s="179" t="s">
        <v>153</v>
      </c>
      <c r="G117" s="180"/>
    </row>
    <row r="118" spans="1:7" s="179" customFormat="1" ht="6" hidden="1">
      <c r="A118" s="179" t="s">
        <v>29</v>
      </c>
      <c r="B118" s="180">
        <f t="shared" si="1"/>
        <v>0</v>
      </c>
      <c r="C118" s="180">
        <f t="shared" si="0"/>
        <v>0</v>
      </c>
      <c r="D118" s="180">
        <v>48</v>
      </c>
      <c r="E118" s="180">
        <v>24</v>
      </c>
      <c r="F118" s="179" t="s">
        <v>153</v>
      </c>
      <c r="G118" s="180"/>
    </row>
    <row r="119" spans="1:7" s="179" customFormat="1" ht="6" hidden="1">
      <c r="A119" s="179" t="s">
        <v>30</v>
      </c>
      <c r="B119" s="180">
        <f t="shared" si="1"/>
        <v>0</v>
      </c>
      <c r="C119" s="180">
        <f t="shared" si="0"/>
        <v>0</v>
      </c>
      <c r="D119" s="180">
        <v>43</v>
      </c>
      <c r="E119" s="180">
        <v>21</v>
      </c>
      <c r="F119" s="179" t="s">
        <v>153</v>
      </c>
      <c r="G119" s="180"/>
    </row>
    <row r="120" spans="1:7" s="179" customFormat="1" ht="6" hidden="1">
      <c r="A120" s="179" t="s">
        <v>31</v>
      </c>
      <c r="B120" s="180">
        <f t="shared" si="1"/>
        <v>0</v>
      </c>
      <c r="C120" s="180">
        <f t="shared" si="0"/>
        <v>0</v>
      </c>
      <c r="D120" s="180">
        <v>36</v>
      </c>
      <c r="E120" s="180">
        <v>18</v>
      </c>
      <c r="F120" s="179" t="s">
        <v>153</v>
      </c>
      <c r="G120" s="180"/>
    </row>
    <row r="121" spans="1:7" s="179" customFormat="1" ht="6" hidden="1">
      <c r="A121" s="179" t="s">
        <v>156</v>
      </c>
      <c r="B121" s="180">
        <f t="shared" si="1"/>
        <v>0</v>
      </c>
      <c r="C121" s="180">
        <f t="shared" si="0"/>
        <v>0</v>
      </c>
      <c r="D121" s="180">
        <v>37</v>
      </c>
      <c r="E121" s="180">
        <v>19</v>
      </c>
      <c r="F121" s="179" t="s">
        <v>153</v>
      </c>
      <c r="G121" s="180"/>
    </row>
    <row r="122" spans="1:7" s="179" customFormat="1" ht="6" hidden="1">
      <c r="A122" s="179" t="s">
        <v>157</v>
      </c>
      <c r="B122" s="180">
        <f t="shared" si="1"/>
        <v>0</v>
      </c>
      <c r="C122" s="180">
        <f t="shared" si="0"/>
        <v>0</v>
      </c>
      <c r="D122" s="180">
        <v>35</v>
      </c>
      <c r="E122" s="180">
        <v>18</v>
      </c>
      <c r="F122" s="179" t="s">
        <v>153</v>
      </c>
      <c r="G122" s="180"/>
    </row>
    <row r="123" spans="1:7" s="179" customFormat="1" ht="6" hidden="1">
      <c r="A123" s="179" t="s">
        <v>158</v>
      </c>
      <c r="B123" s="180">
        <f t="shared" si="1"/>
        <v>0</v>
      </c>
      <c r="C123" s="180">
        <f t="shared" si="0"/>
        <v>0</v>
      </c>
      <c r="D123" s="180">
        <v>37</v>
      </c>
      <c r="E123" s="180">
        <v>19</v>
      </c>
      <c r="F123" s="179" t="s">
        <v>153</v>
      </c>
      <c r="G123" s="180"/>
    </row>
    <row r="124" spans="1:7" s="179" customFormat="1" ht="6" hidden="1">
      <c r="A124" s="179" t="s">
        <v>159</v>
      </c>
      <c r="B124" s="180">
        <f t="shared" si="1"/>
        <v>0</v>
      </c>
      <c r="C124" s="180">
        <f t="shared" si="0"/>
        <v>0</v>
      </c>
      <c r="D124" s="180">
        <v>35</v>
      </c>
      <c r="E124" s="180">
        <v>18</v>
      </c>
      <c r="F124" s="179" t="s">
        <v>153</v>
      </c>
      <c r="G124" s="180"/>
    </row>
    <row r="125" spans="1:7" s="179" customFormat="1" ht="6" hidden="1">
      <c r="A125" s="179" t="s">
        <v>160</v>
      </c>
      <c r="B125" s="180">
        <f t="shared" si="1"/>
        <v>0</v>
      </c>
      <c r="C125" s="180">
        <f t="shared" si="0"/>
        <v>0</v>
      </c>
      <c r="D125" s="180">
        <v>37</v>
      </c>
      <c r="E125" s="180">
        <v>19</v>
      </c>
      <c r="F125" s="179" t="s">
        <v>153</v>
      </c>
      <c r="G125" s="180"/>
    </row>
    <row r="126" spans="1:7" s="179" customFormat="1" ht="6" hidden="1">
      <c r="A126" s="179" t="s">
        <v>161</v>
      </c>
      <c r="B126" s="180">
        <f t="shared" si="1"/>
        <v>0</v>
      </c>
      <c r="C126" s="180">
        <f t="shared" si="0"/>
        <v>0</v>
      </c>
      <c r="D126" s="180">
        <v>35</v>
      </c>
      <c r="E126" s="180">
        <v>18</v>
      </c>
      <c r="F126" s="179" t="s">
        <v>153</v>
      </c>
      <c r="G126" s="180"/>
    </row>
    <row r="127" spans="1:7" s="179" customFormat="1" ht="6" hidden="1">
      <c r="A127" s="179" t="s">
        <v>162</v>
      </c>
      <c r="B127" s="180">
        <f t="shared" si="1"/>
        <v>0</v>
      </c>
      <c r="C127" s="180">
        <f t="shared" si="0"/>
        <v>0</v>
      </c>
      <c r="D127" s="180">
        <v>37</v>
      </c>
      <c r="E127" s="180">
        <v>19</v>
      </c>
      <c r="F127" s="179" t="s">
        <v>153</v>
      </c>
      <c r="G127" s="180"/>
    </row>
    <row r="128" spans="1:7" s="179" customFormat="1" ht="6" hidden="1">
      <c r="A128" s="179" t="s">
        <v>163</v>
      </c>
      <c r="B128" s="180">
        <f t="shared" si="1"/>
        <v>0</v>
      </c>
      <c r="C128" s="180">
        <f t="shared" si="0"/>
        <v>0</v>
      </c>
      <c r="D128" s="180">
        <v>35</v>
      </c>
      <c r="E128" s="180">
        <v>18</v>
      </c>
      <c r="F128" s="179" t="s">
        <v>153</v>
      </c>
      <c r="G128" s="180"/>
    </row>
    <row r="129" spans="1:7" s="179" customFormat="1" ht="6" hidden="1"/>
    <row r="130" spans="1:7" s="179" customFormat="1" ht="6" hidden="1">
      <c r="A130" s="179" t="s">
        <v>135</v>
      </c>
      <c r="B130" s="179" t="s">
        <v>164</v>
      </c>
    </row>
    <row r="131" spans="1:7" s="179" customFormat="1" ht="6" hidden="1">
      <c r="A131" s="179" t="s">
        <v>136</v>
      </c>
      <c r="B131" s="179">
        <v>0</v>
      </c>
      <c r="C131" s="179" t="b">
        <v>0</v>
      </c>
      <c r="D131" s="179" t="b">
        <v>0</v>
      </c>
      <c r="E131" s="179" t="b">
        <v>0</v>
      </c>
      <c r="F131" s="179">
        <v>0</v>
      </c>
      <c r="G131" s="179">
        <v>0</v>
      </c>
    </row>
    <row r="132" spans="1:7" s="179" customFormat="1" ht="6" hidden="1">
      <c r="A132" s="179" t="s">
        <v>137</v>
      </c>
    </row>
    <row r="133" spans="1:7" s="179" customFormat="1" ht="6" hidden="1">
      <c r="A133" s="179" t="s">
        <v>138</v>
      </c>
    </row>
    <row r="134" spans="1:7" s="179" customFormat="1" ht="6" hidden="1">
      <c r="A134" s="179" t="s">
        <v>139</v>
      </c>
    </row>
    <row r="135" spans="1:7" s="179" customFormat="1" ht="6" hidden="1">
      <c r="A135" s="179" t="s">
        <v>140</v>
      </c>
    </row>
    <row r="136" spans="1:7" s="179" customFormat="1" ht="6" hidden="1">
      <c r="A136" s="179" t="s">
        <v>141</v>
      </c>
    </row>
    <row r="137" spans="1:7" s="179" customFormat="1" ht="6" hidden="1">
      <c r="A137" s="179" t="s">
        <v>142</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dataValidations count="4">
    <dataValidation imeMode="halfAlpha" allowBlank="1" showInputMessage="1" showErrorMessage="1" sqref="S47:V47 AD46:AH46 S46:X46 J46:N47 AM46" xr:uid="{96274E9B-FC4C-46BB-A71D-91B55B1C1542}"/>
    <dataValidation type="list" allowBlank="1" showInputMessage="1" showErrorMessage="1" sqref="H14:J14" xr:uid="{64ED71CD-1926-40B6-9B12-AC6410AA8C7A}">
      <formula1>$A$130:$A$135</formula1>
    </dataValidation>
    <dataValidation type="list" allowBlank="1" showInputMessage="1" showErrorMessage="1" sqref="H48:J48" xr:uid="{D56B1E9F-42DC-4E53-9B53-046BDB25147D}">
      <formula1>$A$136:$A$137</formula1>
    </dataValidation>
    <dataValidation type="list" allowBlank="1" showInputMessage="1" showErrorMessage="1" sqref="L5:AB5" xr:uid="{019E150F-46C9-4EB4-BBCF-58C425433D92}">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（はじめにお読みください）本申請書の使い方</vt:lpstr>
      <vt:lpstr>総括表</vt:lpstr>
      <vt:lpstr>申請額一覧 </vt:lpstr>
      <vt:lpstr>個票１</vt:lpstr>
      <vt:lpstr>個票２</vt:lpstr>
      <vt:lpstr>個票３</vt:lpstr>
      <vt:lpstr>個票１!Print_Area</vt:lpstr>
      <vt:lpstr>個票２!Print_Area</vt:lpstr>
      <vt:lpstr>個票３!Print_Area</vt:lpstr>
      <vt:lpstr>'申請額一覧 '!Print_Area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天谷 美穂</cp:lastModifiedBy>
  <cp:lastPrinted>2023-04-03T12:08:04Z</cp:lastPrinted>
  <dcterms:created xsi:type="dcterms:W3CDTF">2018-06-19T01:27:02Z</dcterms:created>
  <dcterms:modified xsi:type="dcterms:W3CDTF">2023-09-26T13:17:34Z</dcterms:modified>
</cp:coreProperties>
</file>