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ukuipref-my.sharepoint.com/personal/choju_pref_fukui_lg_jp/Documents/長寿福祉課（共有）/02-3 介護サービスグループ/辻/01介護人材確保対策/ウICT導入支援事業（介護職員負担軽減支援事業）/01　ロボット/R6/02　募集（要領・マニュアル最新版）/03　様式/"/>
    </mc:Choice>
  </mc:AlternateContent>
  <xr:revisionPtr revIDLastSave="61" documentId="13_ncr:1_{32D3A3A2-1CCA-48E6-A193-7C4BD01B2A96}" xr6:coauthVersionLast="47" xr6:coauthVersionMax="47" xr10:uidLastSave="{BBA82D92-7730-436D-A27F-99462EB30842}"/>
  <bookViews>
    <workbookView xWindow="-28920" yWindow="-120" windowWidth="29040" windowHeight="15840" tabRatio="500" xr2:uid="{00000000-000D-0000-FFFF-FFFF00000000}"/>
  </bookViews>
  <sheets>
    <sheet name="Sheet1" sheetId="1" r:id="rId1"/>
  </sheets>
  <definedNames>
    <definedName name="_xlnm.Print_Area" localSheetId="0">Sheet1!$A$1:$J$30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1" l="1"/>
  <c r="I20" i="1"/>
  <c r="I19" i="1"/>
  <c r="I18" i="1"/>
  <c r="I17" i="1"/>
  <c r="I16" i="1"/>
  <c r="M7" i="1"/>
  <c r="H9" i="1" s="1"/>
  <c r="E16" i="1" l="1"/>
  <c r="F21" i="1"/>
  <c r="D21" i="1"/>
  <c r="E17" i="1"/>
  <c r="G17" i="1" s="1"/>
  <c r="E18" i="1"/>
  <c r="G18" i="1" s="1"/>
  <c r="E19" i="1"/>
  <c r="G19" i="1" s="1"/>
  <c r="E20" i="1"/>
  <c r="G20" i="1" s="1"/>
  <c r="H20" i="1"/>
  <c r="L20" i="1" s="1"/>
  <c r="J20" i="1" s="1"/>
  <c r="H19" i="1"/>
  <c r="L19" i="1" s="1"/>
  <c r="J19" i="1" s="1"/>
  <c r="H18" i="1"/>
  <c r="L18" i="1" s="1"/>
  <c r="J18" i="1" s="1"/>
  <c r="H17" i="1"/>
  <c r="L17" i="1" l="1"/>
  <c r="J17" i="1" s="1"/>
  <c r="L16" i="1"/>
  <c r="J16" i="1" s="1"/>
  <c r="E21" i="1"/>
  <c r="G21" i="1" s="1"/>
  <c r="G16" i="1"/>
  <c r="J21" i="1" l="1"/>
  <c r="J22" i="1" s="1"/>
</calcChain>
</file>

<file path=xl/sharedStrings.xml><?xml version="1.0" encoding="utf-8"?>
<sst xmlns="http://schemas.openxmlformats.org/spreadsheetml/2006/main" count="57" uniqueCount="49">
  <si>
    <t>事業費</t>
    <rPh sb="0" eb="2">
      <t>ジギョウ</t>
    </rPh>
    <rPh sb="2" eb="3">
      <t>ヒ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</si>
  <si>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</si>
  <si>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</si>
  <si>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計</t>
    <rPh sb="0" eb="1">
      <t>ケイ</t>
    </rPh>
    <phoneticPr fontId="1"/>
  </si>
  <si>
    <t>差引額</t>
    <rPh sb="0" eb="2">
      <t>サシヒキ</t>
    </rPh>
    <rPh sb="2" eb="3">
      <t>ガク</t>
    </rPh>
    <phoneticPr fontId="1"/>
  </si>
  <si>
    <t>Ａ</t>
    <phoneticPr fontId="1"/>
  </si>
  <si>
    <t>Ｂ</t>
    <phoneticPr fontId="1"/>
  </si>
  <si>
    <t>Ｃ （ ＝ Ａ * Ｂ）</t>
    <phoneticPr fontId="1"/>
  </si>
  <si>
    <t>Ｄ</t>
    <phoneticPr fontId="1"/>
  </si>
  <si>
    <t>Ｅ （ ＝ Ｃ －Ｄ ）</t>
    <phoneticPr fontId="1"/>
  </si>
  <si>
    <t>円</t>
    <rPh sb="0" eb="1">
      <t>エン</t>
    </rPh>
    <phoneticPr fontId="1"/>
  </si>
  <si>
    <t>台</t>
    <rPh sb="0" eb="1">
      <t>ダイ</t>
    </rPh>
    <phoneticPr fontId="1"/>
  </si>
  <si>
    <t>寄付金その他の
収入見込額</t>
    <rPh sb="0" eb="3">
      <t>キフキン</t>
    </rPh>
    <rPh sb="5" eb="6">
      <t>タ</t>
    </rPh>
    <rPh sb="8" eb="10">
      <t>シュウニュウ</t>
    </rPh>
    <rPh sb="10" eb="12">
      <t>ミコ</t>
    </rPh>
    <rPh sb="12" eb="13">
      <t>ガク</t>
    </rPh>
    <phoneticPr fontId="1"/>
  </si>
  <si>
    <t>合計</t>
    <rPh sb="0" eb="2">
      <t>ゴウケイ</t>
    </rPh>
    <phoneticPr fontId="1"/>
  </si>
  <si>
    <t>別添１－２</t>
    <rPh sb="0" eb="2">
      <t>ベッテン</t>
    </rPh>
    <phoneticPr fontId="1"/>
  </si>
  <si>
    <t>事業所名</t>
    <rPh sb="0" eb="3">
      <t>ジギョウショ</t>
    </rPh>
    <rPh sb="3" eb="4">
      <t>メイ</t>
    </rPh>
    <phoneticPr fontId="1"/>
  </si>
  <si>
    <t>補助金所要額調書【介護生産性向上推進事業補助金（福井県介護ロボット導入支援事業補助金）】</t>
    <rPh sb="0" eb="1">
      <t>ホ</t>
    </rPh>
    <rPh sb="1" eb="2">
      <t>スケ</t>
    </rPh>
    <rPh sb="2" eb="3">
      <t>キン</t>
    </rPh>
    <rPh sb="3" eb="4">
      <t>ショ</t>
    </rPh>
    <rPh sb="4" eb="5">
      <t>ヨウ</t>
    </rPh>
    <rPh sb="5" eb="6">
      <t>ガク</t>
    </rPh>
    <rPh sb="6" eb="7">
      <t>チョウ</t>
    </rPh>
    <rPh sb="7" eb="8">
      <t>ショ</t>
    </rPh>
    <phoneticPr fontId="1"/>
  </si>
  <si>
    <t>法人名</t>
    <rPh sb="0" eb="3">
      <t>ホウジンメイ</t>
    </rPh>
    <phoneticPr fontId="1"/>
  </si>
  <si>
    <t>※事業所毎に作成してください。</t>
    <phoneticPr fontId="1"/>
  </si>
  <si>
    <t>その他</t>
    <rPh sb="2" eb="3">
      <t>ホカ</t>
    </rPh>
    <phoneticPr fontId="1"/>
  </si>
  <si>
    <t>名）</t>
    <rPh sb="0" eb="1">
      <t>メイ</t>
    </rPh>
    <phoneticPr fontId="1"/>
  </si>
  <si>
    <t>（利用定員等：</t>
    <rPh sb="1" eb="3">
      <t>リヨウ</t>
    </rPh>
    <rPh sb="3" eb="5">
      <t>テイイン</t>
    </rPh>
    <rPh sb="5" eb="6">
      <t>ナド</t>
    </rPh>
    <phoneticPr fontId="1"/>
  </si>
  <si>
    <t>（単位：円）</t>
    <rPh sb="1" eb="3">
      <t>タンイ</t>
    </rPh>
    <rPh sb="4" eb="5">
      <t>エン</t>
    </rPh>
    <phoneticPr fontId="1"/>
  </si>
  <si>
    <t>※補助上限１００万円／事業所</t>
    <rPh sb="1" eb="3">
      <t>ホジョ</t>
    </rPh>
    <rPh sb="3" eb="5">
      <t>ジョウゲン</t>
    </rPh>
    <rPh sb="8" eb="10">
      <t>マンエン</t>
    </rPh>
    <rPh sb="11" eb="14">
      <t>ジギョウショ</t>
    </rPh>
    <phoneticPr fontId="1"/>
  </si>
  <si>
    <t>サービス種別</t>
    <rPh sb="4" eb="6">
      <t>シュベツ</t>
    </rPh>
    <phoneticPr fontId="1"/>
  </si>
  <si>
    <t>施設・居住系サービス</t>
    <rPh sb="0" eb="2">
      <t>シセツ</t>
    </rPh>
    <rPh sb="3" eb="5">
      <t>キョジュウ</t>
    </rPh>
    <rPh sb="5" eb="6">
      <t>ケイ</t>
    </rPh>
    <phoneticPr fontId="1"/>
  </si>
  <si>
    <t>在宅系サービス</t>
    <rPh sb="0" eb="2">
      <t>ザイタク</t>
    </rPh>
    <rPh sb="2" eb="3">
      <t>ケイ</t>
    </rPh>
    <phoneticPr fontId="1"/>
  </si>
  <si>
    <t>台）</t>
    <rPh sb="0" eb="1">
      <t>ダイ</t>
    </rPh>
    <phoneticPr fontId="1"/>
  </si>
  <si>
    <t>介護ロボット名称</t>
    <rPh sb="0" eb="2">
      <t>カイゴ</t>
    </rPh>
    <rPh sb="6" eb="8">
      <t>メイショウ</t>
    </rPh>
    <phoneticPr fontId="1"/>
  </si>
  <si>
    <t>区分</t>
    <rPh sb="0" eb="2">
      <t>クブン</t>
    </rPh>
    <phoneticPr fontId="1"/>
  </si>
  <si>
    <t>補助限度額／台</t>
    <rPh sb="0" eb="2">
      <t>ホジョ</t>
    </rPh>
    <rPh sb="2" eb="4">
      <t>ゲンド</t>
    </rPh>
    <rPh sb="4" eb="5">
      <t>ガク</t>
    </rPh>
    <rPh sb="6" eb="7">
      <t>ダイ</t>
    </rPh>
    <phoneticPr fontId="1"/>
  </si>
  <si>
    <t>円</t>
    <rPh sb="0" eb="1">
      <t>エン</t>
    </rPh>
    <phoneticPr fontId="1"/>
  </si>
  <si>
    <t>―</t>
    <phoneticPr fontId="1"/>
  </si>
  <si>
    <t>F</t>
    <phoneticPr fontId="1"/>
  </si>
  <si>
    <t>G</t>
    <phoneticPr fontId="1"/>
  </si>
  <si>
    <t>補助額／台
※Ａ×3/4</t>
    <rPh sb="0" eb="2">
      <t>ホジョ</t>
    </rPh>
    <rPh sb="2" eb="3">
      <t>ガク</t>
    </rPh>
    <rPh sb="4" eb="5">
      <t>ダイ</t>
    </rPh>
    <phoneticPr fontId="1"/>
  </si>
  <si>
    <t>補助金所要額
（ＦまたはＧ）×Ｂ</t>
    <rPh sb="0" eb="3">
      <t>ホジョキン</t>
    </rPh>
    <rPh sb="3" eb="5">
      <t>ショヨウ</t>
    </rPh>
    <rPh sb="5" eb="6">
      <t>ガク</t>
    </rPh>
    <phoneticPr fontId="1"/>
  </si>
  <si>
    <t>H</t>
    <phoneticPr fontId="1"/>
  </si>
  <si>
    <t>（注）</t>
    <rPh sb="1" eb="2">
      <t>チュウ</t>
    </rPh>
    <phoneticPr fontId="1"/>
  </si>
  <si>
    <t>　１．額は税抜き価格で記載すること</t>
    <rPh sb="3" eb="4">
      <t>ガク</t>
    </rPh>
    <rPh sb="5" eb="6">
      <t>ゼイ</t>
    </rPh>
    <rPh sb="6" eb="7">
      <t>ヌ</t>
    </rPh>
    <rPh sb="8" eb="10">
      <t>カカク</t>
    </rPh>
    <rPh sb="11" eb="13">
      <t>キサイ</t>
    </rPh>
    <phoneticPr fontId="1"/>
  </si>
  <si>
    <t>　２．行が足りない場合は、行を追加すること</t>
    <phoneticPr fontId="1"/>
  </si>
  <si>
    <t>　３．介護ロボット名欄には導入する介護ロボット名を記載すること</t>
    <rPh sb="3" eb="5">
      <t>カイゴ</t>
    </rPh>
    <rPh sb="9" eb="10">
      <t>メイ</t>
    </rPh>
    <rPh sb="10" eb="11">
      <t>ラン</t>
    </rPh>
    <rPh sb="13" eb="15">
      <t>ドウニュウ</t>
    </rPh>
    <rPh sb="17" eb="19">
      <t>カイゴ</t>
    </rPh>
    <rPh sb="23" eb="24">
      <t>メイ</t>
    </rPh>
    <rPh sb="25" eb="27">
      <t>キサイ</t>
    </rPh>
    <phoneticPr fontId="1"/>
  </si>
  <si>
    <t>　４．レンタル、リースによる導入の場合、単価欄Ａは当該年度に係るレンタル料、リース料その他初期費用等の総額を記載すること</t>
    <rPh sb="14" eb="16">
      <t>ドウニュウ</t>
    </rPh>
    <rPh sb="17" eb="19">
      <t>バアイ</t>
    </rPh>
    <rPh sb="20" eb="22">
      <t>タンカ</t>
    </rPh>
    <rPh sb="22" eb="23">
      <t>ラン</t>
    </rPh>
    <rPh sb="25" eb="27">
      <t>トウガイ</t>
    </rPh>
    <rPh sb="27" eb="29">
      <t>ネンド</t>
    </rPh>
    <rPh sb="30" eb="31">
      <t>カカ</t>
    </rPh>
    <rPh sb="36" eb="37">
      <t>リョウ</t>
    </rPh>
    <rPh sb="41" eb="42">
      <t>リョウ</t>
    </rPh>
    <rPh sb="44" eb="45">
      <t>タ</t>
    </rPh>
    <rPh sb="45" eb="47">
      <t>ショキ</t>
    </rPh>
    <rPh sb="47" eb="49">
      <t>ヒヨウ</t>
    </rPh>
    <rPh sb="49" eb="50">
      <t>トウ</t>
    </rPh>
    <rPh sb="51" eb="53">
      <t>ソウガク</t>
    </rPh>
    <rPh sb="54" eb="56">
      <t>キサイ</t>
    </rPh>
    <phoneticPr fontId="1"/>
  </si>
  <si>
    <t>　　　　（一括で初期費用等がかかる場合は、Ｃ欄が実際の事業費となるように、台数で按分した額を記載すること）</t>
    <rPh sb="22" eb="23">
      <t>ラン</t>
    </rPh>
    <rPh sb="24" eb="26">
      <t>ジッサイ</t>
    </rPh>
    <rPh sb="27" eb="29">
      <t>ジギョウ</t>
    </rPh>
    <rPh sb="29" eb="30">
      <t>ヒ</t>
    </rPh>
    <phoneticPr fontId="1"/>
  </si>
  <si>
    <t xml:space="preserve">（補助限度台数：
</t>
    <rPh sb="1" eb="3">
      <t>ホジョ</t>
    </rPh>
    <rPh sb="3" eb="5">
      <t>ゲンド</t>
    </rPh>
    <rPh sb="5" eb="7">
      <t>ダイスウ</t>
    </rPh>
    <phoneticPr fontId="1"/>
  </si>
  <si>
    <t>※利用定員÷10または20</t>
    <phoneticPr fontId="1"/>
  </si>
  <si>
    <r>
      <rPr>
        <sz val="12"/>
        <color theme="1"/>
        <rFont val="ＭＳ Ｐゴシック"/>
        <family val="3"/>
        <charset val="128"/>
        <scheme val="minor"/>
      </rPr>
      <t>補助金所要額</t>
    </r>
    <r>
      <rPr>
        <sz val="10"/>
        <color theme="1"/>
        <rFont val="ＭＳ Ｐゴシック"/>
        <family val="3"/>
        <charset val="128"/>
        <scheme val="minor"/>
      </rPr>
      <t xml:space="preserve">
H合計と100万円のいずれか低い額</t>
    </r>
    <rPh sb="0" eb="3">
      <t>ホジョキン</t>
    </rPh>
    <rPh sb="3" eb="5">
      <t>ショヨウ</t>
    </rPh>
    <rPh sb="5" eb="6">
      <t>ガク</t>
    </rPh>
    <rPh sb="8" eb="10">
      <t>ゴウケイ</t>
    </rPh>
    <rPh sb="14" eb="16">
      <t>マンエン</t>
    </rPh>
    <rPh sb="21" eb="22">
      <t>ヒク</t>
    </rPh>
    <rPh sb="23" eb="24">
      <t>ガク</t>
    </rPh>
    <phoneticPr fontId="1"/>
  </si>
  <si>
    <t xml:space="preserve">  ５．黄色セルを入力してください。オレンジ色セルは、計算式が入っているため、入力しないでください。</t>
    <phoneticPr fontId="1"/>
  </si>
  <si>
    <t>移乗支援（装着型・非装着型）・入浴支援等</t>
    <rPh sb="15" eb="17">
      <t>ニュウヨク</t>
    </rPh>
    <rPh sb="17" eb="19">
      <t>シエン</t>
    </rPh>
    <rPh sb="19" eb="20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</si>
</sst>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  <scheme val="major"/>
    </font>
    <font>
      <sz val="18"/>
      <color theme="1"/>
      <name val="ＭＳ 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13"/>
      <color theme="1"/>
      <name val="ＭＳ 明朝"/>
      <family val="1"/>
      <charset val="128"/>
    </font>
    <font>
      <sz val="13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3" fillId="0" borderId="0" xfId="0" applyFont="1">
      <alignment vertical="center"/>
    </xf>
    <xf numFmtId="176" fontId="4" fillId="2" borderId="1" xfId="0" applyNumberFormat="1" applyFont="1" applyFill="1" applyBorder="1">
      <alignment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9" fillId="0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176" fontId="4" fillId="0" borderId="0" xfId="0" applyNumberFormat="1" applyFont="1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7" xfId="0" applyBorder="1">
      <alignment vertical="center"/>
    </xf>
    <xf numFmtId="176" fontId="4" fillId="0" borderId="1" xfId="0" applyNumberFormat="1" applyFont="1" applyBorder="1" applyAlignment="1">
      <alignment horizontal="center" vertical="center"/>
    </xf>
    <xf numFmtId="176" fontId="4" fillId="3" borderId="1" xfId="0" applyNumberFormat="1" applyFont="1" applyFill="1" applyBorder="1">
      <alignment vertical="center"/>
    </xf>
    <xf numFmtId="176" fontId="0" fillId="0" borderId="0" xfId="0" applyNumberFormat="1">
      <alignment vertical="center"/>
    </xf>
    <xf numFmtId="0" fontId="0" fillId="0" borderId="0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vertical="center" shrinkToFit="1"/>
    </xf>
    <xf numFmtId="0" fontId="12" fillId="0" borderId="0" xfId="0" applyFont="1" applyAlignment="1">
      <alignment horizontal="right" vertical="center" wrapText="1"/>
    </xf>
    <xf numFmtId="0" fontId="1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4" fillId="0" borderId="0" xfId="0" applyFont="1" applyFill="1" applyAlignment="1">
      <alignment horizontal="left" vertical="center"/>
    </xf>
    <xf numFmtId="0" fontId="8" fillId="0" borderId="0" xfId="0" applyFont="1" applyAlignment="1">
      <alignment horizontal="center" vertical="center"/>
    </xf>
    <xf numFmtId="176" fontId="4" fillId="0" borderId="0" xfId="0" applyNumberFormat="1" applyFont="1">
      <alignment vertical="center"/>
    </xf>
    <xf numFmtId="176" fontId="11" fillId="3" borderId="7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11" fillId="2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11" fillId="3" borderId="0" xfId="0" applyFont="1" applyFill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76" fontId="15" fillId="0" borderId="8" xfId="0" applyNumberFormat="1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 wrapText="1"/>
    </xf>
    <xf numFmtId="0" fontId="13" fillId="0" borderId="0" xfId="0" applyFont="1" applyAlignment="1">
      <alignment horizontal="right" vertical="center"/>
    </xf>
    <xf numFmtId="0" fontId="8" fillId="2" borderId="5" xfId="0" applyFont="1" applyFill="1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7" fillId="2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2"/>
  <sheetViews>
    <sheetView tabSelected="1" view="pageBreakPreview" zoomScaleNormal="90" zoomScaleSheetLayoutView="90" workbookViewId="0">
      <selection activeCell="H9" sqref="H9:I9"/>
    </sheetView>
  </sheetViews>
  <sheetFormatPr defaultRowHeight="13.2" x14ac:dyDescent="0.2"/>
  <cols>
    <col min="1" max="1" width="36.44140625" customWidth="1"/>
    <col min="2" max="2" width="12.77734375" customWidth="1"/>
    <col min="3" max="3" width="14.109375" customWidth="1"/>
    <col min="4" max="4" width="12" customWidth="1"/>
    <col min="5" max="7" width="16.77734375" customWidth="1"/>
    <col min="8" max="9" width="19.77734375" customWidth="1"/>
    <col min="10" max="10" width="24.44140625" customWidth="1"/>
    <col min="11" max="11" width="3" customWidth="1"/>
  </cols>
  <sheetData>
    <row r="1" spans="1:16" ht="16.2" x14ac:dyDescent="0.2">
      <c r="A1" s="12" t="s">
        <v>14</v>
      </c>
      <c r="B1" s="12"/>
      <c r="C1" s="5"/>
      <c r="D1" s="5"/>
      <c r="E1" s="5"/>
      <c r="F1" s="5"/>
      <c r="G1" s="5"/>
      <c r="H1" s="5"/>
      <c r="I1" s="5"/>
      <c r="J1" s="5"/>
    </row>
    <row r="2" spans="1:16" ht="21" x14ac:dyDescent="0.2">
      <c r="A2" s="42" t="s">
        <v>16</v>
      </c>
      <c r="B2" s="42"/>
      <c r="C2" s="42"/>
      <c r="D2" s="42"/>
      <c r="E2" s="42"/>
      <c r="F2" s="42"/>
      <c r="G2" s="42"/>
      <c r="H2" s="42"/>
      <c r="I2" s="42"/>
      <c r="J2" s="42"/>
    </row>
    <row r="3" spans="1:16" ht="7.2" customHeight="1" x14ac:dyDescent="0.2">
      <c r="A3" s="10"/>
      <c r="B3" s="17"/>
      <c r="C3" s="10"/>
      <c r="D3" s="10"/>
      <c r="E3" s="10"/>
      <c r="F3" s="10"/>
      <c r="G3" s="10"/>
      <c r="H3" s="17"/>
      <c r="I3" s="10"/>
      <c r="J3" s="10"/>
    </row>
    <row r="4" spans="1:16" ht="27.6" customHeight="1" x14ac:dyDescent="0.2">
      <c r="A4" s="17"/>
      <c r="B4" s="17"/>
      <c r="C4" s="17"/>
      <c r="D4" s="17"/>
      <c r="E4" s="17"/>
      <c r="F4" s="17"/>
      <c r="G4" s="13" t="s">
        <v>17</v>
      </c>
      <c r="H4" s="51"/>
      <c r="I4" s="52"/>
      <c r="J4" s="18"/>
      <c r="M4" t="s">
        <v>48</v>
      </c>
      <c r="P4" t="s">
        <v>25</v>
      </c>
    </row>
    <row r="5" spans="1:16" ht="27.6" customHeight="1" x14ac:dyDescent="0.2">
      <c r="A5" s="5"/>
      <c r="B5" s="5"/>
      <c r="C5" s="5"/>
      <c r="D5" s="5"/>
      <c r="E5" s="5"/>
      <c r="F5" s="5"/>
      <c r="G5" s="13" t="s">
        <v>15</v>
      </c>
      <c r="H5" s="51"/>
      <c r="I5" s="52"/>
      <c r="J5" s="18"/>
      <c r="M5" t="s">
        <v>19</v>
      </c>
      <c r="P5" t="s">
        <v>26</v>
      </c>
    </row>
    <row r="6" spans="1:16" ht="27.6" customHeight="1" thickBot="1" x14ac:dyDescent="0.25">
      <c r="A6" s="5"/>
      <c r="B6" s="5"/>
      <c r="C6" s="5"/>
      <c r="D6" s="5"/>
      <c r="E6" s="5"/>
      <c r="F6" s="5"/>
      <c r="G6" s="13" t="s">
        <v>24</v>
      </c>
      <c r="H6" s="53"/>
      <c r="I6" s="54"/>
      <c r="J6" s="23"/>
    </row>
    <row r="7" spans="1:16" ht="21" customHeight="1" thickBot="1" x14ac:dyDescent="0.25">
      <c r="A7" s="5"/>
      <c r="B7" s="5"/>
      <c r="C7" s="5"/>
      <c r="D7" s="5"/>
      <c r="E7" s="5"/>
      <c r="F7" s="5"/>
      <c r="G7" s="13"/>
      <c r="H7" s="37" t="s">
        <v>18</v>
      </c>
      <c r="I7" s="38"/>
      <c r="J7" s="38"/>
      <c r="M7" s="19" t="b">
        <f>IF(H6=$P$4,10,IF(H6=$P$5,20))</f>
        <v>0</v>
      </c>
    </row>
    <row r="8" spans="1:16" ht="30" customHeight="1" x14ac:dyDescent="0.2">
      <c r="A8" s="5"/>
      <c r="B8" s="5"/>
      <c r="C8" s="5"/>
      <c r="D8" s="5"/>
      <c r="E8" s="5"/>
      <c r="F8" s="47" t="s">
        <v>21</v>
      </c>
      <c r="G8" s="48"/>
      <c r="H8" s="34"/>
      <c r="I8" s="35"/>
      <c r="J8" s="11" t="s">
        <v>20</v>
      </c>
    </row>
    <row r="9" spans="1:16" ht="45" customHeight="1" x14ac:dyDescent="0.2">
      <c r="A9" s="5"/>
      <c r="B9" s="5"/>
      <c r="C9" s="5"/>
      <c r="D9" s="5"/>
      <c r="E9" s="5"/>
      <c r="F9" s="49" t="s">
        <v>44</v>
      </c>
      <c r="G9" s="50"/>
      <c r="H9" s="36" t="e">
        <f>ROUNDUP(H8/M7,0)</f>
        <v>#DIV/0!</v>
      </c>
      <c r="I9" s="35"/>
      <c r="J9" s="11" t="s">
        <v>27</v>
      </c>
    </row>
    <row r="10" spans="1:16" ht="25.2" customHeight="1" x14ac:dyDescent="0.2">
      <c r="A10" s="5"/>
      <c r="B10" s="5"/>
      <c r="C10" s="5"/>
      <c r="D10" s="5"/>
      <c r="E10" s="5"/>
      <c r="F10" s="26"/>
      <c r="G10" s="27"/>
      <c r="H10" s="29" t="s">
        <v>45</v>
      </c>
      <c r="I10" s="28"/>
      <c r="J10" s="11"/>
    </row>
    <row r="11" spans="1:16" ht="13.2" customHeight="1" x14ac:dyDescent="0.2">
      <c r="A11" s="5"/>
      <c r="B11" s="5"/>
      <c r="C11" s="5"/>
      <c r="D11" s="5"/>
      <c r="E11" s="5"/>
      <c r="F11" s="5"/>
      <c r="G11" s="5"/>
      <c r="H11" s="5"/>
      <c r="I11" s="6"/>
      <c r="J11" s="33" t="s">
        <v>22</v>
      </c>
    </row>
    <row r="12" spans="1:16" ht="18.75" customHeight="1" x14ac:dyDescent="0.2">
      <c r="A12" s="41" t="s">
        <v>28</v>
      </c>
      <c r="B12" s="43" t="s">
        <v>29</v>
      </c>
      <c r="C12" s="43" t="s">
        <v>0</v>
      </c>
      <c r="D12" s="43"/>
      <c r="E12" s="43"/>
      <c r="F12" s="44" t="s">
        <v>12</v>
      </c>
      <c r="G12" s="43" t="s">
        <v>4</v>
      </c>
      <c r="H12" s="43" t="s">
        <v>30</v>
      </c>
      <c r="I12" s="44" t="s">
        <v>35</v>
      </c>
      <c r="J12" s="44" t="s">
        <v>36</v>
      </c>
    </row>
    <row r="13" spans="1:16" ht="18.75" customHeight="1" x14ac:dyDescent="0.2">
      <c r="A13" s="41"/>
      <c r="B13" s="43"/>
      <c r="C13" s="24" t="s">
        <v>1</v>
      </c>
      <c r="D13" s="24" t="s">
        <v>2</v>
      </c>
      <c r="E13" s="24" t="s">
        <v>3</v>
      </c>
      <c r="F13" s="45"/>
      <c r="G13" s="46"/>
      <c r="H13" s="46"/>
      <c r="I13" s="46"/>
      <c r="J13" s="46"/>
    </row>
    <row r="14" spans="1:16" ht="14.4" x14ac:dyDescent="0.2">
      <c r="A14" s="41"/>
      <c r="B14" s="43"/>
      <c r="C14" s="9" t="s">
        <v>5</v>
      </c>
      <c r="D14" s="9" t="s">
        <v>6</v>
      </c>
      <c r="E14" s="9" t="s">
        <v>7</v>
      </c>
      <c r="F14" s="9" t="s">
        <v>8</v>
      </c>
      <c r="G14" s="9" t="s">
        <v>9</v>
      </c>
      <c r="H14" s="9" t="s">
        <v>33</v>
      </c>
      <c r="I14" s="9" t="s">
        <v>34</v>
      </c>
      <c r="J14" s="9" t="s">
        <v>37</v>
      </c>
    </row>
    <row r="15" spans="1:16" ht="14.4" x14ac:dyDescent="0.2">
      <c r="A15" s="41"/>
      <c r="B15" s="43"/>
      <c r="C15" s="8" t="s">
        <v>10</v>
      </c>
      <c r="D15" s="8" t="s">
        <v>11</v>
      </c>
      <c r="E15" s="8" t="s">
        <v>10</v>
      </c>
      <c r="F15" s="8" t="s">
        <v>10</v>
      </c>
      <c r="G15" s="8" t="s">
        <v>10</v>
      </c>
      <c r="H15" s="8" t="s">
        <v>31</v>
      </c>
      <c r="I15" s="8" t="s">
        <v>10</v>
      </c>
      <c r="J15" s="8" t="s">
        <v>10</v>
      </c>
    </row>
    <row r="16" spans="1:16" ht="45" customHeight="1" x14ac:dyDescent="0.2">
      <c r="A16" s="25"/>
      <c r="B16" s="55"/>
      <c r="C16" s="4"/>
      <c r="D16" s="4"/>
      <c r="E16" s="21">
        <f>C16*D16</f>
        <v>0</v>
      </c>
      <c r="F16" s="4"/>
      <c r="G16" s="21">
        <f>E16-F16</f>
        <v>0</v>
      </c>
      <c r="H16" s="21" t="b">
        <f>IF(B16=$M$4,1000000,IF(B16=$M$5,300000))</f>
        <v>0</v>
      </c>
      <c r="I16" s="21">
        <f>ROUNDDOWN(C16*0.75,-3)</f>
        <v>0</v>
      </c>
      <c r="J16" s="21">
        <f>L16*D16</f>
        <v>0</v>
      </c>
      <c r="L16" s="22">
        <f>MIN(H16,I16)</f>
        <v>0</v>
      </c>
    </row>
    <row r="17" spans="1:12" ht="45" customHeight="1" x14ac:dyDescent="0.2">
      <c r="A17" s="25"/>
      <c r="B17" s="55"/>
      <c r="C17" s="4"/>
      <c r="D17" s="4"/>
      <c r="E17" s="21">
        <f t="shared" ref="E17:E20" si="0">C17*D17</f>
        <v>0</v>
      </c>
      <c r="F17" s="4"/>
      <c r="G17" s="21">
        <f t="shared" ref="G17:G20" si="1">E17-F17</f>
        <v>0</v>
      </c>
      <c r="H17" s="21" t="b">
        <f>IF(B17=$M$4,1000000,IF(B17=$M$5,300000))</f>
        <v>0</v>
      </c>
      <c r="I17" s="21">
        <f>ROUNDDOWN(C17*0.75,-3)</f>
        <v>0</v>
      </c>
      <c r="J17" s="21">
        <f t="shared" ref="J17:J19" si="2">L17*D17</f>
        <v>0</v>
      </c>
      <c r="L17" s="22">
        <f t="shared" ref="L17:L20" si="3">MIN(H17,I17)</f>
        <v>0</v>
      </c>
    </row>
    <row r="18" spans="1:12" ht="45" customHeight="1" x14ac:dyDescent="0.2">
      <c r="A18" s="25"/>
      <c r="B18" s="55"/>
      <c r="C18" s="4"/>
      <c r="D18" s="4"/>
      <c r="E18" s="21">
        <f t="shared" si="0"/>
        <v>0</v>
      </c>
      <c r="F18" s="4"/>
      <c r="G18" s="21">
        <f t="shared" si="1"/>
        <v>0</v>
      </c>
      <c r="H18" s="21" t="b">
        <f>IF(B18=$M$4,1000000,IF(B18=$M$5,300000))</f>
        <v>0</v>
      </c>
      <c r="I18" s="21">
        <f>ROUNDDOWN(C18*0.75,-3)</f>
        <v>0</v>
      </c>
      <c r="J18" s="21">
        <f t="shared" si="2"/>
        <v>0</v>
      </c>
      <c r="L18" s="22">
        <f t="shared" si="3"/>
        <v>0</v>
      </c>
    </row>
    <row r="19" spans="1:12" ht="45" customHeight="1" x14ac:dyDescent="0.2">
      <c r="A19" s="25"/>
      <c r="B19" s="55"/>
      <c r="C19" s="4"/>
      <c r="D19" s="4"/>
      <c r="E19" s="21">
        <f t="shared" si="0"/>
        <v>0</v>
      </c>
      <c r="F19" s="4"/>
      <c r="G19" s="21">
        <f t="shared" si="1"/>
        <v>0</v>
      </c>
      <c r="H19" s="21" t="b">
        <f>IF(B19=$M$4,1000000,IF(B19=$M$5,300000))</f>
        <v>0</v>
      </c>
      <c r="I19" s="21">
        <f>ROUNDDOWN(C19*0.75,-3)</f>
        <v>0</v>
      </c>
      <c r="J19" s="21">
        <f t="shared" si="2"/>
        <v>0</v>
      </c>
      <c r="L19" s="22">
        <f t="shared" si="3"/>
        <v>0</v>
      </c>
    </row>
    <row r="20" spans="1:12" ht="45" customHeight="1" x14ac:dyDescent="0.2">
      <c r="A20" s="25"/>
      <c r="B20" s="55"/>
      <c r="C20" s="4"/>
      <c r="D20" s="4"/>
      <c r="E20" s="21">
        <f t="shared" si="0"/>
        <v>0</v>
      </c>
      <c r="F20" s="4"/>
      <c r="G20" s="21">
        <f t="shared" si="1"/>
        <v>0</v>
      </c>
      <c r="H20" s="21" t="b">
        <f>IF(B20=$M$4,1000000,IF(B20=$M$5,300000))</f>
        <v>0</v>
      </c>
      <c r="I20" s="21">
        <f>ROUNDDOWN(C20*0.75,-3)</f>
        <v>0</v>
      </c>
      <c r="J20" s="21">
        <f>L20*D20</f>
        <v>0</v>
      </c>
      <c r="L20" s="22">
        <f t="shared" si="3"/>
        <v>0</v>
      </c>
    </row>
    <row r="21" spans="1:12" ht="43.8" customHeight="1" thickBot="1" x14ac:dyDescent="0.25">
      <c r="A21" s="7" t="s">
        <v>13</v>
      </c>
      <c r="B21" s="20" t="s">
        <v>32</v>
      </c>
      <c r="C21" s="20" t="s">
        <v>32</v>
      </c>
      <c r="D21" s="21">
        <f>SUM(D16:D20)</f>
        <v>0</v>
      </c>
      <c r="E21" s="21">
        <f>SUM(E16:E20)</f>
        <v>0</v>
      </c>
      <c r="F21" s="21">
        <f>SUM(F16:F20)</f>
        <v>0</v>
      </c>
      <c r="G21" s="21">
        <f>E21-F21</f>
        <v>0</v>
      </c>
      <c r="H21" s="20" t="s">
        <v>32</v>
      </c>
      <c r="I21" s="20" t="s">
        <v>32</v>
      </c>
      <c r="J21" s="21">
        <f>SUM(J16:J20)</f>
        <v>0</v>
      </c>
    </row>
    <row r="22" spans="1:12" ht="40.200000000000003" customHeight="1" thickBot="1" x14ac:dyDescent="0.25">
      <c r="A22" s="30"/>
      <c r="B22" s="30"/>
      <c r="C22" s="31"/>
      <c r="D22" s="31"/>
      <c r="E22" s="31"/>
      <c r="F22" s="31"/>
      <c r="G22" s="31"/>
      <c r="H22" s="39" t="s">
        <v>46</v>
      </c>
      <c r="I22" s="40"/>
      <c r="J22" s="32">
        <f>MIN(J21,1000000)</f>
        <v>0</v>
      </c>
    </row>
    <row r="23" spans="1:12" ht="21.6" customHeight="1" x14ac:dyDescent="0.2">
      <c r="A23" s="15"/>
      <c r="B23" s="15"/>
      <c r="C23" s="16"/>
      <c r="D23" s="16"/>
      <c r="E23" s="16"/>
      <c r="F23" s="16"/>
      <c r="G23" s="16"/>
      <c r="H23" s="16"/>
      <c r="I23" s="16"/>
      <c r="J23" s="14" t="s">
        <v>23</v>
      </c>
    </row>
    <row r="24" spans="1:12" ht="11.4" customHeight="1" x14ac:dyDescent="0.2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4"/>
    </row>
    <row r="25" spans="1:12" ht="18.75" customHeight="1" x14ac:dyDescent="0.2">
      <c r="A25" s="2" t="s">
        <v>39</v>
      </c>
      <c r="B25" s="2"/>
      <c r="C25" s="1"/>
      <c r="D25" s="1"/>
      <c r="E25" s="1"/>
      <c r="F25" s="1"/>
      <c r="G25" s="1"/>
      <c r="H25" s="1"/>
      <c r="I25" s="1"/>
      <c r="J25" s="1"/>
    </row>
    <row r="26" spans="1:12" ht="18.75" customHeight="1" x14ac:dyDescent="0.2">
      <c r="A26" s="3" t="s">
        <v>40</v>
      </c>
      <c r="B26" s="3"/>
      <c r="C26" s="1"/>
      <c r="D26" s="1"/>
      <c r="E26" s="1"/>
      <c r="F26" s="1"/>
      <c r="G26" s="1"/>
      <c r="H26" s="1"/>
      <c r="I26" s="1"/>
      <c r="J26" s="1"/>
    </row>
    <row r="27" spans="1:12" ht="18.75" customHeight="1" x14ac:dyDescent="0.2">
      <c r="A27" s="3" t="s">
        <v>41</v>
      </c>
      <c r="B27" s="3"/>
      <c r="C27" s="1"/>
      <c r="D27" s="1"/>
      <c r="E27" s="1"/>
      <c r="F27" s="1"/>
      <c r="G27" s="1"/>
      <c r="H27" s="1"/>
      <c r="I27" s="1"/>
      <c r="J27" s="1"/>
    </row>
    <row r="28" spans="1:12" ht="18.75" customHeight="1" x14ac:dyDescent="0.2">
      <c r="A28" s="3" t="s">
        <v>42</v>
      </c>
      <c r="B28" s="3"/>
      <c r="C28" s="1"/>
      <c r="D28" s="1"/>
      <c r="E28" s="1"/>
      <c r="F28" s="1"/>
      <c r="G28" s="1"/>
      <c r="H28" s="1"/>
      <c r="I28" s="1"/>
      <c r="J28" s="1"/>
    </row>
    <row r="29" spans="1:12" ht="18.75" customHeight="1" x14ac:dyDescent="0.2">
      <c r="A29" s="3" t="s">
        <v>43</v>
      </c>
      <c r="B29" s="3"/>
      <c r="C29" s="1"/>
      <c r="D29" s="1"/>
      <c r="E29" s="1"/>
      <c r="F29" s="1"/>
      <c r="G29" s="1"/>
      <c r="H29" s="1"/>
      <c r="I29" s="1"/>
      <c r="J29" s="1"/>
    </row>
    <row r="30" spans="1:12" ht="18.75" customHeight="1" x14ac:dyDescent="0.2">
      <c r="A30" s="3" t="s">
        <v>47</v>
      </c>
      <c r="B30" s="3"/>
      <c r="C30" s="1"/>
      <c r="D30" s="1"/>
      <c r="E30" s="1"/>
      <c r="F30" s="1"/>
      <c r="G30" s="1"/>
      <c r="H30" s="1"/>
      <c r="I30" s="1"/>
      <c r="J30" s="1"/>
    </row>
    <row r="31" spans="1:12" ht="14.4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2" ht="14.4" x14ac:dyDescent="0.2">
      <c r="A32" s="1"/>
      <c r="B32" s="1"/>
      <c r="C32" s="1"/>
      <c r="D32" s="1"/>
      <c r="E32" s="1"/>
      <c r="F32" s="1"/>
      <c r="G32" s="1"/>
      <c r="H32" s="1"/>
      <c r="I32" s="1"/>
      <c r="J32" s="1"/>
    </row>
  </sheetData>
  <mergeCells count="18">
    <mergeCell ref="A2:J2"/>
    <mergeCell ref="C12:E12"/>
    <mergeCell ref="F12:F13"/>
    <mergeCell ref="G12:G13"/>
    <mergeCell ref="I12:I13"/>
    <mergeCell ref="J12:J13"/>
    <mergeCell ref="F8:G8"/>
    <mergeCell ref="F9:G9"/>
    <mergeCell ref="B12:B15"/>
    <mergeCell ref="H12:H13"/>
    <mergeCell ref="H4:I4"/>
    <mergeCell ref="H5:I5"/>
    <mergeCell ref="H6:I6"/>
    <mergeCell ref="H8:I8"/>
    <mergeCell ref="H9:I9"/>
    <mergeCell ref="H7:J7"/>
    <mergeCell ref="H22:I22"/>
    <mergeCell ref="A12:A15"/>
  </mergeCells>
  <phoneticPr fontId="1"/>
  <conditionalFormatting sqref="H9:I9">
    <cfRule type="containsErrors" priority="1">
      <formula>ISERROR(H9)</formula>
    </cfRule>
  </conditionalFormatting>
  <dataValidations count="2">
    <dataValidation type="list" allowBlank="1" showInputMessage="1" showErrorMessage="1" sqref="H6 J6" xr:uid="{2837374B-A8AE-4D67-8A8C-8B41CF0BD69B}">
      <formula1>$P$4:$P$5</formula1>
    </dataValidation>
    <dataValidation type="list" allowBlank="1" showInputMessage="1" showErrorMessage="1" sqref="B16:B20" xr:uid="{510FC186-0B82-4954-8EED-E5BCA006CBEE}">
      <formula1>$M$4:$M$5</formula1>
    </dataValidation>
  </dataValidations>
  <pageMargins left="0.51181102362204722" right="0.51181102362204722" top="0.55118110236220474" bottom="0.55118110236220474" header="0.31496062992125984" footer="0.31496062992125984"/>
  <pageSetup paperSize="9" scale="71" orientation="landscape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140261</dc:creator>
  <cp:lastModifiedBy>冨士 佳紀</cp:lastModifiedBy>
  <cp:lastPrinted>2024-07-02T05:23:20Z</cp:lastPrinted>
  <dcterms:created xsi:type="dcterms:W3CDTF">2018-05-22T07:05:49Z</dcterms:created>
  <dcterms:modified xsi:type="dcterms:W3CDTF">2024-08-22T06:32:36Z</dcterms:modified>
</cp:coreProperties>
</file>