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fukuipref-my.sharepoint.com/personal/jidou_pref_fukui_lg_jp/Documents/子ども家庭課共有/◆子ども・子育て支援Ｇ/18 両立支援（ライフプランサポートほか）/02_男性育休促進企業奨励金/10_実施要綱等/240904_様式修正/"/>
    </mc:Choice>
  </mc:AlternateContent>
  <xr:revisionPtr revIDLastSave="1" documentId="13_ncr:1_{46C6CE91-5458-418D-8AB9-6A5D96A16197}" xr6:coauthVersionLast="47" xr6:coauthVersionMax="47" xr10:uidLastSave="{C25F5144-16C8-4437-8314-FD898564EBF5}"/>
  <bookViews>
    <workbookView xWindow="-120" yWindow="-120" windowWidth="23280" windowHeight="15000" xr2:uid="{41BC3CBF-283C-4440-BDC8-A939B0228858}"/>
  </bookViews>
  <sheets>
    <sheet name="様式第１号" sheetId="2" r:id="rId1"/>
  </sheets>
  <definedNames>
    <definedName name="_xlnm.Print_Area" localSheetId="0">様式第１号!$B$1:$AJ$139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5" i="2" l="1"/>
  <c r="Q65" i="2" l="1"/>
  <c r="AB65" i="2" s="1"/>
  <c r="AM96" i="2" l="1"/>
  <c r="AM69" i="2"/>
  <c r="AC50" i="2"/>
  <c r="M38" i="2" s="1"/>
  <c r="AB37" i="2" l="1"/>
  <c r="AN96" i="2" s="1"/>
  <c r="AC54" i="2" l="1"/>
  <c r="AC38" i="2" s="1"/>
  <c r="Z117" i="2"/>
  <c r="AC119" i="2" s="1"/>
  <c r="AA90" i="2" l="1"/>
  <c r="AO96" i="2" s="1"/>
  <c r="AP96" i="2" s="1"/>
  <c r="AQ96" i="2" s="1"/>
  <c r="U111" i="2" l="1"/>
  <c r="O111" i="2"/>
  <c r="AC109" i="2"/>
  <c r="D111" i="2" s="1"/>
  <c r="N63" i="2" l="1"/>
  <c r="Q64" i="2" s="1"/>
  <c r="AB64" i="2" s="1"/>
  <c r="L66" i="2" s="1"/>
  <c r="AC66" i="2" s="1"/>
  <c r="AC69" i="2" s="1"/>
  <c r="L88" i="2"/>
  <c r="AA88" i="2" s="1"/>
  <c r="L105" i="2"/>
  <c r="AA105" i="2" s="1"/>
  <c r="AC111" i="2"/>
  <c r="AC112" i="2" l="1"/>
  <c r="AC40" i="2" s="1"/>
  <c r="L78" i="2"/>
  <c r="AC91" i="2"/>
  <c r="M41" i="2"/>
  <c r="AC92" i="2" l="1"/>
  <c r="M40" i="2" s="1"/>
  <c r="M39" i="2"/>
  <c r="AC95" i="2" l="1"/>
  <c r="AC41" i="2" s="1"/>
  <c r="AC78" i="2"/>
  <c r="AC39" i="2" s="1"/>
  <c r="AC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後藤 遥一</author>
    <author>野尻 浩由</author>
    <author>福住 知宏</author>
  </authors>
  <commentList>
    <comment ref="M24" authorId="0" shapeId="0" xr:uid="{B16726EC-A79C-409E-988A-D2860D0E9B31}">
      <text>
        <r>
          <rPr>
            <sz val="9"/>
            <color indexed="81"/>
            <rFont val="MS P ゴシック"/>
            <family val="3"/>
            <charset val="128"/>
          </rPr>
          <t>厚生労働省の両立支援等助成金における「中小企業主※」に該当し、育休中等業務代替支援コース（手当支給等（育児休業）および新規雇用（育児休業））の助成金の対象となる場合は○を選択（対象となっているが、助成を受けていない場合も含む）
※中小企業主の定義
・小売業（飲食業含む）：資本額または出資額が５千万円以下、または常時雇用する労働者数が50人以下
・サービス業　　　　　：資本額または出資額が５千万円以下、または常時雇用する労働者数が100人以下
・卸売業　　　　　　　：資本額または出資額が１億円以下、または常時雇用する労働者数が100人以下
・その他　　　　　　　：資本額または出資額が３億円以下、または常時雇用する労働者数が300人以下</t>
        </r>
      </text>
    </comment>
    <comment ref="T37" authorId="1" shapeId="0" xr:uid="{533ECDFE-B36C-43A2-A072-28F1ED95AF57}">
      <text>
        <r>
          <rPr>
            <sz val="9"/>
            <color indexed="81"/>
            <rFont val="MS P ゴシック"/>
            <family val="3"/>
            <charset val="128"/>
          </rPr>
          <t>以下の休暇等は対象外のため、育児休業の日数に換算不可
　・特別休暇
　　（育児目的休暇、忌引き休暇、介護休暇、病気休暇、子の看護休暇 等）
　・年次有給休暇
　・育児休業中における一時的な就労</t>
        </r>
      </text>
    </comment>
    <comment ref="AC41" authorId="0" shapeId="0" xr:uid="{FE865DFD-C9BC-49E1-BEA8-DFB9E7E8D842}">
      <text>
        <r>
          <rPr>
            <sz val="9"/>
            <color indexed="81"/>
            <rFont val="MS P ゴシック"/>
            <family val="3"/>
            <charset val="128"/>
          </rPr>
          <t>両立支援等助成金の育休中等業務代替支援コース
　・手当支給等（育児休業）
　・新規雇用（育児休業）
の両方の助成金の対象となる場合（未申請も含む）は、併給調整額A、Bのうち調整額（減額幅）が大きいほうを採用し、減額します。</t>
        </r>
      </text>
    </comment>
    <comment ref="AC42" authorId="2" shapeId="0" xr:uid="{4ABD0EF0-C7EB-482A-84B1-556DAAE5DAEA}">
      <text>
        <r>
          <rPr>
            <sz val="9"/>
            <color indexed="81"/>
            <rFont val="MS P ゴシック"/>
            <family val="3"/>
            <charset val="128"/>
          </rPr>
          <t>「②-３上司の育休加算」を選択する場合、
６０２万円を超える場合があります。</t>
        </r>
      </text>
    </comment>
    <comment ref="C89" authorId="0" shapeId="0" xr:uid="{78C3A3C0-51EB-49DA-8835-96365C998ED3}">
      <text>
        <r>
          <rPr>
            <sz val="9"/>
            <color indexed="81"/>
            <rFont val="MS P ゴシック"/>
            <family val="3"/>
            <charset val="128"/>
          </rPr>
          <t>○「同僚への手当合計」欄は、各同僚へ支給した手当月額の合計を記入すること。
○寄附金その他収入がある場合は控除すること
○実支出がない場合はそれぞれ「０」を入力すること</t>
        </r>
      </text>
    </comment>
  </commentList>
</comments>
</file>

<file path=xl/sharedStrings.xml><?xml version="1.0" encoding="utf-8"?>
<sst xmlns="http://schemas.openxmlformats.org/spreadsheetml/2006/main" count="278" uniqueCount="160">
  <si>
    <t>様式第１号</t>
    <rPh sb="0" eb="2">
      <t>ヨウシキ</t>
    </rPh>
    <rPh sb="2" eb="3">
      <t>ダイ</t>
    </rPh>
    <rPh sb="4" eb="5">
      <t>ゴウ</t>
    </rPh>
    <phoneticPr fontId="1"/>
  </si>
  <si>
    <t>R6.4～</t>
    <phoneticPr fontId="1"/>
  </si>
  <si>
    <t>福井県男性育休促進企業奨励事業</t>
    <phoneticPr fontId="1"/>
  </si>
  <si>
    <t>（</t>
    <phoneticPr fontId="1"/>
  </si>
  <si>
    <t>回目）</t>
    <rPh sb="0" eb="2">
      <t>カイメ</t>
    </rPh>
    <phoneticPr fontId="1"/>
  </si>
  <si>
    <t>入力リスト</t>
    <rPh sb="0" eb="2">
      <t>ニュウリョク</t>
    </rPh>
    <phoneticPr fontId="1"/>
  </si>
  <si>
    <t>令和</t>
    <rPh sb="0" eb="2">
      <t>レイワ</t>
    </rPh>
    <phoneticPr fontId="1"/>
  </si>
  <si>
    <t>年</t>
    <rPh sb="0" eb="1">
      <t>ネン</t>
    </rPh>
    <phoneticPr fontId="1"/>
  </si>
  <si>
    <t>月</t>
    <rPh sb="0" eb="1">
      <t>ツキ</t>
    </rPh>
    <phoneticPr fontId="1"/>
  </si>
  <si>
    <t>日</t>
    <rPh sb="0" eb="1">
      <t>ニチ</t>
    </rPh>
    <phoneticPr fontId="1"/>
  </si>
  <si>
    <t>要件確認</t>
    <rPh sb="0" eb="2">
      <t>ヨウケン</t>
    </rPh>
    <rPh sb="2" eb="4">
      <t>カクニン</t>
    </rPh>
    <phoneticPr fontId="1"/>
  </si>
  <si>
    <t>ふく育応援団</t>
    <rPh sb="2" eb="3">
      <t>イク</t>
    </rPh>
    <rPh sb="3" eb="6">
      <t>オウエンダン</t>
    </rPh>
    <phoneticPr fontId="1"/>
  </si>
  <si>
    <t>福井県知事　様</t>
    <rPh sb="0" eb="5">
      <t>フクイケンチジ</t>
    </rPh>
    <rPh sb="6" eb="7">
      <t>サマ</t>
    </rPh>
    <phoneticPr fontId="1"/>
  </si>
  <si>
    <t>○</t>
    <phoneticPr fontId="1"/>
  </si>
  <si>
    <t>登録済・宣言済</t>
    <rPh sb="0" eb="2">
      <t>トウロク</t>
    </rPh>
    <rPh sb="2" eb="3">
      <t>ズ</t>
    </rPh>
    <rPh sb="4" eb="7">
      <t>センゲンズ</t>
    </rPh>
    <phoneticPr fontId="1"/>
  </si>
  <si>
    <t>（申請事業主）</t>
    <rPh sb="1" eb="3">
      <t>シンセイ</t>
    </rPh>
    <rPh sb="3" eb="6">
      <t>ジギョウヌシ</t>
    </rPh>
    <phoneticPr fontId="1"/>
  </si>
  <si>
    <t>×</t>
    <phoneticPr fontId="1"/>
  </si>
  <si>
    <t>未登録・未宣言</t>
    <rPh sb="0" eb="3">
      <t>ミトウロク</t>
    </rPh>
    <rPh sb="4" eb="7">
      <t>ミセンゲン</t>
    </rPh>
    <phoneticPr fontId="1"/>
  </si>
  <si>
    <t>所　在　地</t>
    <rPh sb="0" eb="1">
      <t>ショ</t>
    </rPh>
    <rPh sb="2" eb="3">
      <t>ザイ</t>
    </rPh>
    <rPh sb="4" eb="5">
      <t>チ</t>
    </rPh>
    <phoneticPr fontId="1"/>
  </si>
  <si>
    <t>〒</t>
    <phoneticPr fontId="1"/>
  </si>
  <si>
    <t>名　　　称</t>
    <rPh sb="0" eb="1">
      <t>ナ</t>
    </rPh>
    <rPh sb="4" eb="5">
      <t>ショウ</t>
    </rPh>
    <phoneticPr fontId="1"/>
  </si>
  <si>
    <t>代表者</t>
    <rPh sb="0" eb="3">
      <t>ダイヒョウシャ</t>
    </rPh>
    <phoneticPr fontId="1"/>
  </si>
  <si>
    <t>役職</t>
    <rPh sb="0" eb="2">
      <t>ヤクショク</t>
    </rPh>
    <phoneticPr fontId="1"/>
  </si>
  <si>
    <t>氏名</t>
    <rPh sb="0" eb="2">
      <t>シメイ</t>
    </rPh>
    <phoneticPr fontId="1"/>
  </si>
  <si>
    <t>　男性育休促進企業奨励金の支給および補助金の交付を受けたいので、男性育休促進企業奨励事業実施要綱第９条の規定に基づき、次のとおり申請するとともに実績を報告します。なお、本申請の審査に必要な範囲で、申請内容の確認を行うことに同意します。</t>
    <rPh sb="18" eb="21">
      <t>ホジョキン</t>
    </rPh>
    <rPh sb="22" eb="24">
      <t>コウフ</t>
    </rPh>
    <rPh sb="32" eb="36">
      <t>ダンセイイクキュウ</t>
    </rPh>
    <rPh sb="36" eb="40">
      <t>ソクシンキギョウ</t>
    </rPh>
    <rPh sb="40" eb="42">
      <t>ショウレイ</t>
    </rPh>
    <rPh sb="42" eb="44">
      <t>ジギョウ</t>
    </rPh>
    <rPh sb="44" eb="46">
      <t>ジッシ</t>
    </rPh>
    <rPh sb="46" eb="48">
      <t>ヨウコウ</t>
    </rPh>
    <rPh sb="72" eb="74">
      <t>ジッセキ</t>
    </rPh>
    <rPh sb="75" eb="77">
      <t>ホウコク</t>
    </rPh>
    <phoneticPr fontId="1"/>
  </si>
  <si>
    <t>企業に関する情報</t>
    <rPh sb="0" eb="2">
      <t>キギョウ</t>
    </rPh>
    <rPh sb="3" eb="4">
      <t>カン</t>
    </rPh>
    <rPh sb="6" eb="8">
      <t>ジョウホウ</t>
    </rPh>
    <phoneticPr fontId="1"/>
  </si>
  <si>
    <t>常時雇用する労働者数</t>
    <rPh sb="0" eb="4">
      <t>ジョウジコヨウ</t>
    </rPh>
    <rPh sb="6" eb="10">
      <t>ロウドウシャスウ</t>
    </rPh>
    <phoneticPr fontId="1"/>
  </si>
  <si>
    <t>人</t>
    <rPh sb="0" eb="1">
      <t>ニン</t>
    </rPh>
    <phoneticPr fontId="1"/>
  </si>
  <si>
    <t>（令和</t>
    <rPh sb="1" eb="3">
      <t>レイワ</t>
    </rPh>
    <phoneticPr fontId="1"/>
  </si>
  <si>
    <t>日現在）</t>
    <rPh sb="0" eb="1">
      <t>ニチ</t>
    </rPh>
    <rPh sb="1" eb="3">
      <t>ゲンザイ</t>
    </rPh>
    <phoneticPr fontId="1"/>
  </si>
  <si>
    <t>資本の額または出資の総額</t>
    <rPh sb="0" eb="2">
      <t>シホン</t>
    </rPh>
    <rPh sb="3" eb="4">
      <t>ガク</t>
    </rPh>
    <rPh sb="7" eb="9">
      <t>シュッシ</t>
    </rPh>
    <rPh sb="10" eb="12">
      <t>ソウガク</t>
    </rPh>
    <phoneticPr fontId="1"/>
  </si>
  <si>
    <t>万円</t>
    <rPh sb="0" eb="2">
      <t>マンエン</t>
    </rPh>
    <phoneticPr fontId="1"/>
  </si>
  <si>
    <t>主たる業種</t>
    <rPh sb="0" eb="1">
      <t>シュ</t>
    </rPh>
    <rPh sb="3" eb="5">
      <t>ギョウシュ</t>
    </rPh>
    <phoneticPr fontId="1"/>
  </si>
  <si>
    <t>「ふく育応援団」従業員
応援企業への登録・宣言状況</t>
    <rPh sb="3" eb="4">
      <t>イク</t>
    </rPh>
    <rPh sb="4" eb="7">
      <t>オウエンダン</t>
    </rPh>
    <rPh sb="8" eb="11">
      <t>ジュウギョウイン</t>
    </rPh>
    <rPh sb="12" eb="16">
      <t>オウエンキギョウ</t>
    </rPh>
    <rPh sb="18" eb="20">
      <t>トウロク</t>
    </rPh>
    <rPh sb="21" eb="23">
      <t>センゲン</t>
    </rPh>
    <rPh sb="23" eb="25">
      <t>ジョウキョウ</t>
    </rPh>
    <phoneticPr fontId="1"/>
  </si>
  <si>
    <t>育児休業取得者に対する
育児休業中の過ごし方等に
関する情報提供の実施内容</t>
    <rPh sb="0" eb="4">
      <t>イクジキュウギョウ</t>
    </rPh>
    <rPh sb="4" eb="7">
      <t>シュトクシャ</t>
    </rPh>
    <rPh sb="8" eb="9">
      <t>タイ</t>
    </rPh>
    <rPh sb="12" eb="16">
      <t>イクジキュウギョウ</t>
    </rPh>
    <rPh sb="16" eb="17">
      <t>チュウ</t>
    </rPh>
    <rPh sb="18" eb="19">
      <t>ス</t>
    </rPh>
    <rPh sb="21" eb="22">
      <t>カタ</t>
    </rPh>
    <rPh sb="22" eb="23">
      <t>ナド</t>
    </rPh>
    <rPh sb="25" eb="26">
      <t>カン</t>
    </rPh>
    <rPh sb="28" eb="32">
      <t>ジョウホウテイキョウ</t>
    </rPh>
    <rPh sb="33" eb="35">
      <t>ジッシ</t>
    </rPh>
    <rPh sb="35" eb="37">
      <t>ナイヨウ</t>
    </rPh>
    <phoneticPr fontId="1"/>
  </si>
  <si>
    <t>育児休業取得者に関する情報</t>
    <rPh sb="0" eb="4">
      <t>イクジキュウギョウ</t>
    </rPh>
    <rPh sb="4" eb="6">
      <t>シュトク</t>
    </rPh>
    <rPh sb="6" eb="7">
      <t>シャ</t>
    </rPh>
    <rPh sb="8" eb="9">
      <t>カン</t>
    </rPh>
    <rPh sb="11" eb="13">
      <t>ジョウホウ</t>
    </rPh>
    <phoneticPr fontId="1"/>
  </si>
  <si>
    <t>取得者の氏名</t>
    <rPh sb="0" eb="3">
      <t>シュトクシャ</t>
    </rPh>
    <rPh sb="4" eb="6">
      <t>シメイ</t>
    </rPh>
    <phoneticPr fontId="1"/>
  </si>
  <si>
    <t>（フリガナ）</t>
    <phoneticPr fontId="1"/>
  </si>
  <si>
    <t>勤務する福井県内の
事業所および所属・職名</t>
    <rPh sb="0" eb="2">
      <t>キンム</t>
    </rPh>
    <rPh sb="4" eb="8">
      <t>フクイケンナイ</t>
    </rPh>
    <rPh sb="10" eb="13">
      <t>ジギョウショ</t>
    </rPh>
    <rPh sb="16" eb="18">
      <t>ショゾク</t>
    </rPh>
    <rPh sb="19" eb="21">
      <t>ショクメイ</t>
    </rPh>
    <phoneticPr fontId="1"/>
  </si>
  <si>
    <t>所在地：</t>
    <rPh sb="0" eb="3">
      <t>ショザイチ</t>
    </rPh>
    <phoneticPr fontId="1"/>
  </si>
  <si>
    <t>事業所名：</t>
    <rPh sb="0" eb="4">
      <t>ジギョウショメイ</t>
    </rPh>
    <phoneticPr fontId="1"/>
  </si>
  <si>
    <t>所属・職名：</t>
    <rPh sb="0" eb="2">
      <t>ショゾク</t>
    </rPh>
    <rPh sb="3" eb="5">
      <t>ショクメイ</t>
    </rPh>
    <phoneticPr fontId="1"/>
  </si>
  <si>
    <t>育児休業の取得状況</t>
    <rPh sb="0" eb="4">
      <t>イクジキュウギョウ</t>
    </rPh>
    <rPh sb="5" eb="9">
      <t>シュトクジョウキョウ</t>
    </rPh>
    <phoneticPr fontId="1"/>
  </si>
  <si>
    <t>子の氏名</t>
    <rPh sb="0" eb="1">
      <t>コ</t>
    </rPh>
    <rPh sb="2" eb="4">
      <t>シメイ</t>
    </rPh>
    <phoneticPr fontId="1"/>
  </si>
  <si>
    <t>子の生年月日</t>
    <rPh sb="0" eb="1">
      <t>コ</t>
    </rPh>
    <rPh sb="2" eb="6">
      <t>セイネンガッピ</t>
    </rPh>
    <phoneticPr fontId="1"/>
  </si>
  <si>
    <t>育児休業
取得期間</t>
    <rPh sb="0" eb="4">
      <t>イクジキュウギョウ</t>
    </rPh>
    <rPh sb="5" eb="9">
      <t>シュトクキカン</t>
    </rPh>
    <phoneticPr fontId="1"/>
  </si>
  <si>
    <t>①令和</t>
    <rPh sb="1" eb="3">
      <t>レイワ</t>
    </rPh>
    <phoneticPr fontId="1"/>
  </si>
  <si>
    <t>～</t>
    <phoneticPr fontId="1"/>
  </si>
  <si>
    <t>②令和</t>
    <rPh sb="1" eb="3">
      <t>レイワ</t>
    </rPh>
    <phoneticPr fontId="1"/>
  </si>
  <si>
    <t>③令和</t>
    <rPh sb="1" eb="3">
      <t>レイワ</t>
    </rPh>
    <phoneticPr fontId="1"/>
  </si>
  <si>
    <t>④令和</t>
    <rPh sb="1" eb="3">
      <t>レイワ</t>
    </rPh>
    <phoneticPr fontId="1"/>
  </si>
  <si>
    <t>※分割取得した場合は各段に分けて記載してください。</t>
    <rPh sb="1" eb="5">
      <t>ブンカツシュトク</t>
    </rPh>
    <rPh sb="7" eb="9">
      <t>バアイ</t>
    </rPh>
    <rPh sb="10" eb="11">
      <t>カク</t>
    </rPh>
    <rPh sb="11" eb="12">
      <t>ダン</t>
    </rPh>
    <rPh sb="13" eb="14">
      <t>ワ</t>
    </rPh>
    <rPh sb="16" eb="18">
      <t>キサイ</t>
    </rPh>
    <phoneticPr fontId="1"/>
  </si>
  <si>
    <t>（ア）①～④の合計</t>
    <rPh sb="7" eb="9">
      <t>ゴウケイ</t>
    </rPh>
    <phoneticPr fontId="1"/>
  </si>
  <si>
    <t>（イ）うち支給対象外
　　　の日数</t>
    <rPh sb="5" eb="7">
      <t>シキュウ</t>
    </rPh>
    <rPh sb="7" eb="10">
      <t>タイショウガイ</t>
    </rPh>
    <rPh sb="15" eb="17">
      <t>ニッスウ</t>
    </rPh>
    <phoneticPr fontId="1"/>
  </si>
  <si>
    <t>（ウ）支給対象の日数
　　　（ア）－（イ）</t>
    <rPh sb="3" eb="7">
      <t>シキュウタイショウ</t>
    </rPh>
    <rPh sb="8" eb="10">
      <t>ニッスウ</t>
    </rPh>
    <phoneticPr fontId="1"/>
  </si>
  <si>
    <t>申請額</t>
    <rPh sb="0" eb="3">
      <t>シンセイガク</t>
    </rPh>
    <phoneticPr fontId="1"/>
  </si>
  <si>
    <t>① 育休スタート奨励金</t>
    <rPh sb="2" eb="4">
      <t>イクキュウ</t>
    </rPh>
    <rPh sb="8" eb="11">
      <t>ショウレイキン</t>
    </rPh>
    <phoneticPr fontId="1"/>
  </si>
  <si>
    <t>円</t>
    <rPh sb="0" eb="1">
      <t>エン</t>
    </rPh>
    <phoneticPr fontId="1"/>
  </si>
  <si>
    <t>②-１ 育休応援奨励金</t>
  </si>
  <si>
    <t>②-２　代替人員確保加算</t>
  </si>
  <si>
    <t>②-３ 上司の育休加算</t>
    <rPh sb="4" eb="6">
      <t>ジョウシ</t>
    </rPh>
    <rPh sb="7" eb="9">
      <t>イクキュウ</t>
    </rPh>
    <rPh sb="9" eb="11">
      <t>カサン</t>
    </rPh>
    <phoneticPr fontId="1"/>
  </si>
  <si>
    <t>調整後申請額</t>
    <rPh sb="0" eb="3">
      <t>チョウセイゴ</t>
    </rPh>
    <rPh sb="3" eb="6">
      <t>シンセイガク</t>
    </rPh>
    <phoneticPr fontId="1"/>
  </si>
  <si>
    <t>所属・職名</t>
    <rPh sb="0" eb="2">
      <t>ショゾク</t>
    </rPh>
    <rPh sb="3" eb="5">
      <t>ショクメイ</t>
    </rPh>
    <phoneticPr fontId="1"/>
  </si>
  <si>
    <t>電話番号</t>
    <rPh sb="0" eb="4">
      <t>デンワバンゴウ</t>
    </rPh>
    <phoneticPr fontId="1"/>
  </si>
  <si>
    <t>メールアドレス</t>
    <phoneticPr fontId="1"/>
  </si>
  <si>
    <t>申請額の算定（１枚目）</t>
    <rPh sb="0" eb="2">
      <t>シンセイ</t>
    </rPh>
    <rPh sb="2" eb="3">
      <t>ガク</t>
    </rPh>
    <rPh sb="4" eb="6">
      <t>サンテイ</t>
    </rPh>
    <rPh sb="8" eb="10">
      <t>マイメ</t>
    </rPh>
    <phoneticPr fontId="1"/>
  </si>
  <si>
    <t>①育休スタート奨励金</t>
    <rPh sb="1" eb="3">
      <t>イクキュウ</t>
    </rPh>
    <rPh sb="7" eb="10">
      <t>ショウレイキン</t>
    </rPh>
    <phoneticPr fontId="1"/>
  </si>
  <si>
    <t>要件の確認</t>
    <rPh sb="0" eb="2">
      <t>ヨウケン</t>
    </rPh>
    <rPh sb="3" eb="5">
      <t>カクニン</t>
    </rPh>
    <phoneticPr fontId="1"/>
  </si>
  <si>
    <t>確認</t>
    <rPh sb="0" eb="2">
      <t>カクニン</t>
    </rPh>
    <phoneticPr fontId="1"/>
  </si>
  <si>
    <t>添付書類</t>
    <rPh sb="0" eb="2">
      <t>テンプ</t>
    </rPh>
    <rPh sb="2" eb="4">
      <t>ショルイ</t>
    </rPh>
    <phoneticPr fontId="1"/>
  </si>
  <si>
    <t>―</t>
    <phoneticPr fontId="1"/>
  </si>
  <si>
    <t>申請額の算定</t>
    <rPh sb="0" eb="3">
      <t>シンセイガク</t>
    </rPh>
    <rPh sb="4" eb="6">
      <t>サンテイ</t>
    </rPh>
    <phoneticPr fontId="1"/>
  </si>
  <si>
    <t>②－１　育休応援奨励金</t>
    <rPh sb="4" eb="6">
      <t>イクキュウ</t>
    </rPh>
    <rPh sb="6" eb="8">
      <t>オウエン</t>
    </rPh>
    <rPh sb="8" eb="11">
      <t>ショウレイキン</t>
    </rPh>
    <phoneticPr fontId="1"/>
  </si>
  <si>
    <t>育児休業の取得期間　÷　１５※　×１０万円　＝</t>
    <rPh sb="0" eb="4">
      <t>イクジキュウギョウ</t>
    </rPh>
    <rPh sb="5" eb="9">
      <t>シュトクキカン</t>
    </rPh>
    <rPh sb="19" eb="21">
      <t>マンエン</t>
    </rPh>
    <phoneticPr fontId="1"/>
  </si>
  <si>
    <t>※除した数値の小数点以下は切捨て</t>
    <rPh sb="13" eb="15">
      <t>キリス</t>
    </rPh>
    <phoneticPr fontId="1"/>
  </si>
  <si>
    <t>②－２　代替人員確保加算</t>
    <rPh sb="4" eb="8">
      <t>ダイタイジンイン</t>
    </rPh>
    <rPh sb="8" eb="10">
      <t>カクホ</t>
    </rPh>
    <rPh sb="10" eb="12">
      <t>カサン</t>
    </rPh>
    <phoneticPr fontId="1"/>
  </si>
  <si>
    <t>○育児休業取得者の育児休業期間中に、取得者の代替人員として新た
　な労働者を雇用した期間がある。
　　※既に企業内で雇用している労働者を代替人員として充て、当該
　　　労働者の代替人員として新たな労働者を雇用した場合を含む。</t>
    <rPh sb="1" eb="5">
      <t>イクジキュウギョウ</t>
    </rPh>
    <rPh sb="5" eb="8">
      <t>シュトクシャ</t>
    </rPh>
    <rPh sb="9" eb="16">
      <t>イクジキュウギョウキカンチュウ</t>
    </rPh>
    <rPh sb="18" eb="21">
      <t>シュトクシャ</t>
    </rPh>
    <rPh sb="22" eb="24">
      <t>ダイタイ</t>
    </rPh>
    <rPh sb="24" eb="26">
      <t>ジンイン</t>
    </rPh>
    <rPh sb="29" eb="30">
      <t>アラ</t>
    </rPh>
    <rPh sb="34" eb="37">
      <t>ロウドウシャ</t>
    </rPh>
    <rPh sb="38" eb="40">
      <t>コヨウ</t>
    </rPh>
    <rPh sb="42" eb="44">
      <t>キカン</t>
    </rPh>
    <rPh sb="52" eb="53">
      <t>スデ</t>
    </rPh>
    <rPh sb="54" eb="57">
      <t>キギョウナイ</t>
    </rPh>
    <rPh sb="58" eb="60">
      <t>コヨウ</t>
    </rPh>
    <rPh sb="64" eb="67">
      <t>ロウドウシャ</t>
    </rPh>
    <rPh sb="68" eb="72">
      <t>ダイタイジンイン</t>
    </rPh>
    <rPh sb="75" eb="76">
      <t>ア</t>
    </rPh>
    <rPh sb="78" eb="80">
      <t>トウガイ</t>
    </rPh>
    <rPh sb="84" eb="87">
      <t>ロウドウシャ</t>
    </rPh>
    <rPh sb="95" eb="96">
      <t>アラ</t>
    </rPh>
    <rPh sb="98" eb="101">
      <t>ロウドウシャ</t>
    </rPh>
    <rPh sb="102" eb="104">
      <t>コヨウ</t>
    </rPh>
    <rPh sb="106" eb="108">
      <t>バアイ</t>
    </rPh>
    <rPh sb="109" eb="110">
      <t>フク</t>
    </rPh>
    <phoneticPr fontId="1"/>
  </si>
  <si>
    <t>・雇用の実態が確認できる書類（雇用契約書、辞令、労働者派遣契約書の写しなど）
・育児休業取得者の代替人員であることが確認できる書類（育児休業取得前および取得期間中の組織図、業務分担表など）</t>
    <rPh sb="1" eb="3">
      <t>コヨウ</t>
    </rPh>
    <rPh sb="4" eb="6">
      <t>ジッタイ</t>
    </rPh>
    <rPh sb="7" eb="9">
      <t>カクニン</t>
    </rPh>
    <rPh sb="12" eb="14">
      <t>ショルイ</t>
    </rPh>
    <rPh sb="15" eb="20">
      <t>コヨウケイヤクショ</t>
    </rPh>
    <rPh sb="21" eb="23">
      <t>ジレイ</t>
    </rPh>
    <rPh sb="24" eb="27">
      <t>ロウドウシャ</t>
    </rPh>
    <rPh sb="27" eb="29">
      <t>ハケン</t>
    </rPh>
    <rPh sb="29" eb="31">
      <t>ケイヤク</t>
    </rPh>
    <rPh sb="31" eb="32">
      <t>ショ</t>
    </rPh>
    <rPh sb="33" eb="34">
      <t>ウツ</t>
    </rPh>
    <rPh sb="40" eb="44">
      <t>イクジキュウギョウ</t>
    </rPh>
    <rPh sb="44" eb="47">
      <t>シュトクシャ</t>
    </rPh>
    <rPh sb="48" eb="52">
      <t>ダイタイジンイン</t>
    </rPh>
    <rPh sb="58" eb="60">
      <t>カクニン</t>
    </rPh>
    <rPh sb="63" eb="65">
      <t>ショルイ</t>
    </rPh>
    <rPh sb="66" eb="68">
      <t>イクジ</t>
    </rPh>
    <rPh sb="68" eb="70">
      <t>キュウギョウ</t>
    </rPh>
    <rPh sb="70" eb="72">
      <t>シュトク</t>
    </rPh>
    <rPh sb="72" eb="73">
      <t>マエ</t>
    </rPh>
    <rPh sb="76" eb="78">
      <t>シュトク</t>
    </rPh>
    <rPh sb="78" eb="80">
      <t>キカン</t>
    </rPh>
    <rPh sb="80" eb="81">
      <t>チュウ</t>
    </rPh>
    <rPh sb="82" eb="85">
      <t>ソシキズ</t>
    </rPh>
    <rPh sb="86" eb="88">
      <t>ギョウム</t>
    </rPh>
    <rPh sb="88" eb="90">
      <t>ブンタン</t>
    </rPh>
    <rPh sb="90" eb="91">
      <t>ヒョウ</t>
    </rPh>
    <phoneticPr fontId="1"/>
  </si>
  <si>
    <t>○新たに雇用した労働者は、育児休業の対象となる男性労働者の配偶
　者の妊娠の事実を知った日以降に雇用している。
　　※原則、育児休業申出書の提出日以降であること。</t>
    <rPh sb="4" eb="6">
      <t>コヨウ</t>
    </rPh>
    <rPh sb="13" eb="17">
      <t>イクジキュウギョウ</t>
    </rPh>
    <rPh sb="18" eb="20">
      <t>タイショウ</t>
    </rPh>
    <rPh sb="23" eb="28">
      <t>ダンセイロウドウシャ</t>
    </rPh>
    <rPh sb="29" eb="31">
      <t>ハイグウ</t>
    </rPh>
    <rPh sb="33" eb="34">
      <t>モノ</t>
    </rPh>
    <rPh sb="35" eb="37">
      <t>ニンシン</t>
    </rPh>
    <rPh sb="38" eb="40">
      <t>ジジツ</t>
    </rPh>
    <rPh sb="41" eb="42">
      <t>シ</t>
    </rPh>
    <rPh sb="44" eb="45">
      <t>ヒ</t>
    </rPh>
    <rPh sb="45" eb="47">
      <t>イコウ</t>
    </rPh>
    <rPh sb="48" eb="50">
      <t>コヨウ</t>
    </rPh>
    <rPh sb="59" eb="61">
      <t>ゲンソク</t>
    </rPh>
    <rPh sb="62" eb="66">
      <t>イクジキュウギョウ</t>
    </rPh>
    <rPh sb="66" eb="68">
      <t>モウシデ</t>
    </rPh>
    <rPh sb="68" eb="69">
      <t>ショ</t>
    </rPh>
    <rPh sb="70" eb="73">
      <t>テイシュツビ</t>
    </rPh>
    <rPh sb="73" eb="75">
      <t>イコウ</t>
    </rPh>
    <phoneticPr fontId="1"/>
  </si>
  <si>
    <t>○育児休業取得者の育児休業期間中、１２日以上（勤務を要する日を
　１０日以上含む）において、新たな労働者を雇用した実績がある。</t>
    <rPh sb="1" eb="3">
      <t>イクジ</t>
    </rPh>
    <rPh sb="9" eb="11">
      <t>イクジ</t>
    </rPh>
    <rPh sb="11" eb="13">
      <t>キュウギョウ</t>
    </rPh>
    <rPh sb="13" eb="16">
      <t>キカンチュウ</t>
    </rPh>
    <rPh sb="19" eb="20">
      <t>ニチ</t>
    </rPh>
    <rPh sb="20" eb="22">
      <t>イジョウ</t>
    </rPh>
    <rPh sb="23" eb="25">
      <t>キンム</t>
    </rPh>
    <rPh sb="26" eb="27">
      <t>ヨウ</t>
    </rPh>
    <rPh sb="29" eb="30">
      <t>ヒ</t>
    </rPh>
    <rPh sb="35" eb="36">
      <t>ニチ</t>
    </rPh>
    <rPh sb="36" eb="38">
      <t>イジョウ</t>
    </rPh>
    <rPh sb="38" eb="39">
      <t>フク</t>
    </rPh>
    <rPh sb="46" eb="47">
      <t>アラ</t>
    </rPh>
    <rPh sb="49" eb="52">
      <t>ロウドウシャ</t>
    </rPh>
    <rPh sb="53" eb="55">
      <t>コヨウ</t>
    </rPh>
    <rPh sb="57" eb="59">
      <t>ジッセキ</t>
    </rPh>
    <phoneticPr fontId="1"/>
  </si>
  <si>
    <t>新たに雇用した労働者の就業実績が確認できる書類（出勤簿、タイムカードの写しなど）</t>
    <rPh sb="0" eb="1">
      <t>アラ</t>
    </rPh>
    <rPh sb="3" eb="5">
      <t>コヨウ</t>
    </rPh>
    <rPh sb="7" eb="10">
      <t>ロウドウシャ</t>
    </rPh>
    <rPh sb="11" eb="13">
      <t>シュウギョウ</t>
    </rPh>
    <rPh sb="13" eb="15">
      <t>ジッセキ</t>
    </rPh>
    <rPh sb="16" eb="18">
      <t>カクニン</t>
    </rPh>
    <rPh sb="21" eb="23">
      <t>ショルイ</t>
    </rPh>
    <rPh sb="24" eb="26">
      <t>シュッキン</t>
    </rPh>
    <rPh sb="26" eb="27">
      <t>ボ</t>
    </rPh>
    <phoneticPr fontId="1"/>
  </si>
  <si>
    <t>（ア）支給対象の育児休業日数</t>
    <rPh sb="3" eb="7">
      <t>シキュウタイショウ</t>
    </rPh>
    <rPh sb="8" eb="10">
      <t>イクジ</t>
    </rPh>
    <rPh sb="10" eb="12">
      <t>キュウギョウ</t>
    </rPh>
    <rPh sb="12" eb="14">
      <t>ニッスウ</t>
    </rPh>
    <phoneticPr fontId="1"/>
  </si>
  <si>
    <t>（イ）うち代替人員を確保した日数</t>
    <rPh sb="5" eb="9">
      <t>ダイタイジンイン</t>
    </rPh>
    <rPh sb="10" eb="12">
      <t>カクホ</t>
    </rPh>
    <rPh sb="14" eb="16">
      <t>ニッスウ</t>
    </rPh>
    <phoneticPr fontId="1"/>
  </si>
  <si>
    <t>（ウ）支給係数</t>
    <rPh sb="3" eb="7">
      <t>シキュウケイスウ</t>
    </rPh>
    <phoneticPr fontId="1"/>
  </si>
  <si>
    <t>÷　１５日※　＝</t>
    <rPh sb="4" eb="5">
      <t>ニチ</t>
    </rPh>
    <phoneticPr fontId="1"/>
  </si>
  <si>
    <t>（ウ）支給係数</t>
    <rPh sb="3" eb="5">
      <t>シキュウ</t>
    </rPh>
    <rPh sb="5" eb="7">
      <t>ケイスウ</t>
    </rPh>
    <phoneticPr fontId="1"/>
  </si>
  <si>
    <t>　×　３万円　＝</t>
    <phoneticPr fontId="1"/>
  </si>
  <si>
    <t>併給調整額A（②－２）</t>
    <rPh sb="0" eb="5">
      <t>ヘイキュウチョウセイガク</t>
    </rPh>
    <phoneticPr fontId="1"/>
  </si>
  <si>
    <t>国支給額</t>
    <rPh sb="0" eb="1">
      <t>クニ</t>
    </rPh>
    <rPh sb="1" eb="4">
      <t>シキュウガク</t>
    </rPh>
    <phoneticPr fontId="1"/>
  </si>
  <si>
    <t>厚生労働省 両立支援等助成金（育児休業等代替支援コース　新規雇用（育児休業））との調整額</t>
    <rPh sb="41" eb="43">
      <t>チョウセイ</t>
    </rPh>
    <rPh sb="43" eb="44">
      <t>ガク</t>
    </rPh>
    <phoneticPr fontId="1"/>
  </si>
  <si>
    <t>〇育児休業取得者は、監督権や指揮命令権をもつ役職であり、
　かつ監督や指揮命令を行う労働者（部下）がいる。</t>
    <rPh sb="1" eb="5">
      <t>イクジキュウギョウ</t>
    </rPh>
    <rPh sb="5" eb="8">
      <t>シュトクシャ</t>
    </rPh>
    <rPh sb="10" eb="13">
      <t>カントクケン</t>
    </rPh>
    <rPh sb="14" eb="18">
      <t>シキメイレイ</t>
    </rPh>
    <rPh sb="18" eb="19">
      <t>ケン</t>
    </rPh>
    <rPh sb="22" eb="24">
      <t>ヤクショク</t>
    </rPh>
    <rPh sb="32" eb="34">
      <t>カントク</t>
    </rPh>
    <rPh sb="35" eb="39">
      <t>シキメイレイ</t>
    </rPh>
    <rPh sb="40" eb="41">
      <t>オコナ</t>
    </rPh>
    <rPh sb="42" eb="45">
      <t>ロウドウシャ</t>
    </rPh>
    <rPh sb="46" eb="48">
      <t>ブカ</t>
    </rPh>
    <phoneticPr fontId="1"/>
  </si>
  <si>
    <t>・育児休業取得者の身分が確認できる書類（辞令の写しなど）
・指揮命令系統が確認できる書類（組織図、業務分担表など）</t>
    <rPh sb="12" eb="14">
      <t>カクニン</t>
    </rPh>
    <rPh sb="37" eb="39">
      <t>カクニン</t>
    </rPh>
    <rPh sb="45" eb="48">
      <t>ソシキズ</t>
    </rPh>
    <phoneticPr fontId="1"/>
  </si>
  <si>
    <t>申請額の算定（２枚目）</t>
    <phoneticPr fontId="1"/>
  </si>
  <si>
    <r>
      <rPr>
        <b/>
        <sz val="10"/>
        <color rgb="FFFF0000"/>
        <rFont val="ＭＳ 明朝"/>
        <family val="1"/>
        <charset val="128"/>
      </rPr>
      <t>③</t>
    </r>
    <r>
      <rPr>
        <b/>
        <sz val="10"/>
        <color theme="1"/>
        <rFont val="ＭＳ 明朝"/>
        <family val="1"/>
        <charset val="128"/>
      </rPr>
      <t>同僚への応援手当奨励金</t>
    </r>
    <rPh sb="1" eb="3">
      <t>ドウリョウ</t>
    </rPh>
    <rPh sb="5" eb="7">
      <t>オウエン</t>
    </rPh>
    <rPh sb="7" eb="9">
      <t>テアテ</t>
    </rPh>
    <rPh sb="9" eb="12">
      <t>ショウレイキン</t>
    </rPh>
    <phoneticPr fontId="1"/>
  </si>
  <si>
    <t>○育児休業取得者が属する部署等の労働者に対し、育児休業取得者
　の業務を代替する対価として手当を支給している。</t>
    <rPh sb="1" eb="3">
      <t>イクジ</t>
    </rPh>
    <rPh sb="3" eb="5">
      <t>キュウギョウ</t>
    </rPh>
    <rPh sb="5" eb="8">
      <t>シュトクシャ</t>
    </rPh>
    <rPh sb="9" eb="10">
      <t>ゾク</t>
    </rPh>
    <rPh sb="12" eb="14">
      <t>ブショ</t>
    </rPh>
    <rPh sb="14" eb="15">
      <t>トウ</t>
    </rPh>
    <rPh sb="16" eb="19">
      <t>ロウドウシャ</t>
    </rPh>
    <rPh sb="20" eb="21">
      <t>タイ</t>
    </rPh>
    <rPh sb="23" eb="30">
      <t>イクジキュウギョウシュトクシャ</t>
    </rPh>
    <rPh sb="33" eb="35">
      <t>ギョウム</t>
    </rPh>
    <rPh sb="36" eb="38">
      <t>ダイタイ</t>
    </rPh>
    <rPh sb="40" eb="42">
      <t>タイカ</t>
    </rPh>
    <rPh sb="45" eb="47">
      <t>テアテ</t>
    </rPh>
    <rPh sb="48" eb="50">
      <t>シキュウ</t>
    </rPh>
    <phoneticPr fontId="1"/>
  </si>
  <si>
    <t>・手当の名称、内容が確認できる書類（支給通知書の写しなど）
・支給の実支出額が確認できる書類（支給対象者の賃金台帳の写しなど）
・育児休業取得者と同所属であることが確認できる書類（組織図、業務分担表など）</t>
    <rPh sb="1" eb="3">
      <t>テアテ</t>
    </rPh>
    <rPh sb="4" eb="6">
      <t>メイショウ</t>
    </rPh>
    <rPh sb="7" eb="9">
      <t>ナイヨウ</t>
    </rPh>
    <rPh sb="10" eb="12">
      <t>カクニン</t>
    </rPh>
    <rPh sb="15" eb="17">
      <t>ショルイ</t>
    </rPh>
    <rPh sb="24" eb="25">
      <t>ウツ</t>
    </rPh>
    <rPh sb="31" eb="33">
      <t>シキュウ</t>
    </rPh>
    <rPh sb="34" eb="38">
      <t>ジツシシュツガク</t>
    </rPh>
    <rPh sb="39" eb="41">
      <t>カクニン</t>
    </rPh>
    <rPh sb="47" eb="52">
      <t>シキュウタイショウシャ</t>
    </rPh>
    <rPh sb="53" eb="55">
      <t>チンギン</t>
    </rPh>
    <rPh sb="55" eb="57">
      <t>ダイチョウ</t>
    </rPh>
    <rPh sb="82" eb="84">
      <t>カクニン</t>
    </rPh>
    <phoneticPr fontId="1"/>
  </si>
  <si>
    <t>〇申請額には、時間外勤務手当など業務の代替により発生した
　労働時間に対する手当を含めていない。</t>
    <rPh sb="1" eb="4">
      <t>シンセイガク</t>
    </rPh>
    <rPh sb="7" eb="10">
      <t>ジカンガイ</t>
    </rPh>
    <rPh sb="10" eb="12">
      <t>キンム</t>
    </rPh>
    <rPh sb="12" eb="14">
      <t>テアテ</t>
    </rPh>
    <rPh sb="16" eb="18">
      <t>ギョウム</t>
    </rPh>
    <rPh sb="19" eb="21">
      <t>ダイタイ</t>
    </rPh>
    <rPh sb="24" eb="26">
      <t>ハッセイ</t>
    </rPh>
    <rPh sb="30" eb="34">
      <t>ロウドウジカン</t>
    </rPh>
    <rPh sb="35" eb="36">
      <t>タイ</t>
    </rPh>
    <rPh sb="38" eb="40">
      <t>テアテ</t>
    </rPh>
    <rPh sb="41" eb="42">
      <t>フク</t>
    </rPh>
    <phoneticPr fontId="1"/>
  </si>
  <si>
    <t>（ア）支給基準額（最大支給額）</t>
    <rPh sb="3" eb="8">
      <t>シキュウキジュンガク</t>
    </rPh>
    <rPh sb="9" eb="13">
      <t>サイダイシキュウ</t>
    </rPh>
    <rPh sb="13" eb="14">
      <t>ガク</t>
    </rPh>
    <phoneticPr fontId="1"/>
  </si>
  <si>
    <t>支給対象の育児休業日数</t>
    <rPh sb="0" eb="4">
      <t>シキュウタイショウ</t>
    </rPh>
    <rPh sb="5" eb="11">
      <t>イクジキュウギョウニッスウ</t>
    </rPh>
    <phoneticPr fontId="1"/>
  </si>
  <si>
    <t>÷　１５日※　×　５万円　＝</t>
    <rPh sb="4" eb="5">
      <t>ニチ</t>
    </rPh>
    <rPh sb="10" eb="12">
      <t>マンエン</t>
    </rPh>
    <phoneticPr fontId="1"/>
  </si>
  <si>
    <t>（イ）対象となる手当の実支出額</t>
    <phoneticPr fontId="1"/>
  </si>
  <si>
    <t>同僚への手当合計
（月額）</t>
    <rPh sb="0" eb="2">
      <t>ドウリョウ</t>
    </rPh>
    <rPh sb="4" eb="6">
      <t>テアテ</t>
    </rPh>
    <rPh sb="6" eb="8">
      <t>ゴウケイ</t>
    </rPh>
    <rPh sb="10" eb="12">
      <t>ゲツガク</t>
    </rPh>
    <phoneticPr fontId="1"/>
  </si>
  <si>
    <t>支給
月数</t>
    <rPh sb="0" eb="2">
      <t>シキュウ</t>
    </rPh>
    <rPh sb="3" eb="5">
      <t>ゲッスウ</t>
    </rPh>
    <phoneticPr fontId="1"/>
  </si>
  <si>
    <t>＝</t>
    <phoneticPr fontId="1"/>
  </si>
  <si>
    <t>（ウ）：（ア）と（イ）を比較して少ない方の額（1,000円未満切捨て）</t>
    <rPh sb="12" eb="14">
      <t>ヒカク</t>
    </rPh>
    <rPh sb="16" eb="17">
      <t>スク</t>
    </rPh>
    <rPh sb="19" eb="20">
      <t>ホウ</t>
    </rPh>
    <rPh sb="21" eb="22">
      <t>ガク</t>
    </rPh>
    <rPh sb="28" eb="29">
      <t>エン</t>
    </rPh>
    <rPh sb="29" eb="31">
      <t>ミマン</t>
    </rPh>
    <rPh sb="31" eb="33">
      <t>キリス</t>
    </rPh>
    <phoneticPr fontId="1"/>
  </si>
  <si>
    <t>　</t>
    <phoneticPr fontId="1"/>
  </si>
  <si>
    <t>併給調整額B（③）</t>
    <rPh sb="0" eb="5">
      <t>ヘイキュウチョウセイガク</t>
    </rPh>
    <phoneticPr fontId="1"/>
  </si>
  <si>
    <t>2月含</t>
    <rPh sb="1" eb="2">
      <t>ガツ</t>
    </rPh>
    <rPh sb="2" eb="3">
      <t>フク</t>
    </rPh>
    <phoneticPr fontId="1"/>
  </si>
  <si>
    <t>業務
体制整備</t>
    <rPh sb="0" eb="2">
      <t>ギョウム</t>
    </rPh>
    <rPh sb="3" eb="5">
      <t>タイセイ</t>
    </rPh>
    <rPh sb="5" eb="7">
      <t>セイビ</t>
    </rPh>
    <phoneticPr fontId="1"/>
  </si>
  <si>
    <t>業務
代替手当</t>
    <rPh sb="0" eb="2">
      <t>ギョウム</t>
    </rPh>
    <rPh sb="3" eb="5">
      <t>ダイタイ</t>
    </rPh>
    <rPh sb="5" eb="7">
      <t>テアテ</t>
    </rPh>
    <phoneticPr fontId="1"/>
  </si>
  <si>
    <t>合計</t>
    <rPh sb="0" eb="2">
      <t>ゴウケイ</t>
    </rPh>
    <phoneticPr fontId="1"/>
  </si>
  <si>
    <t>厚生労働省 両立支援等助成金（育児休業等代替支援コース　手当支給等（育児休業））との調整額</t>
    <rPh sb="42" eb="45">
      <t>チョウセイガク</t>
    </rPh>
    <phoneticPr fontId="1"/>
  </si>
  <si>
    <r>
      <rPr>
        <b/>
        <sz val="10"/>
        <color rgb="FFFF0000"/>
        <rFont val="ＭＳ 明朝"/>
        <family val="1"/>
        <charset val="128"/>
      </rPr>
      <t>④</t>
    </r>
    <r>
      <rPr>
        <b/>
        <sz val="10"/>
        <color theme="1"/>
        <rFont val="ＭＳ 明朝"/>
        <family val="1"/>
        <charset val="128"/>
      </rPr>
      <t>育休取得者への手当奨励金</t>
    </r>
    <rPh sb="1" eb="6">
      <t>イクキュウシュトクシャ</t>
    </rPh>
    <rPh sb="8" eb="10">
      <t>テアテ</t>
    </rPh>
    <rPh sb="10" eb="13">
      <t>ショウレイキン</t>
    </rPh>
    <phoneticPr fontId="1"/>
  </si>
  <si>
    <t>〇育児休業取得者に対し、育児休業給付金への上乗せを目的とした
　手当等を支給している。</t>
    <rPh sb="1" eb="5">
      <t>イクジキュウギョウ</t>
    </rPh>
    <rPh sb="5" eb="8">
      <t>シュトクシャ</t>
    </rPh>
    <rPh sb="9" eb="10">
      <t>タイ</t>
    </rPh>
    <rPh sb="12" eb="19">
      <t>イクジキュウギョウキュウフキン</t>
    </rPh>
    <rPh sb="21" eb="23">
      <t>ウワノ</t>
    </rPh>
    <rPh sb="25" eb="27">
      <t>モクテキ</t>
    </rPh>
    <rPh sb="32" eb="34">
      <t>テアテ</t>
    </rPh>
    <rPh sb="34" eb="35">
      <t>ナド</t>
    </rPh>
    <rPh sb="36" eb="38">
      <t>シキュウ</t>
    </rPh>
    <phoneticPr fontId="1"/>
  </si>
  <si>
    <t>・手当の名称、内容が確認できる書類（支給通知書の写しなど）
・支給の実支出額が確認できる書類（支給対象者の賃金台帳の写しなど）
・育児休業取得者が育児休業期間中に受給した育児休業給付金支給決定通知書の写し（申請の対象となる育児休業期間中のものすべて）</t>
    <rPh sb="24" eb="25">
      <t>ウツ</t>
    </rPh>
    <rPh sb="65" eb="69">
      <t>イクジキュウギョウ</t>
    </rPh>
    <rPh sb="73" eb="77">
      <t>イクジキュウギョウ</t>
    </rPh>
    <rPh sb="77" eb="80">
      <t>キカンチュウ</t>
    </rPh>
    <rPh sb="81" eb="83">
      <t>ジュキュウ</t>
    </rPh>
    <rPh sb="111" eb="115">
      <t>イクジキュウギョウ</t>
    </rPh>
    <rPh sb="115" eb="118">
      <t>キカンチュウ</t>
    </rPh>
    <phoneticPr fontId="1"/>
  </si>
  <si>
    <t>〇育児休業取得者が、申請の対象となる育児休業期間中に受給した
　育児休業給付金の総額を把握している。</t>
    <rPh sb="1" eb="5">
      <t>イクジキュウギョウ</t>
    </rPh>
    <rPh sb="5" eb="7">
      <t>シュトク</t>
    </rPh>
    <rPh sb="7" eb="8">
      <t>シャ</t>
    </rPh>
    <rPh sb="10" eb="12">
      <t>シンセイ</t>
    </rPh>
    <rPh sb="13" eb="15">
      <t>タイショウ</t>
    </rPh>
    <rPh sb="18" eb="22">
      <t>イクジキュウギョウ</t>
    </rPh>
    <rPh sb="22" eb="24">
      <t>キカン</t>
    </rPh>
    <rPh sb="24" eb="25">
      <t>チュウ</t>
    </rPh>
    <rPh sb="26" eb="28">
      <t>ジュキュウ</t>
    </rPh>
    <rPh sb="32" eb="36">
      <t>イクジキュウギョウ</t>
    </rPh>
    <rPh sb="36" eb="39">
      <t>キュウフキン</t>
    </rPh>
    <rPh sb="40" eb="42">
      <t>ソウガク</t>
    </rPh>
    <rPh sb="43" eb="45">
      <t>ハアク</t>
    </rPh>
    <phoneticPr fontId="1"/>
  </si>
  <si>
    <t>○寄附金その他収入がある場合は控除すること
○実支出がない場合は「０」を入力すること</t>
    <rPh sb="1" eb="4">
      <t>キフキン</t>
    </rPh>
    <rPh sb="6" eb="7">
      <t>タ</t>
    </rPh>
    <rPh sb="7" eb="9">
      <t>シュウニュウ</t>
    </rPh>
    <rPh sb="12" eb="14">
      <t>バアイ</t>
    </rPh>
    <rPh sb="15" eb="17">
      <t>コウジョ</t>
    </rPh>
    <rPh sb="23" eb="26">
      <t>ジツシシュツ</t>
    </rPh>
    <rPh sb="29" eb="31">
      <t>バアイ</t>
    </rPh>
    <rPh sb="36" eb="38">
      <t>ニュウリョク</t>
    </rPh>
    <phoneticPr fontId="1"/>
  </si>
  <si>
    <r>
      <t>（ウ）育児休業給付金との比較（</t>
    </r>
    <r>
      <rPr>
        <sz val="9"/>
        <color theme="1"/>
        <rFont val="ＭＳ 明朝"/>
        <family val="1"/>
        <charset val="128"/>
      </rPr>
      <t>育児休業給付金の支給が無い場合はすべての黄色セルに「０」を入力すること）</t>
    </r>
    <rPh sb="3" eb="10">
      <t>イクジキュウギョウキュウフキン</t>
    </rPh>
    <rPh sb="12" eb="14">
      <t>ヒカク</t>
    </rPh>
    <rPh sb="15" eb="19">
      <t>イクジキュウギョウ</t>
    </rPh>
    <rPh sb="19" eb="22">
      <t>キュウフキン</t>
    </rPh>
    <rPh sb="23" eb="25">
      <t>シキュウ</t>
    </rPh>
    <rPh sb="26" eb="27">
      <t>ナ</t>
    </rPh>
    <rPh sb="28" eb="30">
      <t>バアイ</t>
    </rPh>
    <rPh sb="35" eb="37">
      <t>キイロ</t>
    </rPh>
    <rPh sb="44" eb="46">
      <t>ニュウリョク</t>
    </rPh>
    <phoneticPr fontId="1"/>
  </si>
  <si>
    <t>育児休業給付金の総支給金額</t>
    <rPh sb="0" eb="7">
      <t>イクジキュウギョウキュウフキン</t>
    </rPh>
    <rPh sb="8" eb="9">
      <t>ソウ</t>
    </rPh>
    <rPh sb="9" eb="11">
      <t>シキュウ</t>
    </rPh>
    <rPh sb="11" eb="13">
      <t>キンガク</t>
    </rPh>
    <phoneticPr fontId="1"/>
  </si>
  <si>
    <t>総支給日数</t>
    <rPh sb="0" eb="1">
      <t>ソウ</t>
    </rPh>
    <rPh sb="1" eb="5">
      <t>シキュウニッスウ</t>
    </rPh>
    <phoneticPr fontId="1"/>
  </si>
  <si>
    <t>育児休業給付金支給決定通知書
記載の賃金月額</t>
    <rPh sb="0" eb="7">
      <t>イクジキュウギョウキュウフキン</t>
    </rPh>
    <rPh sb="7" eb="11">
      <t>シキュウケッテイ</t>
    </rPh>
    <rPh sb="11" eb="14">
      <t>ツウチショ</t>
    </rPh>
    <rPh sb="15" eb="17">
      <t>キサイ</t>
    </rPh>
    <rPh sb="18" eb="22">
      <t>チンギンゲツガク</t>
    </rPh>
    <phoneticPr fontId="1"/>
  </si>
  <si>
    <t>賃金月額の
80％相当額</t>
    <rPh sb="0" eb="4">
      <t>チンギンゲツガク</t>
    </rPh>
    <rPh sb="9" eb="11">
      <t>ソウトウ</t>
    </rPh>
    <rPh sb="11" eb="12">
      <t>ガク</t>
    </rPh>
    <phoneticPr fontId="1"/>
  </si>
  <si>
    <t>賃金月額の80％相当額に支給日数を乗じた金額と育児休業給付金の総支給金額の差額</t>
    <rPh sb="0" eb="4">
      <t>チンギンゲツガク</t>
    </rPh>
    <rPh sb="8" eb="10">
      <t>ソウトウ</t>
    </rPh>
    <rPh sb="10" eb="11">
      <t>ガク</t>
    </rPh>
    <rPh sb="12" eb="16">
      <t>シキュウニッスウ</t>
    </rPh>
    <rPh sb="17" eb="18">
      <t>ジョウ</t>
    </rPh>
    <rPh sb="20" eb="22">
      <t>キンガク</t>
    </rPh>
    <rPh sb="23" eb="30">
      <t>イクジキュウギョウキュウフキン</t>
    </rPh>
    <rPh sb="31" eb="36">
      <t>ソウシキュウキンガク</t>
    </rPh>
    <rPh sb="37" eb="39">
      <t>サガク</t>
    </rPh>
    <phoneticPr fontId="1"/>
  </si>
  <si>
    <t>÷ 30日　×</t>
    <rPh sb="4" eb="5">
      <t>ニチ</t>
    </rPh>
    <phoneticPr fontId="1"/>
  </si>
  <si>
    <t>－</t>
    <phoneticPr fontId="1"/>
  </si>
  <si>
    <t>=</t>
    <phoneticPr fontId="1"/>
  </si>
  <si>
    <t>（ア）、（イ）、（ウ）を比較して最も少ない額（1,000円未満切捨て）</t>
    <rPh sb="12" eb="14">
      <t>ヒカク</t>
    </rPh>
    <rPh sb="16" eb="17">
      <t>モット</t>
    </rPh>
    <rPh sb="18" eb="19">
      <t>スク</t>
    </rPh>
    <rPh sb="21" eb="22">
      <t>ガク</t>
    </rPh>
    <rPh sb="28" eb="29">
      <t>エン</t>
    </rPh>
    <rPh sb="29" eb="31">
      <t>ミマン</t>
    </rPh>
    <rPh sb="31" eb="33">
      <t>キリス</t>
    </rPh>
    <phoneticPr fontId="1"/>
  </si>
  <si>
    <t>申請額の算定（３枚目）</t>
    <phoneticPr fontId="1"/>
  </si>
  <si>
    <r>
      <t>○育児休業取得者が通算９０日以上の育児休業を取得している。
　</t>
    </r>
    <r>
      <rPr>
        <b/>
        <sz val="10"/>
        <color theme="1"/>
        <rFont val="ＭＳ 明朝"/>
        <family val="1"/>
        <charset val="128"/>
      </rPr>
      <t>（自動判定）</t>
    </r>
    <rPh sb="1" eb="5">
      <t>イクジキュウギョウ</t>
    </rPh>
    <rPh sb="5" eb="8">
      <t>シュトクシャ</t>
    </rPh>
    <rPh sb="9" eb="11">
      <t>ツウサン</t>
    </rPh>
    <rPh sb="13" eb="14">
      <t>ニチ</t>
    </rPh>
    <rPh sb="14" eb="16">
      <t>イジョウ</t>
    </rPh>
    <rPh sb="17" eb="21">
      <t>イクジキュウギョウ</t>
    </rPh>
    <rPh sb="22" eb="24">
      <t>シュトク</t>
    </rPh>
    <rPh sb="32" eb="36">
      <t>ジドウハンテイ</t>
    </rPh>
    <phoneticPr fontId="1"/>
  </si>
  <si>
    <t>（添付書類）　※添付した書類に「〇」を入力すること</t>
    <rPh sb="1" eb="3">
      <t>テンプ</t>
    </rPh>
    <rPh sb="3" eb="5">
      <t>ショルイ</t>
    </rPh>
    <rPh sb="8" eb="10">
      <t>テンプ</t>
    </rPh>
    <rPh sb="12" eb="14">
      <t>ショルイ</t>
    </rPh>
    <rPh sb="19" eb="21">
      <t>ニュウリョク</t>
    </rPh>
    <phoneticPr fontId="1"/>
  </si>
  <si>
    <t>　　　税の納税証明書</t>
    <phoneticPr fontId="1"/>
  </si>
  <si>
    <t>（２）県税に滞納がない旨の納税証明書または納税状況の確認に関する同意書および地方消費</t>
    <rPh sb="3" eb="4">
      <t>ケン</t>
    </rPh>
    <rPh sb="4" eb="5">
      <t>ゼイ</t>
    </rPh>
    <rPh sb="6" eb="8">
      <t>タイノウ</t>
    </rPh>
    <rPh sb="11" eb="12">
      <t>ムネ</t>
    </rPh>
    <rPh sb="13" eb="15">
      <t>ノウゼイ</t>
    </rPh>
    <rPh sb="15" eb="18">
      <t>ショウメイショ</t>
    </rPh>
    <rPh sb="21" eb="23">
      <t>ノウゼイ</t>
    </rPh>
    <rPh sb="23" eb="25">
      <t>ジョウキョウ</t>
    </rPh>
    <rPh sb="26" eb="28">
      <t>カクニン</t>
    </rPh>
    <rPh sb="29" eb="30">
      <t>カン</t>
    </rPh>
    <rPh sb="32" eb="35">
      <t>ドウイショ</t>
    </rPh>
    <rPh sb="38" eb="40">
      <t>チホウ</t>
    </rPh>
    <rPh sb="40" eb="42">
      <t>ショウヒ</t>
    </rPh>
    <phoneticPr fontId="1"/>
  </si>
  <si>
    <t>（３）別表の「３　必要書類」に定める書類</t>
    <rPh sb="3" eb="5">
      <t>ベッピョウ</t>
    </rPh>
    <rPh sb="9" eb="13">
      <t>ヒツヨウショルイ</t>
    </rPh>
    <rPh sb="15" eb="16">
      <t>サダ</t>
    </rPh>
    <rPh sb="18" eb="20">
      <t>ショルイ</t>
    </rPh>
    <phoneticPr fontId="1"/>
  </si>
  <si>
    <t xml:space="preserve">（４）福井県が別に定める育児休業にかかるアンケート調査票 </t>
    <rPh sb="3" eb="5">
      <t>フクイ</t>
    </rPh>
    <rPh sb="5" eb="6">
      <t>ケン</t>
    </rPh>
    <rPh sb="7" eb="8">
      <t>ベツ</t>
    </rPh>
    <rPh sb="9" eb="10">
      <t>サダ</t>
    </rPh>
    <rPh sb="12" eb="14">
      <t>イクジ</t>
    </rPh>
    <rPh sb="14" eb="16">
      <t>キュウギョウ</t>
    </rPh>
    <rPh sb="25" eb="27">
      <t>チョウサ</t>
    </rPh>
    <rPh sb="27" eb="28">
      <t>ヒョウ</t>
    </rPh>
    <phoneticPr fontId="1"/>
  </si>
  <si>
    <t>○連続５日以上の育児休業を取得した実績がある。
　※育休スタート奨励金にかかる奨励金は１事業主１回までとする
　※取得日から遡って過去２年間に、育児休業の取得実績がない場合に限る</t>
    <rPh sb="1" eb="3">
      <t>レンゾク</t>
    </rPh>
    <rPh sb="4" eb="5">
      <t>ニチ</t>
    </rPh>
    <rPh sb="5" eb="7">
      <t>イジョウ</t>
    </rPh>
    <rPh sb="8" eb="10">
      <t>イクジ</t>
    </rPh>
    <rPh sb="10" eb="12">
      <t>キュウギョウ</t>
    </rPh>
    <rPh sb="13" eb="15">
      <t>シュトク</t>
    </rPh>
    <rPh sb="17" eb="19">
      <t>ジッセキ</t>
    </rPh>
    <rPh sb="26" eb="28">
      <t>イクキュウ</t>
    </rPh>
    <rPh sb="32" eb="35">
      <t>ショウレイキン</t>
    </rPh>
    <rPh sb="39" eb="42">
      <t>ショウレイキン</t>
    </rPh>
    <rPh sb="44" eb="47">
      <t>ジギョウヌシ</t>
    </rPh>
    <rPh sb="48" eb="49">
      <t>カイ</t>
    </rPh>
    <rPh sb="72" eb="76">
      <t>イクジキュウギョウ</t>
    </rPh>
    <rPh sb="77" eb="81">
      <t>シュトクジッセキ</t>
    </rPh>
    <rPh sb="84" eb="86">
      <t>バアイ</t>
    </rPh>
    <rPh sb="87" eb="88">
      <t>カギ</t>
    </rPh>
    <phoneticPr fontId="1"/>
  </si>
  <si>
    <t>支給係数</t>
    <rPh sb="0" eb="2">
      <t>シキュウ</t>
    </rPh>
    <rPh sb="2" eb="4">
      <t>ケイスウ</t>
    </rPh>
    <phoneticPr fontId="1"/>
  </si>
  <si>
    <t>÷　１２日※　＝</t>
    <rPh sb="4" eb="5">
      <t>ニチ</t>
    </rPh>
    <phoneticPr fontId="1"/>
  </si>
  <si>
    <t>（ア）育児休業日数</t>
    <rPh sb="3" eb="9">
      <t>イクジキュウギョウニッスウ</t>
    </rPh>
    <phoneticPr fontId="1"/>
  </si>
  <si>
    <t>（イ）代替人員確保日数</t>
    <rPh sb="3" eb="5">
      <t>ダイタイ</t>
    </rPh>
    <rPh sb="5" eb="7">
      <t>ジンイン</t>
    </rPh>
    <rPh sb="7" eb="9">
      <t>カクホ</t>
    </rPh>
    <rPh sb="9" eb="11">
      <t>ニッスウ</t>
    </rPh>
    <phoneticPr fontId="1"/>
  </si>
  <si>
    <t>○比較して小さ
　い方を係数と
　する</t>
    <rPh sb="1" eb="3">
      <t>ヒカク</t>
    </rPh>
    <rPh sb="5" eb="6">
      <t>チイ</t>
    </rPh>
    <rPh sb="10" eb="11">
      <t>ホウ</t>
    </rPh>
    <rPh sb="12" eb="14">
      <t>ケイスウ</t>
    </rPh>
    <phoneticPr fontId="1"/>
  </si>
  <si>
    <t>・取得日から遡って過去２年間に育児休業の取得実績がない旨の宣誓書
（国助成金の支給決定通知書の写しをもって宣誓書に代えることができる）</t>
    <phoneticPr fontId="1"/>
  </si>
  <si>
    <t>支給申請書および交付申請書兼実績報告書</t>
    <rPh sb="0" eb="2">
      <t>シキュウ</t>
    </rPh>
    <rPh sb="2" eb="5">
      <t>シンセイショ</t>
    </rPh>
    <rPh sb="8" eb="10">
      <t>コウフ</t>
    </rPh>
    <phoneticPr fontId="1"/>
  </si>
  <si>
    <t>厚生労働省の両立支援等助成金の一部助成対象</t>
    <rPh sb="0" eb="5">
      <t>コウセイロウドウショウ</t>
    </rPh>
    <rPh sb="6" eb="8">
      <t>リョウリツ</t>
    </rPh>
    <rPh sb="8" eb="10">
      <t>シエン</t>
    </rPh>
    <rPh sb="10" eb="11">
      <t>ナド</t>
    </rPh>
    <rPh sb="11" eb="14">
      <t>ジョセイキン</t>
    </rPh>
    <rPh sb="15" eb="17">
      <t>イチブ</t>
    </rPh>
    <rPh sb="17" eb="19">
      <t>ジョセイ</t>
    </rPh>
    <rPh sb="19" eb="21">
      <t>タイショウ</t>
    </rPh>
    <phoneticPr fontId="1"/>
  </si>
  <si>
    <t>左記助成金の育休中等業務代替支援コース（手当支給等（育児休業）または新規雇用（育児休業））の対象となる場合、併給調整を行います。</t>
    <rPh sb="0" eb="2">
      <t>サキ</t>
    </rPh>
    <rPh sb="2" eb="5">
      <t>ジョセイキン</t>
    </rPh>
    <rPh sb="46" eb="48">
      <t>タイショウ</t>
    </rPh>
    <rPh sb="51" eb="53">
      <t>バアイ</t>
    </rPh>
    <rPh sb="54" eb="58">
      <t>ヘイキュウチョウセイ</t>
    </rPh>
    <rPh sb="59" eb="60">
      <t>オコナ</t>
    </rPh>
    <phoneticPr fontId="1"/>
  </si>
  <si>
    <t>左記助成金の国への申請日（申請予定日）</t>
    <rPh sb="0" eb="2">
      <t>サキ</t>
    </rPh>
    <rPh sb="2" eb="5">
      <t>ジョセイキン</t>
    </rPh>
    <rPh sb="6" eb="7">
      <t>クニ</t>
    </rPh>
    <rPh sb="9" eb="11">
      <t>シンセイ</t>
    </rPh>
    <rPh sb="11" eb="12">
      <t>ビ</t>
    </rPh>
    <rPh sb="13" eb="18">
      <t>シンセイヨテイビ</t>
    </rPh>
    <phoneticPr fontId="1"/>
  </si>
  <si>
    <t>担当者</t>
    <rPh sb="0" eb="3">
      <t>タントウシャ</t>
    </rPh>
    <phoneticPr fontId="1"/>
  </si>
  <si>
    <t>事務所名等</t>
    <rPh sb="0" eb="3">
      <t>ジムショ</t>
    </rPh>
    <rPh sb="3" eb="4">
      <t>メイ</t>
    </rPh>
    <rPh sb="4" eb="5">
      <t>ナド</t>
    </rPh>
    <phoneticPr fontId="1"/>
  </si>
  <si>
    <t>本申請の協力機関・協力者等の連絡先（該当がある場合のみ記載）</t>
    <rPh sb="0" eb="3">
      <t>ホンシンセイ</t>
    </rPh>
    <rPh sb="4" eb="6">
      <t>キョウリョク</t>
    </rPh>
    <rPh sb="6" eb="8">
      <t>キカン</t>
    </rPh>
    <rPh sb="9" eb="12">
      <t>キョウリョクシャ</t>
    </rPh>
    <rPh sb="12" eb="13">
      <t>トウ</t>
    </rPh>
    <rPh sb="14" eb="17">
      <t>レンラクサキ</t>
    </rPh>
    <rPh sb="18" eb="20">
      <t>ガイトウ</t>
    </rPh>
    <rPh sb="23" eb="25">
      <t>バアイ</t>
    </rPh>
    <rPh sb="27" eb="29">
      <t>キサイ</t>
    </rPh>
    <phoneticPr fontId="1"/>
  </si>
  <si>
    <t>役職・資格</t>
    <rPh sb="0" eb="2">
      <t>ヤクショク</t>
    </rPh>
    <rPh sb="3" eb="5">
      <t>シカク</t>
    </rPh>
    <phoneticPr fontId="1"/>
  </si>
  <si>
    <t>③ 同僚への応援手当奨励金</t>
    <rPh sb="2" eb="4">
      <t>ドウリョウ</t>
    </rPh>
    <rPh sb="6" eb="8">
      <t>オウエン</t>
    </rPh>
    <rPh sb="8" eb="10">
      <t>テアテ</t>
    </rPh>
    <rPh sb="10" eb="13">
      <t>ショウレイキン</t>
    </rPh>
    <phoneticPr fontId="1"/>
  </si>
  <si>
    <t>⑤ 長期の育休取得奨励金</t>
    <rPh sb="2" eb="4">
      <t>チョウキ</t>
    </rPh>
    <rPh sb="5" eb="7">
      <t>イクキュウ</t>
    </rPh>
    <rPh sb="7" eb="9">
      <t>シュトク</t>
    </rPh>
    <rPh sb="9" eb="12">
      <t>ショウレイキン</t>
    </rPh>
    <phoneticPr fontId="1"/>
  </si>
  <si>
    <t>④ 育休取得者への手当奨励金</t>
    <rPh sb="2" eb="7">
      <t>イクキュウシュトクシャ</t>
    </rPh>
    <rPh sb="9" eb="11">
      <t>テアテ</t>
    </rPh>
    <rPh sb="11" eb="14">
      <t>ショウレイキン</t>
    </rPh>
    <phoneticPr fontId="1"/>
  </si>
  <si>
    <t>※除した数値の小数点以下は切捨て</t>
    <rPh sb="1" eb="2">
      <t>ジョ</t>
    </rPh>
    <rPh sb="4" eb="6">
      <t>スウチ</t>
    </rPh>
    <rPh sb="7" eb="10">
      <t>ショウスウテン</t>
    </rPh>
    <rPh sb="10" eb="12">
      <t>イカ</t>
    </rPh>
    <rPh sb="13" eb="15">
      <t>キリス</t>
    </rPh>
    <phoneticPr fontId="1"/>
  </si>
  <si>
    <t>②－３　部下を持つ上司の育児休業取得にかかる加算</t>
    <rPh sb="4" eb="6">
      <t>ブカ</t>
    </rPh>
    <rPh sb="7" eb="8">
      <t>モ</t>
    </rPh>
    <rPh sb="9" eb="11">
      <t>ジョウシ</t>
    </rPh>
    <rPh sb="12" eb="16">
      <t>イクジキュウギョウ</t>
    </rPh>
    <rPh sb="16" eb="18">
      <t>シュトク</t>
    </rPh>
    <rPh sb="22" eb="24">
      <t>カサン</t>
    </rPh>
    <phoneticPr fontId="1"/>
  </si>
  <si>
    <r>
      <t>○上記②－２の要件をすべて満たしている。</t>
    </r>
    <r>
      <rPr>
        <b/>
        <sz val="10"/>
        <rFont val="ＭＳ 明朝"/>
        <family val="1"/>
        <charset val="128"/>
      </rPr>
      <t>（自動判定）</t>
    </r>
    <rPh sb="1" eb="3">
      <t>ジョウキ</t>
    </rPh>
    <rPh sb="7" eb="9">
      <t>ヨウケン</t>
    </rPh>
    <rPh sb="13" eb="14">
      <t>ミ</t>
    </rPh>
    <rPh sb="21" eb="25">
      <t>ジドウハンテイ</t>
    </rPh>
    <phoneticPr fontId="1"/>
  </si>
  <si>
    <t>※１５日で除した数値の小数点以下は切捨て</t>
    <rPh sb="3" eb="4">
      <t>ニチ</t>
    </rPh>
    <rPh sb="5" eb="6">
      <t>ジョ</t>
    </rPh>
    <rPh sb="8" eb="10">
      <t>スウチ</t>
    </rPh>
    <rPh sb="11" eb="14">
      <t>ショウスウテン</t>
    </rPh>
    <rPh sb="14" eb="16">
      <t>イカ</t>
    </rPh>
    <rPh sb="17" eb="19">
      <t>キリス</t>
    </rPh>
    <phoneticPr fontId="1"/>
  </si>
  <si>
    <t>⑤長期の育休取得奨励金</t>
    <rPh sb="1" eb="3">
      <t>チョウキ</t>
    </rPh>
    <rPh sb="4" eb="8">
      <t>イクキュウシュトク</t>
    </rPh>
    <rPh sb="8" eb="11">
      <t>ショウレイキン</t>
    </rPh>
    <phoneticPr fontId="1"/>
  </si>
  <si>
    <t>（１）就業規則等（実施要綱第５条第１項第９号の要件の要件を満たしていることが確認</t>
    <rPh sb="3" eb="7">
      <t>シュウギョウキソク</t>
    </rPh>
    <rPh sb="7" eb="8">
      <t>ナド</t>
    </rPh>
    <rPh sb="9" eb="13">
      <t>ジッシヨウコウ</t>
    </rPh>
    <rPh sb="13" eb="14">
      <t>ダイ</t>
    </rPh>
    <rPh sb="15" eb="16">
      <t>ジョウ</t>
    </rPh>
    <rPh sb="16" eb="17">
      <t>ダイ</t>
    </rPh>
    <rPh sb="18" eb="19">
      <t>コウ</t>
    </rPh>
    <rPh sb="19" eb="20">
      <t>ダイ</t>
    </rPh>
    <rPh sb="21" eb="22">
      <t>ゴウ</t>
    </rPh>
    <rPh sb="23" eb="25">
      <t>ヨウケン</t>
    </rPh>
    <rPh sb="26" eb="28">
      <t>ヨウケン</t>
    </rPh>
    <rPh sb="29" eb="30">
      <t>ミ</t>
    </rPh>
    <phoneticPr fontId="1"/>
  </si>
  <si>
    <t>　　　できるもの）の写し</t>
    <rPh sb="10" eb="11">
      <t>ウツ</t>
    </rPh>
    <phoneticPr fontId="1"/>
  </si>
  <si>
    <t>⑥ 併給調整額</t>
    <rPh sb="2" eb="7">
      <t>ヘイキュウチョウセイガク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</si>
</sst>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b/>
      <sz val="10"/>
      <color theme="1"/>
      <name val="ＭＳ 明朝"/>
      <family val="1"/>
      <charset val="128"/>
    </font>
    <font>
      <b/>
      <sz val="12"/>
      <color theme="1"/>
      <name val="ＭＳ 明朝"/>
      <family val="1"/>
      <charset val="128"/>
    </font>
    <font>
      <sz val="12"/>
      <color theme="1"/>
      <name val="ＭＳ 明朝"/>
      <family val="1"/>
      <charset val="128"/>
    </font>
    <font>
      <b/>
      <sz val="14"/>
      <color theme="1"/>
      <name val="ＭＳ ゴシック"/>
      <family val="3"/>
      <charset val="128"/>
    </font>
    <font>
      <sz val="10"/>
      <color rgb="FFFF0000"/>
      <name val="ＭＳ 明朝"/>
      <family val="1"/>
      <charset val="128"/>
    </font>
    <font>
      <sz val="12"/>
      <color rgb="FFFF0000"/>
      <name val="ＭＳ 明朝"/>
      <family val="1"/>
      <charset val="128"/>
    </font>
    <font>
      <b/>
      <sz val="14"/>
      <color rgb="FFFF0000"/>
      <name val="ＭＳ 明朝"/>
      <family val="1"/>
      <charset val="128"/>
    </font>
    <font>
      <u/>
      <sz val="10"/>
      <color rgb="FFFF0000"/>
      <name val="ＭＳ 明朝"/>
      <family val="1"/>
      <charset val="128"/>
    </font>
    <font>
      <sz val="14"/>
      <color theme="1"/>
      <name val="ＭＳ ゴシック"/>
      <family val="3"/>
      <charset val="128"/>
    </font>
    <font>
      <sz val="10"/>
      <color rgb="FFFF0000"/>
      <name val="ＭＳ ゴシック"/>
      <family val="3"/>
      <charset val="128"/>
    </font>
    <font>
      <sz val="9"/>
      <name val="ＭＳ 明朝"/>
      <family val="1"/>
      <charset val="128"/>
    </font>
    <font>
      <sz val="9"/>
      <color rgb="FFFF0000"/>
      <name val="ＭＳ 明朝"/>
      <family val="1"/>
      <charset val="128"/>
    </font>
    <font>
      <b/>
      <sz val="10"/>
      <color rgb="FFFF0000"/>
      <name val="ＭＳ 明朝"/>
      <family val="1"/>
      <charset val="128"/>
    </font>
    <font>
      <sz val="11"/>
      <color theme="1"/>
      <name val="游ゴシック"/>
      <family val="2"/>
      <charset val="128"/>
      <scheme val="minor"/>
    </font>
    <font>
      <sz val="9"/>
      <color indexed="81"/>
      <name val="MS P ゴシック"/>
      <family val="3"/>
      <charset val="128"/>
    </font>
    <font>
      <sz val="8"/>
      <color theme="1"/>
      <name val="ＭＳ 明朝"/>
      <family val="1"/>
      <charset val="128"/>
    </font>
    <font>
      <sz val="10"/>
      <name val="ＭＳ 明朝"/>
      <family val="1"/>
      <charset val="128"/>
    </font>
    <font>
      <b/>
      <sz val="12"/>
      <name val="ＭＳ 明朝"/>
      <family val="1"/>
      <charset val="128"/>
    </font>
    <font>
      <b/>
      <sz val="10"/>
      <name val="ＭＳ 明朝"/>
      <family val="1"/>
      <charset val="128"/>
    </font>
    <font>
      <sz val="12"/>
      <name val="ＭＳ 明朝"/>
      <family val="1"/>
      <charset val="128"/>
    </font>
    <font>
      <b/>
      <sz val="14"/>
      <name val="ＭＳ ゴシック"/>
      <family val="3"/>
      <charset val="128"/>
    </font>
    <font>
      <sz val="10"/>
      <name val="ＭＳ 明朝"/>
      <family val="1"/>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24" xfId="0" applyFont="1" applyBorder="1">
      <alignment vertical="center"/>
    </xf>
    <xf numFmtId="0" fontId="5" fillId="0" borderId="0" xfId="0" applyFont="1">
      <alignment vertical="center"/>
    </xf>
    <xf numFmtId="0" fontId="2" fillId="0" borderId="6" xfId="0" applyFont="1" applyBorder="1">
      <alignment vertical="center"/>
    </xf>
    <xf numFmtId="3" fontId="7" fillId="0" borderId="11" xfId="0" applyNumberFormat="1" applyFont="1" applyBorder="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Alignment="1">
      <alignment horizontal="left" vertical="center"/>
    </xf>
    <xf numFmtId="0" fontId="12" fillId="0" borderId="0" xfId="0" applyFont="1">
      <alignment vertical="center"/>
    </xf>
    <xf numFmtId="0" fontId="2" fillId="0" borderId="16" xfId="0" applyFont="1" applyBorder="1" applyAlignment="1">
      <alignment horizontal="left" vertical="center"/>
    </xf>
    <xf numFmtId="0" fontId="8" fillId="0" borderId="0" xfId="0" applyFont="1" applyAlignment="1">
      <alignment horizontal="center" vertical="center"/>
    </xf>
    <xf numFmtId="0" fontId="17" fillId="0" borderId="0" xfId="0" applyFont="1">
      <alignment vertical="center"/>
    </xf>
    <xf numFmtId="0" fontId="9" fillId="0" borderId="0" xfId="0" applyFont="1">
      <alignment vertical="center"/>
    </xf>
    <xf numFmtId="0" fontId="9" fillId="0" borderId="8" xfId="0" applyFont="1" applyBorder="1">
      <alignment vertical="center"/>
    </xf>
    <xf numFmtId="0" fontId="2" fillId="0" borderId="0" xfId="0" applyFont="1" applyAlignment="1">
      <alignment horizontal="center" vertical="center" textRotation="255"/>
    </xf>
    <xf numFmtId="3" fontId="7" fillId="0" borderId="0" xfId="0" applyNumberFormat="1" applyFont="1" applyAlignment="1">
      <alignment horizontal="right" vertical="center"/>
    </xf>
    <xf numFmtId="1" fontId="2" fillId="0" borderId="0" xfId="0" applyNumberFormat="1" applyFont="1">
      <alignment vertical="center"/>
    </xf>
    <xf numFmtId="3" fontId="6" fillId="0" borderId="0" xfId="0" applyNumberFormat="1" applyFont="1" applyAlignment="1">
      <alignment horizontal="right" vertical="center"/>
    </xf>
    <xf numFmtId="0" fontId="5"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2" fillId="0" borderId="0" xfId="0" applyFont="1" applyAlignment="1">
      <alignment horizontal="left" vertical="top" shrinkToFi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7" xfId="0" applyFont="1" applyBorder="1" applyAlignment="1">
      <alignment vertical="center" wrapText="1"/>
    </xf>
    <xf numFmtId="0" fontId="8" fillId="0" borderId="0" xfId="0" applyFont="1">
      <alignment vertical="center"/>
    </xf>
    <xf numFmtId="0" fontId="21" fillId="0" borderId="3" xfId="0" applyFont="1" applyBorder="1">
      <alignment vertical="center"/>
    </xf>
    <xf numFmtId="0" fontId="21" fillId="0" borderId="27" xfId="0" applyFont="1" applyBorder="1">
      <alignment vertical="center"/>
    </xf>
    <xf numFmtId="3" fontId="9" fillId="0" borderId="0" xfId="0" applyNumberFormat="1" applyFont="1">
      <alignment vertical="center"/>
    </xf>
    <xf numFmtId="0" fontId="2" fillId="0" borderId="0" xfId="0" applyFont="1" applyAlignment="1">
      <alignment horizontal="center" vertical="center"/>
    </xf>
    <xf numFmtId="0" fontId="2" fillId="0" borderId="39" xfId="0" applyFont="1" applyBorder="1" applyAlignment="1">
      <alignment horizontal="left" vertical="center"/>
    </xf>
    <xf numFmtId="0" fontId="2" fillId="0" borderId="0" xfId="0" applyFont="1" applyFill="1">
      <alignment vertical="center"/>
    </xf>
    <xf numFmtId="0" fontId="13" fillId="0" borderId="0" xfId="0" applyFont="1" applyAlignment="1">
      <alignment vertical="center"/>
    </xf>
    <xf numFmtId="0" fontId="21" fillId="0" borderId="0" xfId="0" applyFont="1" applyBorder="1" applyAlignment="1">
      <alignment horizontal="center" vertical="center" textRotation="255"/>
    </xf>
    <xf numFmtId="0" fontId="2" fillId="0" borderId="0" xfId="0" applyFont="1" applyBorder="1" applyAlignment="1">
      <alignment horizontal="distributed" vertical="center"/>
    </xf>
    <xf numFmtId="0" fontId="9"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9" fillId="0" borderId="0" xfId="0" applyFont="1" applyFill="1" applyAlignment="1">
      <alignment horizontal="left" vertical="center"/>
    </xf>
    <xf numFmtId="0" fontId="11" fillId="0" borderId="0" xfId="0" applyFont="1" applyFill="1" applyBorder="1" applyAlignment="1">
      <alignment horizontal="center" vertical="center"/>
    </xf>
    <xf numFmtId="0" fontId="21" fillId="0" borderId="3" xfId="0" applyFont="1" applyBorder="1" applyAlignment="1">
      <alignment horizontal="center" vertical="center"/>
    </xf>
    <xf numFmtId="0" fontId="23" fillId="0" borderId="0" xfId="0" applyFont="1">
      <alignment vertical="center"/>
    </xf>
    <xf numFmtId="0" fontId="21" fillId="0" borderId="0" xfId="0" applyFont="1">
      <alignment vertical="center"/>
    </xf>
    <xf numFmtId="0" fontId="21" fillId="0" borderId="10" xfId="0" applyFont="1" applyBorder="1">
      <alignment vertical="center"/>
    </xf>
    <xf numFmtId="0" fontId="21" fillId="0" borderId="2" xfId="0" applyFont="1" applyBorder="1">
      <alignment vertical="center"/>
    </xf>
    <xf numFmtId="0" fontId="25" fillId="0" borderId="0" xfId="0" applyFont="1" applyAlignment="1">
      <alignment horizontal="center" vertical="center"/>
    </xf>
    <xf numFmtId="0" fontId="21" fillId="0" borderId="0" xfId="0" applyFont="1" applyAlignment="1">
      <alignment horizontal="right" vertical="center"/>
    </xf>
    <xf numFmtId="0" fontId="21" fillId="0" borderId="8" xfId="0" applyFont="1" applyBorder="1">
      <alignment vertical="center"/>
    </xf>
    <xf numFmtId="0" fontId="21" fillId="0" borderId="6" xfId="0" applyFont="1" applyBorder="1">
      <alignment vertical="center"/>
    </xf>
    <xf numFmtId="0" fontId="21" fillId="0" borderId="10" xfId="0" applyFont="1" applyBorder="1" applyAlignment="1">
      <alignment horizontal="left" vertical="center" wrapText="1"/>
    </xf>
    <xf numFmtId="3" fontId="21" fillId="0" borderId="3" xfId="0" applyNumberFormat="1" applyFont="1" applyBorder="1" applyAlignment="1">
      <alignment horizontal="center" vertical="center"/>
    </xf>
    <xf numFmtId="0" fontId="15" fillId="0" borderId="5" xfId="0" applyFont="1" applyBorder="1" applyAlignment="1">
      <alignment vertical="center" wrapText="1"/>
    </xf>
    <xf numFmtId="3" fontId="22" fillId="0" borderId="0" xfId="0" applyNumberFormat="1" applyFont="1" applyAlignment="1">
      <alignment horizontal="right" vertical="center"/>
    </xf>
    <xf numFmtId="0" fontId="23" fillId="0" borderId="0" xfId="0" applyFont="1" applyAlignment="1">
      <alignment horizontal="center" vertical="center"/>
    </xf>
    <xf numFmtId="0" fontId="15" fillId="0" borderId="1" xfId="0" applyFont="1" applyBorder="1" applyAlignment="1">
      <alignment horizontal="center" vertical="center"/>
    </xf>
    <xf numFmtId="38" fontId="15" fillId="0" borderId="1" xfId="1" applyFont="1" applyBorder="1" applyAlignment="1">
      <alignment horizontal="center" vertical="center"/>
    </xf>
    <xf numFmtId="38" fontId="21" fillId="0" borderId="1" xfId="1" applyFont="1" applyBorder="1">
      <alignment vertical="center"/>
    </xf>
    <xf numFmtId="0" fontId="21" fillId="0" borderId="0" xfId="0" applyFont="1" applyFill="1">
      <alignment vertical="center"/>
    </xf>
    <xf numFmtId="0" fontId="26" fillId="0" borderId="0" xfId="0" applyFont="1">
      <alignment vertical="center"/>
    </xf>
    <xf numFmtId="0" fontId="15" fillId="0" borderId="1" xfId="0" applyFont="1" applyBorder="1" applyAlignment="1">
      <alignment vertical="center"/>
    </xf>
    <xf numFmtId="0" fontId="2" fillId="0" borderId="0" xfId="0" quotePrefix="1" applyFo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21" fillId="0" borderId="14" xfId="0" applyFont="1" applyBorder="1" applyAlignment="1">
      <alignment horizontal="center" vertical="center"/>
    </xf>
    <xf numFmtId="0" fontId="21" fillId="0" borderId="24" xfId="0" applyFont="1" applyBorder="1" applyAlignment="1">
      <alignment horizontal="center" vertical="center"/>
    </xf>
    <xf numFmtId="0" fontId="2" fillId="0" borderId="1" xfId="0" applyFont="1" applyBorder="1" applyAlignment="1">
      <alignment horizontal="left" vertical="center" wrapText="1"/>
    </xf>
    <xf numFmtId="0" fontId="11" fillId="3"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1" xfId="0" applyFont="1" applyBorder="1" applyAlignment="1">
      <alignment horizontal="center" vertical="center"/>
    </xf>
    <xf numFmtId="3" fontId="7" fillId="0" borderId="25" xfId="0" applyNumberFormat="1" applyFont="1" applyBorder="1" applyAlignment="1">
      <alignment horizontal="righ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3" xfId="0" applyFont="1" applyBorder="1" applyAlignment="1">
      <alignment horizontal="center" vertical="center"/>
    </xf>
    <xf numFmtId="0" fontId="2" fillId="0" borderId="3" xfId="0" applyFont="1" applyBorder="1" applyAlignment="1">
      <alignment horizontal="center" vertical="center"/>
    </xf>
    <xf numFmtId="3" fontId="7" fillId="0" borderId="3" xfId="0" applyNumberFormat="1" applyFont="1" applyBorder="1" applyAlignment="1">
      <alignment horizontal="righ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3" fontId="2" fillId="0" borderId="4" xfId="0" applyNumberFormat="1" applyFont="1" applyBorder="1" applyAlignment="1">
      <alignment vertical="center"/>
    </xf>
    <xf numFmtId="3" fontId="10" fillId="2" borderId="2" xfId="0" applyNumberFormat="1" applyFont="1" applyFill="1" applyBorder="1" applyAlignment="1">
      <alignment horizontal="center" vertical="center"/>
    </xf>
    <xf numFmtId="3" fontId="10" fillId="2" borderId="3" xfId="0" applyNumberFormat="1" applyFont="1" applyFill="1" applyBorder="1" applyAlignment="1">
      <alignment horizontal="center" vertical="center"/>
    </xf>
    <xf numFmtId="0" fontId="21" fillId="0" borderId="6" xfId="0" applyFont="1" applyBorder="1" applyAlignment="1">
      <alignment horizontal="left" vertical="center"/>
    </xf>
    <xf numFmtId="0" fontId="21" fillId="0" borderId="5" xfId="0" applyFont="1" applyBorder="1" applyAlignment="1">
      <alignment horizontal="left" vertical="center"/>
    </xf>
    <xf numFmtId="0" fontId="21" fillId="0" borderId="7" xfId="0" applyFont="1" applyBorder="1" applyAlignment="1">
      <alignment horizontal="left" vertical="center"/>
    </xf>
    <xf numFmtId="3" fontId="24" fillId="3" borderId="6" xfId="0" applyNumberFormat="1" applyFont="1" applyFill="1" applyBorder="1" applyAlignment="1">
      <alignment horizontal="right" vertical="center"/>
    </xf>
    <xf numFmtId="3" fontId="24" fillId="3" borderId="5" xfId="0" applyNumberFormat="1" applyFont="1" applyFill="1" applyBorder="1" applyAlignment="1">
      <alignment horizontal="right" vertical="center"/>
    </xf>
    <xf numFmtId="0" fontId="21" fillId="3" borderId="5" xfId="0" applyFont="1" applyFill="1" applyBorder="1" applyAlignment="1">
      <alignment horizontal="center" vertical="center"/>
    </xf>
    <xf numFmtId="0" fontId="21" fillId="3" borderId="7" xfId="0" applyFont="1" applyFill="1" applyBorder="1" applyAlignment="1">
      <alignment horizontal="center" vertical="center"/>
    </xf>
    <xf numFmtId="3" fontId="7" fillId="3" borderId="2" xfId="0" applyNumberFormat="1" applyFont="1" applyFill="1" applyBorder="1" applyAlignment="1">
      <alignment horizontal="right" vertical="center"/>
    </xf>
    <xf numFmtId="3" fontId="7" fillId="3" borderId="3" xfId="0" applyNumberFormat="1" applyFont="1" applyFill="1" applyBorder="1" applyAlignment="1">
      <alignment horizontal="righ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13" fillId="0" borderId="0" xfId="0" applyFont="1" applyAlignment="1">
      <alignment horizontal="center" vertical="center"/>
    </xf>
    <xf numFmtId="176" fontId="14" fillId="2" borderId="0" xfId="0" applyNumberFormat="1" applyFont="1" applyFill="1" applyAlignment="1">
      <alignment horizontal="center" vertical="center"/>
    </xf>
    <xf numFmtId="176" fontId="9" fillId="2" borderId="0" xfId="0" applyNumberFormat="1" applyFont="1" applyFill="1" applyAlignment="1">
      <alignment horizontal="center" vertical="center"/>
    </xf>
    <xf numFmtId="0" fontId="2" fillId="0" borderId="0" xfId="0" applyFont="1" applyAlignment="1">
      <alignment horizontal="center" vertical="center" wrapText="1"/>
    </xf>
    <xf numFmtId="0" fontId="9" fillId="2" borderId="0" xfId="0" applyFont="1" applyFill="1" applyAlignment="1">
      <alignment horizontal="left" vertical="center"/>
    </xf>
    <xf numFmtId="176" fontId="9" fillId="2" borderId="5"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9" fillId="2" borderId="0" xfId="0" applyFont="1" applyFill="1" applyAlignment="1">
      <alignment horizontal="left" vertical="top" wrapText="1"/>
    </xf>
    <xf numFmtId="0" fontId="2" fillId="0" borderId="0" xfId="0" applyFont="1" applyAlignment="1">
      <alignment horizontal="center" vertical="center" wrapText="1" shrinkToFit="1"/>
    </xf>
    <xf numFmtId="0" fontId="9" fillId="2" borderId="0" xfId="0" applyFont="1" applyFill="1" applyAlignment="1">
      <alignment horizontal="left" vertical="top"/>
    </xf>
    <xf numFmtId="0" fontId="2" fillId="0" borderId="0" xfId="0" applyFont="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3" fontId="9" fillId="2" borderId="6" xfId="0"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2" fillId="0" borderId="1" xfId="0" applyFont="1" applyBorder="1" applyAlignment="1">
      <alignment horizontal="distributed" vertical="center"/>
    </xf>
    <xf numFmtId="0" fontId="9" fillId="2" borderId="13" xfId="0" applyFont="1" applyFill="1" applyBorder="1" applyAlignment="1">
      <alignment horizontal="left"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2" xfId="0" applyFont="1" applyBorder="1" applyAlignment="1">
      <alignment horizontal="center" vertical="center" textRotation="255"/>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6" fillId="2" borderId="3" xfId="0" applyFont="1" applyFill="1" applyBorder="1" applyAlignment="1">
      <alignment vertical="center"/>
    </xf>
    <xf numFmtId="0" fontId="16" fillId="2" borderId="4" xfId="0" applyFont="1" applyFill="1" applyBorder="1" applyAlignment="1">
      <alignment vertical="center"/>
    </xf>
    <xf numFmtId="0" fontId="2" fillId="0" borderId="2" xfId="0" applyFont="1" applyBorder="1" applyAlignment="1">
      <alignment horizontal="center" vertical="center"/>
    </xf>
    <xf numFmtId="3" fontId="9" fillId="2" borderId="2"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0" fontId="2" fillId="0" borderId="4" xfId="0" applyFont="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0" borderId="14" xfId="0" applyFont="1" applyBorder="1" applyAlignment="1">
      <alignment horizontal="distributed" vertical="center" wrapText="1"/>
    </xf>
    <xf numFmtId="0" fontId="2" fillId="0" borderId="6" xfId="0" applyFont="1" applyBorder="1" applyAlignment="1">
      <alignment horizontal="distributed"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2" fillId="0" borderId="5"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2" fillId="0" borderId="28"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4" xfId="0" applyFont="1" applyBorder="1" applyAlignment="1">
      <alignment horizontal="distributed" vertical="center"/>
    </xf>
    <xf numFmtId="176" fontId="9" fillId="2" borderId="3" xfId="0" applyNumberFormat="1" applyFont="1" applyFill="1" applyBorder="1" applyAlignment="1">
      <alignment horizontal="center" vertical="center"/>
    </xf>
    <xf numFmtId="0" fontId="21"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left" vertical="top" shrinkToFit="1"/>
    </xf>
    <xf numFmtId="0" fontId="2" fillId="0" borderId="3" xfId="0" applyFont="1" applyBorder="1" applyAlignment="1">
      <alignment horizontal="left" vertical="top" shrinkToFit="1"/>
    </xf>
    <xf numFmtId="0" fontId="2" fillId="0" borderId="4" xfId="0" applyFont="1" applyBorder="1" applyAlignment="1">
      <alignment horizontal="left" vertical="top" shrinkToFit="1"/>
    </xf>
    <xf numFmtId="0" fontId="2" fillId="0" borderId="2"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5" xfId="0" applyFont="1" applyBorder="1" applyAlignment="1">
      <alignment horizontal="left" vertical="top" shrinkToFit="1"/>
    </xf>
    <xf numFmtId="0" fontId="2" fillId="0" borderId="7" xfId="0" applyFont="1" applyBorder="1" applyAlignment="1">
      <alignment horizontal="left" vertical="top" shrinkToFit="1"/>
    </xf>
    <xf numFmtId="0" fontId="8" fillId="0" borderId="0" xfId="0" applyFont="1" applyAlignment="1">
      <alignment horizontal="center" vertical="center"/>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2" xfId="0" applyFont="1" applyBorder="1" applyAlignment="1">
      <alignment horizontal="center" vertical="center" textRotation="255"/>
    </xf>
    <xf numFmtId="0" fontId="23" fillId="3" borderId="30" xfId="0" applyFont="1" applyFill="1" applyBorder="1" applyAlignment="1">
      <alignment horizontal="center" vertical="center" wrapText="1"/>
    </xf>
    <xf numFmtId="0" fontId="23" fillId="3" borderId="31" xfId="0" applyFont="1" applyFill="1" applyBorder="1" applyAlignment="1">
      <alignment horizontal="center" vertical="center"/>
    </xf>
    <xf numFmtId="0" fontId="23" fillId="3" borderId="34" xfId="0" applyFont="1" applyFill="1" applyBorder="1" applyAlignment="1">
      <alignment horizontal="center" vertical="center"/>
    </xf>
    <xf numFmtId="3" fontId="6" fillId="3" borderId="35" xfId="0" applyNumberFormat="1" applyFont="1" applyFill="1" applyBorder="1" applyAlignment="1">
      <alignment horizontal="right" vertical="center"/>
    </xf>
    <xf numFmtId="3" fontId="6" fillId="3" borderId="31" xfId="0" applyNumberFormat="1" applyFont="1" applyFill="1" applyBorder="1" applyAlignment="1">
      <alignment horizontal="right"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10" fillId="2" borderId="6" xfId="0" applyFont="1" applyFill="1" applyBorder="1" applyAlignment="1">
      <alignment horizontal="right" vertical="center"/>
    </xf>
    <xf numFmtId="0" fontId="10" fillId="2" borderId="5" xfId="0" applyFont="1" applyFill="1" applyBorder="1" applyAlignment="1">
      <alignment horizontal="right" vertical="center"/>
    </xf>
    <xf numFmtId="0" fontId="6" fillId="3" borderId="30" xfId="0" applyFont="1" applyFill="1" applyBorder="1" applyAlignment="1">
      <alignment horizontal="right" vertical="center"/>
    </xf>
    <xf numFmtId="0" fontId="6" fillId="3" borderId="31" xfId="0" applyFont="1" applyFill="1" applyBorder="1" applyAlignment="1">
      <alignment horizontal="right"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1" fillId="0" borderId="12" xfId="0" applyFont="1" applyBorder="1" applyAlignment="1">
      <alignment horizontal="left" vertical="center"/>
    </xf>
    <xf numFmtId="3" fontId="7" fillId="3" borderId="10"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12" xfId="0" applyFont="1" applyBorder="1" applyAlignment="1">
      <alignment horizontal="left" vertical="center" wrapText="1"/>
    </xf>
    <xf numFmtId="3" fontId="7" fillId="3" borderId="28" xfId="0" applyNumberFormat="1" applyFont="1" applyFill="1" applyBorder="1" applyAlignment="1">
      <alignment horizontal="right" vertical="center"/>
    </xf>
    <xf numFmtId="3" fontId="7" fillId="3" borderId="33" xfId="0" applyNumberFormat="1" applyFont="1" applyFill="1" applyBorder="1" applyAlignment="1">
      <alignment horizontal="righ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3" fontId="22" fillId="3" borderId="21" xfId="0" applyNumberFormat="1" applyFont="1" applyFill="1" applyBorder="1" applyAlignment="1">
      <alignment horizontal="right" vertical="center"/>
    </xf>
    <xf numFmtId="3" fontId="22" fillId="3" borderId="22" xfId="0" applyNumberFormat="1" applyFont="1" applyFill="1" applyBorder="1" applyAlignment="1">
      <alignment horizontal="right" vertical="center"/>
    </xf>
    <xf numFmtId="0" fontId="23" fillId="3" borderId="22" xfId="0" applyFont="1" applyFill="1" applyBorder="1" applyAlignment="1">
      <alignment horizontal="center" vertical="center"/>
    </xf>
    <xf numFmtId="0" fontId="23" fillId="3" borderId="23"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4" fillId="0" borderId="1" xfId="0" applyFont="1" applyBorder="1" applyAlignment="1">
      <alignment horizontal="distributed" vertical="center"/>
    </xf>
    <xf numFmtId="0" fontId="11" fillId="2" borderId="1" xfId="0" applyFont="1" applyFill="1" applyBorder="1" applyAlignment="1">
      <alignment horizontal="center" vertical="center"/>
    </xf>
    <xf numFmtId="0" fontId="4" fillId="0" borderId="1" xfId="0" applyFont="1" applyBorder="1" applyAlignment="1">
      <alignment horizontal="left" vertical="center" wrapText="1"/>
    </xf>
    <xf numFmtId="3" fontId="24" fillId="0" borderId="2" xfId="0" applyNumberFormat="1" applyFont="1" applyBorder="1" applyAlignment="1">
      <alignment horizontal="right" vertical="center"/>
    </xf>
    <xf numFmtId="3" fontId="24" fillId="0" borderId="3" xfId="0" applyNumberFormat="1" applyFont="1" applyBorder="1" applyAlignment="1">
      <alignment horizontal="right"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2" fillId="0" borderId="27" xfId="0" applyFont="1" applyBorder="1" applyAlignment="1">
      <alignment horizontal="left" vertical="center"/>
    </xf>
    <xf numFmtId="3" fontId="6" fillId="3" borderId="21" xfId="0" applyNumberFormat="1" applyFont="1" applyFill="1" applyBorder="1" applyAlignment="1">
      <alignment horizontal="right" vertical="center"/>
    </xf>
    <xf numFmtId="3" fontId="6" fillId="3" borderId="22" xfId="0" applyNumberFormat="1" applyFont="1" applyFill="1" applyBorder="1" applyAlignment="1">
      <alignment horizontal="righ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2" fillId="0" borderId="1" xfId="0" applyFont="1" applyBorder="1" applyAlignment="1">
      <alignment horizontal="center" vertical="center"/>
    </xf>
    <xf numFmtId="3" fontId="10" fillId="2" borderId="3" xfId="0" applyNumberFormat="1" applyFont="1" applyFill="1" applyBorder="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3" fontId="10" fillId="2" borderId="2" xfId="0" applyNumberFormat="1" applyFont="1" applyFill="1" applyBorder="1" applyAlignment="1">
      <alignment horizontal="right"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3" fontId="7" fillId="0" borderId="2" xfId="0" applyNumberFormat="1" applyFont="1" applyBorder="1" applyAlignment="1">
      <alignment horizontal="right"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3" fontId="7" fillId="0" borderId="10" xfId="0" applyNumberFormat="1" applyFont="1" applyBorder="1" applyAlignment="1">
      <alignment horizontal="right" vertical="center"/>
    </xf>
    <xf numFmtId="3" fontId="7" fillId="0" borderId="11" xfId="0" applyNumberFormat="1" applyFont="1" applyBorder="1" applyAlignment="1">
      <alignment horizontal="right" vertical="center"/>
    </xf>
    <xf numFmtId="3"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0" fillId="0" borderId="6" xfId="0" applyFont="1" applyBorder="1" applyAlignment="1">
      <alignment horizontal="left" vertical="top" wrapText="1"/>
    </xf>
    <xf numFmtId="0" fontId="20" fillId="0" borderId="5"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0" xfId="0" applyFont="1" applyAlignment="1">
      <alignment horizontal="left" vertical="top" wrapText="1"/>
    </xf>
    <xf numFmtId="0" fontId="20" fillId="0" borderId="9" xfId="0" applyFont="1" applyBorder="1" applyAlignment="1">
      <alignment horizontal="left" vertical="top" wrapText="1"/>
    </xf>
    <xf numFmtId="38" fontId="24" fillId="2" borderId="3" xfId="1" applyFont="1" applyFill="1" applyBorder="1" applyAlignment="1">
      <alignment vertical="center"/>
    </xf>
    <xf numFmtId="0" fontId="24" fillId="2" borderId="3" xfId="0" applyFont="1" applyFill="1" applyBorder="1" applyAlignment="1">
      <alignment horizontal="center" vertical="center" wrapText="1"/>
    </xf>
    <xf numFmtId="0" fontId="21" fillId="0" borderId="3" xfId="0" applyFont="1" applyBorder="1" applyAlignment="1">
      <alignment horizontal="center" vertical="center" wrapText="1"/>
    </xf>
    <xf numFmtId="38" fontId="24" fillId="0" borderId="3" xfId="1" applyFont="1" applyBorder="1" applyAlignment="1">
      <alignment vertical="center" wrapText="1"/>
    </xf>
    <xf numFmtId="3" fontId="22" fillId="3" borderId="25" xfId="0" applyNumberFormat="1" applyFont="1" applyFill="1" applyBorder="1" applyAlignment="1">
      <alignment horizontal="right" vertical="center"/>
    </xf>
    <xf numFmtId="0" fontId="23" fillId="3" borderId="25" xfId="0" applyFont="1" applyFill="1" applyBorder="1" applyAlignment="1">
      <alignment horizontal="center" vertical="center"/>
    </xf>
    <xf numFmtId="0" fontId="23" fillId="3" borderId="36" xfId="0" applyFont="1" applyFill="1" applyBorder="1" applyAlignment="1">
      <alignment horizontal="center" vertical="center"/>
    </xf>
    <xf numFmtId="0" fontId="21" fillId="0" borderId="3" xfId="0" applyFont="1" applyBorder="1" applyAlignment="1">
      <alignment vertical="center"/>
    </xf>
    <xf numFmtId="0" fontId="21" fillId="0" borderId="27"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left" vertical="center"/>
    </xf>
    <xf numFmtId="0" fontId="0" fillId="0" borderId="16" xfId="0" applyBorder="1">
      <alignment vertical="center"/>
    </xf>
    <xf numFmtId="3"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15" fillId="0" borderId="6" xfId="0" applyFont="1" applyBorder="1" applyAlignment="1">
      <alignment vertical="center" wrapText="1"/>
    </xf>
    <xf numFmtId="0" fontId="16" fillId="0" borderId="5" xfId="0" applyFont="1" applyBorder="1" applyAlignment="1">
      <alignment vertical="center" wrapText="1"/>
    </xf>
    <xf numFmtId="0" fontId="16" fillId="0" borderId="7" xfId="0" applyFont="1" applyBorder="1" applyAlignment="1">
      <alignment vertical="center" wrapText="1"/>
    </xf>
    <xf numFmtId="0" fontId="16" fillId="0" borderId="41"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7" fillId="0" borderId="39"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21" fillId="4" borderId="1" xfId="0" applyFont="1" applyFill="1" applyBorder="1" applyAlignment="1">
      <alignment horizontal="left" vertical="center" wrapText="1"/>
    </xf>
    <xf numFmtId="38" fontId="24" fillId="4" borderId="1" xfId="1" applyFont="1" applyFill="1" applyBorder="1" applyAlignment="1">
      <alignment horizontal="right" vertical="center"/>
    </xf>
    <xf numFmtId="38" fontId="24" fillId="4" borderId="2" xfId="1" applyFont="1" applyFill="1" applyBorder="1" applyAlignment="1">
      <alignment horizontal="right" vertical="center"/>
    </xf>
    <xf numFmtId="0" fontId="21" fillId="4" borderId="4" xfId="0" applyFont="1" applyFill="1" applyBorder="1" applyAlignment="1">
      <alignment horizontal="center" vertical="center"/>
    </xf>
    <xf numFmtId="0" fontId="21" fillId="4" borderId="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38" fontId="21" fillId="0" borderId="1" xfId="1" applyFont="1" applyBorder="1" applyAlignment="1">
      <alignment horizontal="center" vertical="center"/>
    </xf>
    <xf numFmtId="0" fontId="2" fillId="0" borderId="5" xfId="0" applyFont="1" applyBorder="1" applyAlignment="1">
      <alignment horizontal="center" vertical="center" textRotation="255"/>
    </xf>
    <xf numFmtId="0" fontId="2" fillId="0" borderId="0" xfId="0" applyFont="1" applyAlignment="1">
      <alignment horizontal="center" vertical="center" textRotation="255"/>
    </xf>
    <xf numFmtId="0" fontId="2" fillId="0" borderId="11" xfId="0" applyFont="1" applyBorder="1" applyAlignment="1">
      <alignment horizontal="center" vertical="center" textRotation="255"/>
    </xf>
    <xf numFmtId="0" fontId="21" fillId="4" borderId="14" xfId="0" applyFont="1" applyFill="1" applyBorder="1" applyAlignment="1">
      <alignment horizontal="center" vertical="center"/>
    </xf>
    <xf numFmtId="0" fontId="4" fillId="0" borderId="1" xfId="0" applyFont="1" applyBorder="1" applyAlignment="1">
      <alignment horizontal="left" vertical="center"/>
    </xf>
    <xf numFmtId="0" fontId="2" fillId="0" borderId="14" xfId="0" applyFont="1" applyBorder="1" applyAlignment="1">
      <alignment horizontal="left" vertical="center"/>
    </xf>
    <xf numFmtId="0" fontId="7" fillId="0" borderId="14"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xf>
    <xf numFmtId="0" fontId="10" fillId="2"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49698</xdr:colOff>
      <xdr:row>0</xdr:row>
      <xdr:rowOff>30645</xdr:rowOff>
    </xdr:from>
    <xdr:to>
      <xdr:col>47</xdr:col>
      <xdr:colOff>115958</xdr:colOff>
      <xdr:row>1</xdr:row>
      <xdr:rowOff>161924</xdr:rowOff>
    </xdr:to>
    <xdr:sp macro="" textlink="">
      <xdr:nvSpPr>
        <xdr:cNvPr id="2" name="テキスト ボックス 1">
          <a:extLst>
            <a:ext uri="{FF2B5EF4-FFF2-40B4-BE49-F238E27FC236}">
              <a16:creationId xmlns:a16="http://schemas.microsoft.com/office/drawing/2014/main" id="{A916B75D-F948-405E-84C4-125182993E4E}"/>
            </a:ext>
          </a:extLst>
        </xdr:cNvPr>
        <xdr:cNvSpPr txBox="1"/>
      </xdr:nvSpPr>
      <xdr:spPr>
        <a:xfrm>
          <a:off x="6717198" y="30645"/>
          <a:ext cx="2161760" cy="32177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黄色セル内を記入してください（オレンジ色セル内は自動計算）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2345-2CA0-4E6D-A447-BFD011CE7482}">
  <sheetPr codeName="Sheet1"/>
  <dimension ref="B1:AX138"/>
  <sheetViews>
    <sheetView tabSelected="1" view="pageBreakPreview" zoomScale="90" zoomScaleNormal="100" zoomScaleSheetLayoutView="90" workbookViewId="0">
      <selection activeCell="B1" sqref="B1"/>
    </sheetView>
  </sheetViews>
  <sheetFormatPr defaultColWidth="2.5" defaultRowHeight="15" customHeight="1"/>
  <cols>
    <col min="1" max="1" width="1.25" style="1" customWidth="1"/>
    <col min="2" max="5" width="2.5" style="1"/>
    <col min="6" max="6" width="2.5" style="1" customWidth="1"/>
    <col min="7" max="26" width="2.5" style="1"/>
    <col min="27" max="27" width="2.5" style="1" customWidth="1"/>
    <col min="28" max="34" width="2.5" style="1"/>
    <col min="35" max="35" width="2.5" style="1" customWidth="1"/>
    <col min="36" max="36" width="1.25" style="1" customWidth="1"/>
    <col min="37" max="37" width="2.5" style="1"/>
    <col min="38" max="38" width="2.5" style="1" customWidth="1"/>
    <col min="39" max="39" width="8" style="1" customWidth="1"/>
    <col min="40" max="43" width="10.625" style="1" customWidth="1"/>
    <col min="44" max="44" width="6.75" style="1" bestFit="1" customWidth="1"/>
    <col min="45" max="16384" width="2.5" style="1"/>
  </cols>
  <sheetData>
    <row r="1" spans="2:50" ht="15" customHeight="1">
      <c r="B1" s="1" t="s">
        <v>0</v>
      </c>
      <c r="AX1" s="28" t="s">
        <v>1</v>
      </c>
    </row>
    <row r="2" spans="2:50" ht="18.75" customHeight="1">
      <c r="B2" s="129" t="s">
        <v>2</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2"/>
    </row>
    <row r="3" spans="2:50" ht="18.75" customHeight="1">
      <c r="E3" s="2"/>
      <c r="F3" s="2"/>
      <c r="J3" s="54" t="s">
        <v>141</v>
      </c>
      <c r="K3" s="54"/>
      <c r="L3" s="54"/>
      <c r="M3" s="54"/>
      <c r="N3" s="54"/>
      <c r="O3" s="54"/>
      <c r="P3" s="54"/>
      <c r="Q3" s="54"/>
      <c r="R3" s="54"/>
      <c r="S3" s="54"/>
      <c r="T3" s="54"/>
      <c r="U3" s="54"/>
      <c r="V3" s="54"/>
      <c r="W3" s="54"/>
      <c r="X3" s="54"/>
      <c r="Y3" s="54"/>
      <c r="Z3" s="54"/>
      <c r="AA3" s="54"/>
      <c r="AB3" s="54"/>
      <c r="AC3" s="54"/>
      <c r="AD3" s="2" t="s">
        <v>3</v>
      </c>
      <c r="AE3" s="130"/>
      <c r="AF3" s="130"/>
      <c r="AG3" s="2" t="s">
        <v>4</v>
      </c>
      <c r="AH3" s="2"/>
      <c r="AI3" s="2"/>
      <c r="AJ3" s="2"/>
    </row>
    <row r="4" spans="2:50" ht="11.25" customHeigh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L4" s="1" t="s">
        <v>5</v>
      </c>
    </row>
    <row r="5" spans="2:50" ht="15" customHeight="1">
      <c r="Z5" s="3" t="s">
        <v>6</v>
      </c>
      <c r="AA5" s="131"/>
      <c r="AB5" s="131"/>
      <c r="AC5" s="1" t="s">
        <v>7</v>
      </c>
      <c r="AD5" s="131"/>
      <c r="AE5" s="131"/>
      <c r="AF5" s="1" t="s">
        <v>8</v>
      </c>
      <c r="AG5" s="131"/>
      <c r="AH5" s="131"/>
      <c r="AI5" s="1" t="s">
        <v>9</v>
      </c>
      <c r="AL5" s="1" t="s">
        <v>10</v>
      </c>
      <c r="AP5" s="1" t="s">
        <v>11</v>
      </c>
    </row>
    <row r="6" spans="2:50" ht="15" customHeight="1">
      <c r="B6" s="1" t="s">
        <v>12</v>
      </c>
      <c r="AL6" s="1" t="s">
        <v>13</v>
      </c>
      <c r="AP6" s="1" t="s">
        <v>14</v>
      </c>
    </row>
    <row r="7" spans="2:50" ht="15" customHeight="1">
      <c r="S7" s="1" t="s">
        <v>15</v>
      </c>
      <c r="AL7" s="1" t="s">
        <v>16</v>
      </c>
      <c r="AP7" s="1" t="s">
        <v>17</v>
      </c>
    </row>
    <row r="8" spans="2:50" ht="15" customHeight="1">
      <c r="S8" s="132" t="s">
        <v>18</v>
      </c>
      <c r="T8" s="132"/>
      <c r="U8" s="132"/>
      <c r="V8" s="132"/>
      <c r="W8" s="132"/>
      <c r="X8" s="1" t="s">
        <v>19</v>
      </c>
      <c r="Y8" s="133"/>
      <c r="Z8" s="133"/>
      <c r="AA8" s="133"/>
      <c r="AB8" s="133"/>
      <c r="AC8" s="133"/>
      <c r="AD8" s="133"/>
    </row>
    <row r="9" spans="2:50" ht="15" customHeight="1">
      <c r="X9" s="137"/>
      <c r="Y9" s="137"/>
      <c r="Z9" s="137"/>
      <c r="AA9" s="137"/>
      <c r="AB9" s="137"/>
      <c r="AC9" s="137"/>
      <c r="AD9" s="137"/>
      <c r="AE9" s="137"/>
      <c r="AF9" s="137"/>
      <c r="AG9" s="137"/>
      <c r="AH9" s="137"/>
      <c r="AI9" s="137"/>
      <c r="AJ9" s="35"/>
    </row>
    <row r="10" spans="2:50" ht="15" customHeight="1">
      <c r="X10" s="137"/>
      <c r="Y10" s="137"/>
      <c r="Z10" s="137"/>
      <c r="AA10" s="137"/>
      <c r="AB10" s="137"/>
      <c r="AC10" s="137"/>
      <c r="AD10" s="137"/>
      <c r="AE10" s="137"/>
      <c r="AF10" s="137"/>
      <c r="AG10" s="137"/>
      <c r="AH10" s="137"/>
      <c r="AI10" s="137"/>
      <c r="AJ10" s="35"/>
    </row>
    <row r="11" spans="2:50" ht="15" customHeight="1">
      <c r="X11" s="137"/>
      <c r="Y11" s="137"/>
      <c r="Z11" s="137"/>
      <c r="AA11" s="137"/>
      <c r="AB11" s="137"/>
      <c r="AC11" s="137"/>
      <c r="AD11" s="137"/>
      <c r="AE11" s="137"/>
      <c r="AF11" s="137"/>
      <c r="AG11" s="137"/>
      <c r="AH11" s="137"/>
      <c r="AI11" s="137"/>
      <c r="AJ11" s="35"/>
    </row>
    <row r="12" spans="2:50" ht="15" customHeight="1">
      <c r="S12" s="132" t="s">
        <v>20</v>
      </c>
      <c r="T12" s="132"/>
      <c r="U12" s="132"/>
      <c r="V12" s="132"/>
      <c r="W12" s="132"/>
      <c r="X12" s="137"/>
      <c r="Y12" s="137"/>
      <c r="Z12" s="137"/>
      <c r="AA12" s="137"/>
      <c r="AB12" s="137"/>
      <c r="AC12" s="137"/>
      <c r="AD12" s="137"/>
      <c r="AE12" s="137"/>
      <c r="AF12" s="137"/>
      <c r="AG12" s="137"/>
      <c r="AH12" s="137"/>
      <c r="AI12" s="137"/>
      <c r="AJ12" s="35"/>
    </row>
    <row r="13" spans="2:50" ht="15" customHeight="1">
      <c r="X13" s="137"/>
      <c r="Y13" s="137"/>
      <c r="Z13" s="137"/>
      <c r="AA13" s="137"/>
      <c r="AB13" s="137"/>
      <c r="AC13" s="137"/>
      <c r="AD13" s="137"/>
      <c r="AE13" s="137"/>
      <c r="AF13" s="137"/>
      <c r="AG13" s="137"/>
      <c r="AH13" s="137"/>
      <c r="AI13" s="137"/>
      <c r="AJ13" s="35"/>
    </row>
    <row r="14" spans="2:50" ht="15" customHeight="1">
      <c r="S14" s="138" t="s">
        <v>21</v>
      </c>
      <c r="T14" s="138"/>
      <c r="U14" s="138"/>
      <c r="V14" s="138" t="s">
        <v>22</v>
      </c>
      <c r="W14" s="138"/>
      <c r="X14" s="139"/>
      <c r="Y14" s="139"/>
      <c r="Z14" s="139"/>
      <c r="AA14" s="139"/>
      <c r="AB14" s="139"/>
      <c r="AC14" s="139"/>
      <c r="AD14" s="139"/>
      <c r="AE14" s="139"/>
      <c r="AF14" s="139"/>
      <c r="AG14" s="139"/>
      <c r="AH14" s="139"/>
      <c r="AI14" s="139"/>
      <c r="AJ14" s="36"/>
      <c r="AK14" s="37"/>
    </row>
    <row r="15" spans="2:50" ht="15" customHeight="1">
      <c r="V15" s="140" t="s">
        <v>23</v>
      </c>
      <c r="W15" s="140"/>
      <c r="X15" s="139"/>
      <c r="Y15" s="139"/>
      <c r="Z15" s="139"/>
      <c r="AA15" s="139"/>
      <c r="AB15" s="139"/>
      <c r="AC15" s="139"/>
      <c r="AD15" s="139"/>
      <c r="AE15" s="139"/>
      <c r="AF15" s="139"/>
      <c r="AG15" s="139"/>
      <c r="AH15" s="139"/>
      <c r="AI15" s="139"/>
      <c r="AJ15" s="36"/>
      <c r="AK15" s="37"/>
    </row>
    <row r="16" spans="2:50" ht="11.25" customHeight="1"/>
    <row r="17" spans="2:36" ht="18.75" customHeight="1">
      <c r="B17" s="143" t="s">
        <v>24</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38"/>
    </row>
    <row r="18" spans="2:36" ht="18.75" customHeight="1">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38"/>
    </row>
    <row r="19" spans="2:36" ht="22.5" customHeight="1">
      <c r="B19" s="152" t="s">
        <v>25</v>
      </c>
      <c r="C19" s="153"/>
      <c r="D19" s="144" t="s">
        <v>26</v>
      </c>
      <c r="E19" s="145"/>
      <c r="F19" s="145"/>
      <c r="G19" s="145"/>
      <c r="H19" s="145"/>
      <c r="I19" s="145"/>
      <c r="J19" s="145"/>
      <c r="K19" s="145"/>
      <c r="L19" s="145"/>
      <c r="M19" s="146"/>
      <c r="N19" s="147"/>
      <c r="O19" s="147"/>
      <c r="P19" s="147"/>
      <c r="Q19" s="135" t="s">
        <v>27</v>
      </c>
      <c r="R19" s="135"/>
      <c r="S19" s="135" t="s">
        <v>28</v>
      </c>
      <c r="T19" s="135"/>
      <c r="U19" s="135"/>
      <c r="V19" s="134"/>
      <c r="W19" s="134"/>
      <c r="X19" s="18" t="s">
        <v>7</v>
      </c>
      <c r="Y19" s="134"/>
      <c r="Z19" s="134"/>
      <c r="AA19" s="18" t="s">
        <v>8</v>
      </c>
      <c r="AB19" s="134"/>
      <c r="AC19" s="134"/>
      <c r="AD19" s="20" t="s">
        <v>29</v>
      </c>
      <c r="AE19" s="4"/>
      <c r="AF19" s="4"/>
      <c r="AG19" s="135"/>
      <c r="AH19" s="135"/>
      <c r="AI19" s="136"/>
      <c r="AJ19" s="19"/>
    </row>
    <row r="20" spans="2:36" ht="22.5" customHeight="1">
      <c r="B20" s="154"/>
      <c r="C20" s="155"/>
      <c r="D20" s="169" t="s">
        <v>30</v>
      </c>
      <c r="E20" s="107"/>
      <c r="F20" s="107"/>
      <c r="G20" s="107"/>
      <c r="H20" s="107"/>
      <c r="I20" s="107"/>
      <c r="J20" s="107"/>
      <c r="K20" s="107"/>
      <c r="L20" s="107"/>
      <c r="M20" s="170"/>
      <c r="N20" s="171"/>
      <c r="O20" s="171"/>
      <c r="P20" s="171"/>
      <c r="Q20" s="107" t="s">
        <v>31</v>
      </c>
      <c r="R20" s="107"/>
      <c r="S20" s="107"/>
      <c r="T20" s="107"/>
      <c r="U20" s="107"/>
      <c r="V20" s="107"/>
      <c r="W20" s="107"/>
      <c r="X20" s="107"/>
      <c r="Y20" s="107"/>
      <c r="Z20" s="107"/>
      <c r="AA20" s="107"/>
      <c r="AB20" s="107"/>
      <c r="AC20" s="107"/>
      <c r="AD20" s="107"/>
      <c r="AE20" s="107"/>
      <c r="AF20" s="107"/>
      <c r="AG20" s="107"/>
      <c r="AH20" s="107"/>
      <c r="AI20" s="172"/>
      <c r="AJ20" s="19"/>
    </row>
    <row r="21" spans="2:36" ht="22.5" customHeight="1">
      <c r="B21" s="154"/>
      <c r="C21" s="155"/>
      <c r="D21" s="150" t="s">
        <v>32</v>
      </c>
      <c r="E21" s="150"/>
      <c r="F21" s="150"/>
      <c r="G21" s="150"/>
      <c r="H21" s="150"/>
      <c r="I21" s="150"/>
      <c r="J21" s="150"/>
      <c r="K21" s="150"/>
      <c r="L21" s="150"/>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39"/>
    </row>
    <row r="22" spans="2:36" ht="22.5" customHeight="1">
      <c r="B22" s="154"/>
      <c r="C22" s="155"/>
      <c r="D22" s="148" t="s">
        <v>33</v>
      </c>
      <c r="E22" s="148"/>
      <c r="F22" s="148"/>
      <c r="G22" s="148"/>
      <c r="H22" s="148"/>
      <c r="I22" s="148"/>
      <c r="J22" s="148"/>
      <c r="K22" s="148"/>
      <c r="L22" s="149"/>
      <c r="M22" s="89"/>
      <c r="N22" s="90"/>
      <c r="O22" s="90"/>
      <c r="P22" s="90"/>
      <c r="Q22" s="90"/>
      <c r="R22" s="90"/>
      <c r="S22" s="90"/>
      <c r="T22" s="90"/>
      <c r="U22" s="90"/>
      <c r="V22" s="90"/>
      <c r="W22" s="90"/>
      <c r="X22" s="21"/>
      <c r="Y22" s="4"/>
      <c r="Z22" s="4"/>
      <c r="AA22" s="4"/>
      <c r="AB22" s="4"/>
      <c r="AC22" s="4"/>
      <c r="AD22" s="4"/>
      <c r="AE22" s="4"/>
      <c r="AF22" s="4"/>
      <c r="AG22" s="4"/>
      <c r="AH22" s="4"/>
      <c r="AI22" s="5"/>
    </row>
    <row r="23" spans="2:36" ht="45" customHeight="1">
      <c r="B23" s="154"/>
      <c r="C23" s="155"/>
      <c r="D23" s="148" t="s">
        <v>34</v>
      </c>
      <c r="E23" s="148"/>
      <c r="F23" s="148"/>
      <c r="G23" s="148"/>
      <c r="H23" s="148"/>
      <c r="I23" s="148"/>
      <c r="J23" s="148"/>
      <c r="K23" s="148"/>
      <c r="L23" s="149"/>
      <c r="M23" s="176"/>
      <c r="N23" s="177"/>
      <c r="O23" s="177"/>
      <c r="P23" s="177"/>
      <c r="Q23" s="177"/>
      <c r="R23" s="177"/>
      <c r="S23" s="177"/>
      <c r="T23" s="177"/>
      <c r="U23" s="177"/>
      <c r="V23" s="177"/>
      <c r="W23" s="177"/>
      <c r="X23" s="177"/>
      <c r="Y23" s="177"/>
      <c r="Z23" s="177"/>
      <c r="AA23" s="177"/>
      <c r="AB23" s="177"/>
      <c r="AC23" s="177"/>
      <c r="AD23" s="177"/>
      <c r="AE23" s="177"/>
      <c r="AF23" s="177"/>
      <c r="AG23" s="177"/>
      <c r="AH23" s="177"/>
      <c r="AI23" s="178"/>
      <c r="AJ23" s="39"/>
    </row>
    <row r="24" spans="2:36" ht="37.5" customHeight="1">
      <c r="B24" s="154"/>
      <c r="C24" s="155"/>
      <c r="D24" s="158" t="s">
        <v>142</v>
      </c>
      <c r="E24" s="159"/>
      <c r="F24" s="159"/>
      <c r="G24" s="159"/>
      <c r="H24" s="159"/>
      <c r="I24" s="159"/>
      <c r="J24" s="159"/>
      <c r="K24" s="159"/>
      <c r="L24" s="160"/>
      <c r="M24" s="141"/>
      <c r="N24" s="142"/>
      <c r="O24" s="173" t="s">
        <v>143</v>
      </c>
      <c r="P24" s="174"/>
      <c r="Q24" s="174"/>
      <c r="R24" s="174"/>
      <c r="S24" s="174"/>
      <c r="T24" s="174"/>
      <c r="U24" s="174"/>
      <c r="V24" s="174"/>
      <c r="W24" s="174"/>
      <c r="X24" s="174"/>
      <c r="Y24" s="174"/>
      <c r="Z24" s="174"/>
      <c r="AA24" s="174"/>
      <c r="AB24" s="174"/>
      <c r="AC24" s="174"/>
      <c r="AD24" s="174"/>
      <c r="AE24" s="174"/>
      <c r="AF24" s="174"/>
      <c r="AG24" s="174"/>
      <c r="AH24" s="174"/>
      <c r="AI24" s="175"/>
      <c r="AJ24" s="39"/>
    </row>
    <row r="25" spans="2:36" ht="37.5" customHeight="1">
      <c r="B25" s="156"/>
      <c r="C25" s="157"/>
      <c r="D25" s="161"/>
      <c r="E25" s="162"/>
      <c r="F25" s="162"/>
      <c r="G25" s="162"/>
      <c r="H25" s="162"/>
      <c r="I25" s="162"/>
      <c r="J25" s="162"/>
      <c r="K25" s="162"/>
      <c r="L25" s="163"/>
      <c r="M25" s="164" t="s">
        <v>144</v>
      </c>
      <c r="N25" s="165"/>
      <c r="O25" s="165"/>
      <c r="P25" s="165"/>
      <c r="Q25" s="165"/>
      <c r="R25" s="165"/>
      <c r="S25" s="165"/>
      <c r="T25" s="165"/>
      <c r="U25" s="166"/>
      <c r="V25" s="167"/>
      <c r="W25" s="167"/>
      <c r="X25" s="167"/>
      <c r="Y25" s="167"/>
      <c r="Z25" s="167"/>
      <c r="AA25" s="167"/>
      <c r="AB25" s="167"/>
      <c r="AC25" s="167"/>
      <c r="AD25" s="167"/>
      <c r="AE25" s="167"/>
      <c r="AF25" s="167"/>
      <c r="AG25" s="167"/>
      <c r="AH25" s="167"/>
      <c r="AI25" s="168"/>
      <c r="AJ25" s="39"/>
    </row>
    <row r="26" spans="2:36" ht="22.5" customHeight="1">
      <c r="B26" s="152" t="s">
        <v>35</v>
      </c>
      <c r="C26" s="153"/>
      <c r="D26" s="179" t="s">
        <v>36</v>
      </c>
      <c r="E26" s="179"/>
      <c r="F26" s="179"/>
      <c r="G26" s="179"/>
      <c r="H26" s="179"/>
      <c r="I26" s="179"/>
      <c r="J26" s="179"/>
      <c r="K26" s="179"/>
      <c r="L26" s="180"/>
      <c r="M26" s="181"/>
      <c r="N26" s="182"/>
      <c r="O26" s="182"/>
      <c r="P26" s="182"/>
      <c r="Q26" s="182"/>
      <c r="R26" s="182"/>
      <c r="S26" s="182"/>
      <c r="T26" s="182"/>
      <c r="U26" s="182"/>
      <c r="V26" s="182"/>
      <c r="W26" s="4" t="s">
        <v>37</v>
      </c>
      <c r="X26" s="4"/>
      <c r="Y26" s="4"/>
      <c r="Z26" s="4"/>
      <c r="AA26" s="4"/>
      <c r="AB26" s="182"/>
      <c r="AC26" s="182"/>
      <c r="AD26" s="182"/>
      <c r="AE26" s="182"/>
      <c r="AF26" s="182"/>
      <c r="AG26" s="182"/>
      <c r="AH26" s="182"/>
      <c r="AI26" s="183"/>
      <c r="AJ26" s="40"/>
    </row>
    <row r="27" spans="2:36" ht="18.75" customHeight="1">
      <c r="B27" s="154"/>
      <c r="C27" s="155"/>
      <c r="D27" s="180" t="s">
        <v>38</v>
      </c>
      <c r="E27" s="184"/>
      <c r="F27" s="184"/>
      <c r="G27" s="184"/>
      <c r="H27" s="184"/>
      <c r="I27" s="184"/>
      <c r="J27" s="184"/>
      <c r="K27" s="184"/>
      <c r="L27" s="185"/>
      <c r="M27" s="191" t="s">
        <v>39</v>
      </c>
      <c r="N27" s="192"/>
      <c r="O27" s="192"/>
      <c r="P27" s="192"/>
      <c r="Q27" s="192"/>
      <c r="R27" s="193"/>
      <c r="S27" s="193"/>
      <c r="T27" s="193"/>
      <c r="U27" s="193"/>
      <c r="V27" s="193"/>
      <c r="W27" s="193"/>
      <c r="X27" s="193"/>
      <c r="Y27" s="193"/>
      <c r="Z27" s="193"/>
      <c r="AA27" s="193"/>
      <c r="AB27" s="193"/>
      <c r="AC27" s="193"/>
      <c r="AD27" s="193"/>
      <c r="AE27" s="193"/>
      <c r="AF27" s="193"/>
      <c r="AG27" s="193"/>
      <c r="AH27" s="193"/>
      <c r="AI27" s="194"/>
      <c r="AJ27" s="39"/>
    </row>
    <row r="28" spans="2:36" ht="18.75" customHeight="1">
      <c r="B28" s="154"/>
      <c r="C28" s="155"/>
      <c r="D28" s="186"/>
      <c r="E28" s="187"/>
      <c r="F28" s="187"/>
      <c r="G28" s="187"/>
      <c r="H28" s="187"/>
      <c r="I28" s="187"/>
      <c r="J28" s="187"/>
      <c r="K28" s="187"/>
      <c r="L28" s="188"/>
      <c r="M28" s="195" t="s">
        <v>40</v>
      </c>
      <c r="N28" s="196"/>
      <c r="O28" s="196"/>
      <c r="P28" s="196"/>
      <c r="Q28" s="196"/>
      <c r="R28" s="197"/>
      <c r="S28" s="197"/>
      <c r="T28" s="197"/>
      <c r="U28" s="197"/>
      <c r="V28" s="197"/>
      <c r="W28" s="197"/>
      <c r="X28" s="197"/>
      <c r="Y28" s="197"/>
      <c r="Z28" s="197"/>
      <c r="AA28" s="197"/>
      <c r="AB28" s="197"/>
      <c r="AC28" s="197"/>
      <c r="AD28" s="197"/>
      <c r="AE28" s="197"/>
      <c r="AF28" s="197"/>
      <c r="AG28" s="197"/>
      <c r="AH28" s="197"/>
      <c r="AI28" s="198"/>
      <c r="AJ28" s="39"/>
    </row>
    <row r="29" spans="2:36" ht="18.75" customHeight="1">
      <c r="B29" s="154"/>
      <c r="C29" s="155"/>
      <c r="D29" s="189"/>
      <c r="E29" s="190"/>
      <c r="F29" s="187"/>
      <c r="G29" s="187"/>
      <c r="H29" s="187"/>
      <c r="I29" s="187"/>
      <c r="J29" s="187"/>
      <c r="K29" s="187"/>
      <c r="L29" s="188"/>
      <c r="M29" s="199" t="s">
        <v>41</v>
      </c>
      <c r="N29" s="200"/>
      <c r="O29" s="200"/>
      <c r="P29" s="200"/>
      <c r="Q29" s="200"/>
      <c r="R29" s="201"/>
      <c r="S29" s="201"/>
      <c r="T29" s="201"/>
      <c r="U29" s="201"/>
      <c r="V29" s="201"/>
      <c r="W29" s="201"/>
      <c r="X29" s="201"/>
      <c r="Y29" s="201"/>
      <c r="Z29" s="201"/>
      <c r="AA29" s="201"/>
      <c r="AB29" s="201"/>
      <c r="AC29" s="201"/>
      <c r="AD29" s="201"/>
      <c r="AE29" s="201"/>
      <c r="AF29" s="201"/>
      <c r="AG29" s="201"/>
      <c r="AH29" s="201"/>
      <c r="AI29" s="202"/>
      <c r="AJ29" s="39"/>
    </row>
    <row r="30" spans="2:36" ht="22.5" customHeight="1">
      <c r="B30" s="154"/>
      <c r="C30" s="155"/>
      <c r="D30" s="152" t="s">
        <v>42</v>
      </c>
      <c r="E30" s="153"/>
      <c r="F30" s="144" t="s">
        <v>43</v>
      </c>
      <c r="G30" s="145"/>
      <c r="H30" s="145"/>
      <c r="I30" s="145"/>
      <c r="J30" s="145"/>
      <c r="K30" s="145"/>
      <c r="L30" s="205"/>
      <c r="M30" s="89"/>
      <c r="N30" s="90"/>
      <c r="O30" s="90"/>
      <c r="P30" s="90"/>
      <c r="Q30" s="90"/>
      <c r="R30" s="90"/>
      <c r="S30" s="91"/>
      <c r="T30" s="169" t="s">
        <v>44</v>
      </c>
      <c r="U30" s="107"/>
      <c r="V30" s="107"/>
      <c r="W30" s="107"/>
      <c r="X30" s="172"/>
      <c r="Y30" s="169" t="s">
        <v>6</v>
      </c>
      <c r="Z30" s="107"/>
      <c r="AA30" s="206"/>
      <c r="AB30" s="206"/>
      <c r="AC30" s="17" t="s">
        <v>7</v>
      </c>
      <c r="AD30" s="206"/>
      <c r="AE30" s="206"/>
      <c r="AF30" s="17" t="s">
        <v>8</v>
      </c>
      <c r="AG30" s="206"/>
      <c r="AH30" s="206"/>
      <c r="AI30" s="22" t="s">
        <v>9</v>
      </c>
    </row>
    <row r="31" spans="2:36" ht="18.75" customHeight="1">
      <c r="B31" s="154"/>
      <c r="C31" s="155"/>
      <c r="D31" s="154"/>
      <c r="E31" s="155"/>
      <c r="F31" s="208" t="s">
        <v>45</v>
      </c>
      <c r="G31" s="135"/>
      <c r="H31" s="135"/>
      <c r="I31" s="135"/>
      <c r="J31" s="135"/>
      <c r="K31" s="135"/>
      <c r="L31" s="136"/>
      <c r="M31" s="135" t="s">
        <v>46</v>
      </c>
      <c r="N31" s="135"/>
      <c r="O31" s="134"/>
      <c r="P31" s="134"/>
      <c r="Q31" s="18" t="s">
        <v>7</v>
      </c>
      <c r="R31" s="134"/>
      <c r="S31" s="134"/>
      <c r="T31" s="18" t="s">
        <v>8</v>
      </c>
      <c r="U31" s="134"/>
      <c r="V31" s="134"/>
      <c r="W31" s="4" t="s">
        <v>9</v>
      </c>
      <c r="X31" s="4" t="s">
        <v>47</v>
      </c>
      <c r="Y31" s="135" t="s">
        <v>6</v>
      </c>
      <c r="Z31" s="135"/>
      <c r="AA31" s="134"/>
      <c r="AB31" s="134"/>
      <c r="AC31" s="18" t="s">
        <v>7</v>
      </c>
      <c r="AD31" s="134"/>
      <c r="AE31" s="134"/>
      <c r="AF31" s="18" t="s">
        <v>8</v>
      </c>
      <c r="AG31" s="134"/>
      <c r="AH31" s="134"/>
      <c r="AI31" s="5" t="s">
        <v>9</v>
      </c>
    </row>
    <row r="32" spans="2:36" ht="18.75" customHeight="1">
      <c r="B32" s="154"/>
      <c r="C32" s="155"/>
      <c r="D32" s="154"/>
      <c r="E32" s="155"/>
      <c r="F32" s="209"/>
      <c r="G32" s="140"/>
      <c r="H32" s="140"/>
      <c r="I32" s="140"/>
      <c r="J32" s="140"/>
      <c r="K32" s="140"/>
      <c r="L32" s="210"/>
      <c r="M32" s="140" t="s">
        <v>48</v>
      </c>
      <c r="N32" s="140"/>
      <c r="O32" s="131"/>
      <c r="P32" s="131"/>
      <c r="Q32" s="19" t="s">
        <v>7</v>
      </c>
      <c r="R32" s="131"/>
      <c r="S32" s="131"/>
      <c r="T32" s="19" t="s">
        <v>8</v>
      </c>
      <c r="U32" s="131"/>
      <c r="V32" s="131"/>
      <c r="W32" s="1" t="s">
        <v>9</v>
      </c>
      <c r="X32" s="1" t="s">
        <v>47</v>
      </c>
      <c r="Y32" s="140" t="s">
        <v>6</v>
      </c>
      <c r="Z32" s="140"/>
      <c r="AA32" s="131"/>
      <c r="AB32" s="131"/>
      <c r="AC32" s="19" t="s">
        <v>7</v>
      </c>
      <c r="AD32" s="131"/>
      <c r="AE32" s="131"/>
      <c r="AF32" s="19" t="s">
        <v>8</v>
      </c>
      <c r="AG32" s="131"/>
      <c r="AH32" s="131"/>
      <c r="AI32" s="6" t="s">
        <v>9</v>
      </c>
    </row>
    <row r="33" spans="2:39" ht="18.75" customHeight="1">
      <c r="B33" s="154"/>
      <c r="C33" s="155"/>
      <c r="D33" s="154"/>
      <c r="E33" s="155"/>
      <c r="F33" s="209"/>
      <c r="G33" s="140"/>
      <c r="H33" s="140"/>
      <c r="I33" s="140"/>
      <c r="J33" s="140"/>
      <c r="K33" s="140"/>
      <c r="L33" s="210"/>
      <c r="M33" s="140" t="s">
        <v>49</v>
      </c>
      <c r="N33" s="140"/>
      <c r="O33" s="131"/>
      <c r="P33" s="131"/>
      <c r="Q33" s="19" t="s">
        <v>7</v>
      </c>
      <c r="R33" s="131"/>
      <c r="S33" s="131"/>
      <c r="T33" s="19" t="s">
        <v>8</v>
      </c>
      <c r="U33" s="131"/>
      <c r="V33" s="131"/>
      <c r="W33" s="1" t="s">
        <v>9</v>
      </c>
      <c r="X33" s="1" t="s">
        <v>47</v>
      </c>
      <c r="Y33" s="140" t="s">
        <v>6</v>
      </c>
      <c r="Z33" s="140"/>
      <c r="AA33" s="131"/>
      <c r="AB33" s="131"/>
      <c r="AC33" s="19" t="s">
        <v>7</v>
      </c>
      <c r="AD33" s="131"/>
      <c r="AE33" s="131"/>
      <c r="AF33" s="19" t="s">
        <v>8</v>
      </c>
      <c r="AG33" s="131"/>
      <c r="AH33" s="131"/>
      <c r="AI33" s="6" t="s">
        <v>9</v>
      </c>
    </row>
    <row r="34" spans="2:39" ht="18.75" customHeight="1">
      <c r="B34" s="154"/>
      <c r="C34" s="155"/>
      <c r="D34" s="154"/>
      <c r="E34" s="155"/>
      <c r="F34" s="209"/>
      <c r="G34" s="140"/>
      <c r="H34" s="140"/>
      <c r="I34" s="140"/>
      <c r="J34" s="140"/>
      <c r="K34" s="140"/>
      <c r="L34" s="210"/>
      <c r="M34" s="140" t="s">
        <v>50</v>
      </c>
      <c r="N34" s="140"/>
      <c r="O34" s="131"/>
      <c r="P34" s="131"/>
      <c r="Q34" s="19" t="s">
        <v>7</v>
      </c>
      <c r="R34" s="131"/>
      <c r="S34" s="131"/>
      <c r="T34" s="19" t="s">
        <v>8</v>
      </c>
      <c r="U34" s="131"/>
      <c r="V34" s="131"/>
      <c r="W34" s="1" t="s">
        <v>9</v>
      </c>
      <c r="X34" s="1" t="s">
        <v>47</v>
      </c>
      <c r="Y34" s="140" t="s">
        <v>6</v>
      </c>
      <c r="Z34" s="140"/>
      <c r="AA34" s="131"/>
      <c r="AB34" s="131"/>
      <c r="AC34" s="19" t="s">
        <v>7</v>
      </c>
      <c r="AD34" s="131"/>
      <c r="AE34" s="131"/>
      <c r="AF34" s="19" t="s">
        <v>8</v>
      </c>
      <c r="AG34" s="131"/>
      <c r="AH34" s="131"/>
      <c r="AI34" s="6" t="s">
        <v>9</v>
      </c>
    </row>
    <row r="35" spans="2:39" ht="18.75" customHeight="1">
      <c r="B35" s="154"/>
      <c r="C35" s="155"/>
      <c r="D35" s="154"/>
      <c r="E35" s="155"/>
      <c r="F35" s="209"/>
      <c r="G35" s="140"/>
      <c r="H35" s="140"/>
      <c r="I35" s="140"/>
      <c r="J35" s="140"/>
      <c r="K35" s="140"/>
      <c r="L35" s="210"/>
      <c r="M35" s="7"/>
      <c r="N35" s="7" t="s">
        <v>51</v>
      </c>
      <c r="O35" s="7"/>
      <c r="P35" s="7"/>
      <c r="Q35" s="7"/>
      <c r="R35" s="7"/>
      <c r="S35" s="7"/>
      <c r="T35" s="7"/>
      <c r="U35" s="7"/>
      <c r="V35" s="7"/>
      <c r="W35" s="7"/>
      <c r="X35" s="7"/>
      <c r="Y35" s="7"/>
      <c r="Z35" s="7"/>
      <c r="AA35" s="7"/>
      <c r="AB35" s="7"/>
      <c r="AC35" s="7"/>
      <c r="AD35" s="7"/>
      <c r="AE35" s="7"/>
      <c r="AF35" s="7"/>
      <c r="AG35" s="7"/>
      <c r="AH35" s="7"/>
      <c r="AI35" s="8"/>
    </row>
    <row r="36" spans="2:39" ht="27.75" customHeight="1" thickBot="1">
      <c r="B36" s="154"/>
      <c r="C36" s="155"/>
      <c r="D36" s="154"/>
      <c r="E36" s="155"/>
      <c r="F36" s="209"/>
      <c r="G36" s="140"/>
      <c r="H36" s="140"/>
      <c r="I36" s="140"/>
      <c r="J36" s="140"/>
      <c r="K36" s="140"/>
      <c r="L36" s="210"/>
      <c r="M36" s="213" t="s">
        <v>52</v>
      </c>
      <c r="N36" s="214"/>
      <c r="O36" s="214"/>
      <c r="P36" s="214"/>
      <c r="Q36" s="214"/>
      <c r="R36" s="214"/>
      <c r="S36" s="215"/>
      <c r="T36" s="216" t="s">
        <v>53</v>
      </c>
      <c r="U36" s="214"/>
      <c r="V36" s="214"/>
      <c r="W36" s="214"/>
      <c r="X36" s="214"/>
      <c r="Y36" s="214"/>
      <c r="Z36" s="214"/>
      <c r="AA36" s="215"/>
      <c r="AB36" s="217" t="s">
        <v>54</v>
      </c>
      <c r="AC36" s="218"/>
      <c r="AD36" s="218"/>
      <c r="AE36" s="218"/>
      <c r="AF36" s="218"/>
      <c r="AG36" s="218"/>
      <c r="AH36" s="218"/>
      <c r="AI36" s="219"/>
      <c r="AJ36" s="41"/>
    </row>
    <row r="37" spans="2:39" ht="18.75" customHeight="1" thickBot="1">
      <c r="B37" s="156"/>
      <c r="C37" s="157"/>
      <c r="D37" s="203"/>
      <c r="E37" s="204"/>
      <c r="F37" s="211"/>
      <c r="G37" s="99"/>
      <c r="H37" s="99"/>
      <c r="I37" s="99"/>
      <c r="J37" s="99"/>
      <c r="K37" s="99"/>
      <c r="L37" s="212"/>
      <c r="M37" s="251"/>
      <c r="N37" s="252"/>
      <c r="O37" s="252"/>
      <c r="P37" s="252"/>
      <c r="Q37" s="252"/>
      <c r="R37" s="107" t="s">
        <v>9</v>
      </c>
      <c r="S37" s="172"/>
      <c r="T37" s="232"/>
      <c r="U37" s="233"/>
      <c r="V37" s="233"/>
      <c r="W37" s="233"/>
      <c r="X37" s="233"/>
      <c r="Y37" s="233"/>
      <c r="Z37" s="135" t="s">
        <v>9</v>
      </c>
      <c r="AA37" s="135"/>
      <c r="AB37" s="234">
        <f>M37-T37</f>
        <v>0</v>
      </c>
      <c r="AC37" s="235"/>
      <c r="AD37" s="235"/>
      <c r="AE37" s="235"/>
      <c r="AF37" s="235"/>
      <c r="AG37" s="235"/>
      <c r="AH37" s="236" t="s">
        <v>9</v>
      </c>
      <c r="AI37" s="237"/>
      <c r="AJ37" s="19"/>
    </row>
    <row r="38" spans="2:39" ht="26.25" customHeight="1">
      <c r="B38" s="350" t="s">
        <v>55</v>
      </c>
      <c r="C38" s="153"/>
      <c r="D38" s="125" t="s">
        <v>56</v>
      </c>
      <c r="E38" s="126"/>
      <c r="F38" s="127"/>
      <c r="G38" s="127"/>
      <c r="H38" s="127"/>
      <c r="I38" s="127"/>
      <c r="J38" s="127"/>
      <c r="K38" s="127"/>
      <c r="L38" s="128"/>
      <c r="M38" s="121">
        <f>AC50</f>
        <v>0</v>
      </c>
      <c r="N38" s="122"/>
      <c r="O38" s="122"/>
      <c r="P38" s="122"/>
      <c r="Q38" s="122"/>
      <c r="R38" s="123" t="s">
        <v>57</v>
      </c>
      <c r="S38" s="124"/>
      <c r="T38" s="207" t="s">
        <v>58</v>
      </c>
      <c r="U38" s="127"/>
      <c r="V38" s="127"/>
      <c r="W38" s="127"/>
      <c r="X38" s="127"/>
      <c r="Y38" s="127"/>
      <c r="Z38" s="127"/>
      <c r="AA38" s="127"/>
      <c r="AB38" s="238"/>
      <c r="AC38" s="239">
        <f>AC54</f>
        <v>0</v>
      </c>
      <c r="AD38" s="240"/>
      <c r="AE38" s="240"/>
      <c r="AF38" s="240"/>
      <c r="AG38" s="240"/>
      <c r="AH38" s="241" t="s">
        <v>57</v>
      </c>
      <c r="AI38" s="242"/>
      <c r="AJ38" s="19"/>
    </row>
    <row r="39" spans="2:39" ht="26.25" customHeight="1">
      <c r="B39" s="351"/>
      <c r="C39" s="155"/>
      <c r="D39" s="207" t="s">
        <v>59</v>
      </c>
      <c r="E39" s="127"/>
      <c r="F39" s="126"/>
      <c r="G39" s="126"/>
      <c r="H39" s="126"/>
      <c r="I39" s="126"/>
      <c r="J39" s="126"/>
      <c r="K39" s="126"/>
      <c r="L39" s="238"/>
      <c r="M39" s="239">
        <f>AC66</f>
        <v>0</v>
      </c>
      <c r="N39" s="240"/>
      <c r="O39" s="240"/>
      <c r="P39" s="240"/>
      <c r="Q39" s="240"/>
      <c r="R39" s="241" t="s">
        <v>57</v>
      </c>
      <c r="S39" s="242"/>
      <c r="T39" s="243" t="s">
        <v>60</v>
      </c>
      <c r="U39" s="244"/>
      <c r="V39" s="244"/>
      <c r="W39" s="244"/>
      <c r="X39" s="244"/>
      <c r="Y39" s="244"/>
      <c r="Z39" s="244"/>
      <c r="AA39" s="244"/>
      <c r="AB39" s="245"/>
      <c r="AC39" s="246">
        <f>AC78</f>
        <v>0</v>
      </c>
      <c r="AD39" s="247"/>
      <c r="AE39" s="247"/>
      <c r="AF39" s="247"/>
      <c r="AG39" s="247"/>
      <c r="AH39" s="241" t="s">
        <v>57</v>
      </c>
      <c r="AI39" s="242"/>
      <c r="AJ39" s="19"/>
    </row>
    <row r="40" spans="2:39" ht="26.25" customHeight="1">
      <c r="B40" s="351"/>
      <c r="C40" s="155"/>
      <c r="D40" s="207" t="s">
        <v>149</v>
      </c>
      <c r="E40" s="127"/>
      <c r="F40" s="127"/>
      <c r="G40" s="127"/>
      <c r="H40" s="127"/>
      <c r="I40" s="127"/>
      <c r="J40" s="127"/>
      <c r="K40" s="127"/>
      <c r="L40" s="128"/>
      <c r="M40" s="121">
        <f>AC92</f>
        <v>0</v>
      </c>
      <c r="N40" s="122"/>
      <c r="O40" s="122"/>
      <c r="P40" s="122"/>
      <c r="Q40" s="122"/>
      <c r="R40" s="123" t="s">
        <v>57</v>
      </c>
      <c r="S40" s="124"/>
      <c r="T40" s="248" t="s">
        <v>151</v>
      </c>
      <c r="U40" s="249"/>
      <c r="V40" s="249"/>
      <c r="W40" s="249"/>
      <c r="X40" s="249"/>
      <c r="Y40" s="249"/>
      <c r="Z40" s="249"/>
      <c r="AA40" s="249"/>
      <c r="AB40" s="250"/>
      <c r="AC40" s="240">
        <f>AC112</f>
        <v>0</v>
      </c>
      <c r="AD40" s="240"/>
      <c r="AE40" s="240"/>
      <c r="AF40" s="240"/>
      <c r="AG40" s="240"/>
      <c r="AH40" s="123" t="s">
        <v>57</v>
      </c>
      <c r="AI40" s="124"/>
      <c r="AJ40" s="34"/>
    </row>
    <row r="41" spans="2:39" ht="26.25" customHeight="1" thickBot="1">
      <c r="B41" s="352"/>
      <c r="C41" s="157"/>
      <c r="D41" s="207" t="s">
        <v>150</v>
      </c>
      <c r="E41" s="127"/>
      <c r="F41" s="127"/>
      <c r="G41" s="127"/>
      <c r="H41" s="127"/>
      <c r="I41" s="127"/>
      <c r="J41" s="127"/>
      <c r="K41" s="127"/>
      <c r="L41" s="128"/>
      <c r="M41" s="121">
        <f>AC119</f>
        <v>0</v>
      </c>
      <c r="N41" s="122"/>
      <c r="O41" s="122"/>
      <c r="P41" s="122"/>
      <c r="Q41" s="122"/>
      <c r="R41" s="123" t="s">
        <v>57</v>
      </c>
      <c r="S41" s="124"/>
      <c r="T41" s="114" t="s">
        <v>159</v>
      </c>
      <c r="U41" s="115"/>
      <c r="V41" s="115"/>
      <c r="W41" s="115"/>
      <c r="X41" s="115"/>
      <c r="Y41" s="115"/>
      <c r="Z41" s="115"/>
      <c r="AA41" s="115"/>
      <c r="AB41" s="116"/>
      <c r="AC41" s="117">
        <f>IF(M24="○",IF(AC69&gt;AC95,AC95,AC69),0)</f>
        <v>0</v>
      </c>
      <c r="AD41" s="118"/>
      <c r="AE41" s="118"/>
      <c r="AF41" s="118"/>
      <c r="AG41" s="118"/>
      <c r="AH41" s="119" t="s">
        <v>57</v>
      </c>
      <c r="AI41" s="120"/>
      <c r="AJ41" s="34"/>
    </row>
    <row r="42" spans="2:39" ht="26.25" customHeight="1" thickBot="1">
      <c r="B42" s="30"/>
      <c r="C42" s="30"/>
      <c r="D42" s="23"/>
      <c r="E42" s="23"/>
      <c r="F42" s="23"/>
      <c r="G42" s="23"/>
      <c r="H42" s="23"/>
      <c r="I42" s="23"/>
      <c r="J42" s="23"/>
      <c r="K42" s="23"/>
      <c r="L42" s="23"/>
      <c r="M42" s="31"/>
      <c r="N42" s="31"/>
      <c r="O42" s="31"/>
      <c r="P42" s="31"/>
      <c r="Q42" s="31"/>
      <c r="R42" s="19"/>
      <c r="S42" s="19"/>
      <c r="T42" s="225" t="s">
        <v>61</v>
      </c>
      <c r="U42" s="226"/>
      <c r="V42" s="226"/>
      <c r="W42" s="226"/>
      <c r="X42" s="226"/>
      <c r="Y42" s="226"/>
      <c r="Z42" s="226"/>
      <c r="AA42" s="226"/>
      <c r="AB42" s="227"/>
      <c r="AC42" s="228">
        <f>IF(M38+M39+M40+M41+AC38+AC40+AC41&gt;6020000,6020000+AC39,M38+M39+M40+M41+AC38+AC39+AC40+AC41)</f>
        <v>0</v>
      </c>
      <c r="AD42" s="229"/>
      <c r="AE42" s="229"/>
      <c r="AF42" s="229"/>
      <c r="AG42" s="229"/>
      <c r="AH42" s="230" t="s">
        <v>57</v>
      </c>
      <c r="AI42" s="231"/>
      <c r="AJ42" s="34"/>
      <c r="AM42" s="81"/>
    </row>
    <row r="43" spans="2:39" ht="18" customHeight="1">
      <c r="B43" s="28"/>
    </row>
    <row r="44" spans="2:39" ht="7.5" customHeight="1"/>
    <row r="45" spans="2:39" ht="18.75" customHeight="1">
      <c r="B45" s="220" t="s">
        <v>65</v>
      </c>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6"/>
    </row>
    <row r="46" spans="2:39" ht="17.25">
      <c r="B46" s="62" t="s">
        <v>66</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26"/>
    </row>
    <row r="47" spans="2:39" ht="17.25">
      <c r="B47" s="114" t="s">
        <v>67</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83" t="s">
        <v>68</v>
      </c>
      <c r="AA47" s="265"/>
      <c r="AB47" s="83" t="s">
        <v>69</v>
      </c>
      <c r="AC47" s="266"/>
      <c r="AD47" s="266"/>
      <c r="AE47" s="266"/>
      <c r="AF47" s="266"/>
      <c r="AG47" s="266"/>
      <c r="AH47" s="266"/>
      <c r="AI47" s="265"/>
      <c r="AJ47" s="26"/>
    </row>
    <row r="48" spans="2:39" ht="85.5" customHeight="1">
      <c r="B48" s="29"/>
      <c r="C48" s="267" t="s">
        <v>134</v>
      </c>
      <c r="D48" s="267"/>
      <c r="E48" s="267"/>
      <c r="F48" s="267"/>
      <c r="G48" s="267"/>
      <c r="H48" s="267"/>
      <c r="I48" s="267"/>
      <c r="J48" s="267"/>
      <c r="K48" s="267"/>
      <c r="L48" s="267"/>
      <c r="M48" s="267"/>
      <c r="N48" s="267"/>
      <c r="O48" s="267"/>
      <c r="P48" s="267"/>
      <c r="Q48" s="267"/>
      <c r="R48" s="267"/>
      <c r="S48" s="267"/>
      <c r="T48" s="267"/>
      <c r="U48" s="267"/>
      <c r="V48" s="267"/>
      <c r="W48" s="267"/>
      <c r="X48" s="267"/>
      <c r="Y48" s="267"/>
      <c r="Z48" s="261"/>
      <c r="AA48" s="261"/>
      <c r="AB48" s="268" t="s">
        <v>140</v>
      </c>
      <c r="AC48" s="269"/>
      <c r="AD48" s="269"/>
      <c r="AE48" s="269"/>
      <c r="AF48" s="269"/>
      <c r="AG48" s="269"/>
      <c r="AH48" s="269"/>
      <c r="AI48" s="270"/>
      <c r="AJ48" s="26"/>
    </row>
    <row r="49" spans="2:38" ht="15" customHeight="1" thickBot="1">
      <c r="B49" s="114" t="s">
        <v>71</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6"/>
      <c r="AJ49" s="26"/>
    </row>
    <row r="50" spans="2:38" ht="26.25" customHeight="1" thickBot="1">
      <c r="B50" s="64"/>
      <c r="C50" s="65" t="s">
        <v>55</v>
      </c>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253">
        <f>IF(Z48="○",300000,0)</f>
        <v>0</v>
      </c>
      <c r="AD50" s="254"/>
      <c r="AE50" s="254"/>
      <c r="AF50" s="254"/>
      <c r="AG50" s="254"/>
      <c r="AH50" s="255" t="s">
        <v>57</v>
      </c>
      <c r="AI50" s="256"/>
      <c r="AJ50" s="26"/>
    </row>
    <row r="51" spans="2:38" ht="17.25">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26"/>
    </row>
    <row r="52" spans="2:38" ht="15" customHeight="1">
      <c r="B52" s="62" t="s">
        <v>72</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row>
    <row r="53" spans="2:38" ht="15" customHeight="1" thickBot="1">
      <c r="B53" s="114" t="s">
        <v>71</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6"/>
    </row>
    <row r="54" spans="2:38" ht="26.25" customHeight="1" thickBot="1">
      <c r="B54" s="64"/>
      <c r="C54" s="65" t="s">
        <v>55</v>
      </c>
      <c r="D54" s="48"/>
      <c r="E54" s="48"/>
      <c r="F54" s="48" t="s">
        <v>73</v>
      </c>
      <c r="G54" s="48"/>
      <c r="H54" s="48"/>
      <c r="I54" s="48"/>
      <c r="J54" s="48"/>
      <c r="K54" s="48"/>
      <c r="L54" s="48"/>
      <c r="M54" s="48"/>
      <c r="N54" s="48"/>
      <c r="O54" s="48"/>
      <c r="P54" s="48"/>
      <c r="Q54" s="48"/>
      <c r="R54" s="48"/>
      <c r="S54" s="48"/>
      <c r="T54" s="48"/>
      <c r="U54" s="48"/>
      <c r="V54" s="48"/>
      <c r="W54" s="48"/>
      <c r="X54" s="48"/>
      <c r="Y54" s="48"/>
      <c r="Z54" s="48"/>
      <c r="AA54" s="48"/>
      <c r="AB54" s="48"/>
      <c r="AC54" s="253">
        <f>ROUNDDOWN(AB37/15,0)*100000</f>
        <v>0</v>
      </c>
      <c r="AD54" s="254"/>
      <c r="AE54" s="254"/>
      <c r="AF54" s="254"/>
      <c r="AG54" s="254"/>
      <c r="AH54" s="255" t="s">
        <v>57</v>
      </c>
      <c r="AI54" s="256"/>
      <c r="AL54" s="32"/>
    </row>
    <row r="55" spans="2:38" ht="15" customHeight="1">
      <c r="B55" s="27"/>
      <c r="AI55" s="67" t="s">
        <v>74</v>
      </c>
    </row>
    <row r="56" spans="2:38" ht="15" customHeight="1">
      <c r="B56" s="27"/>
    </row>
    <row r="57" spans="2:38" ht="15" customHeight="1">
      <c r="B57" s="62" t="s">
        <v>75</v>
      </c>
    </row>
    <row r="58" spans="2:38" ht="15" customHeight="1">
      <c r="B58" s="101" t="s">
        <v>67</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69" t="s">
        <v>68</v>
      </c>
      <c r="AA58" s="172"/>
      <c r="AB58" s="169" t="s">
        <v>69</v>
      </c>
      <c r="AC58" s="107"/>
      <c r="AD58" s="107"/>
      <c r="AE58" s="107"/>
      <c r="AF58" s="107"/>
      <c r="AG58" s="107"/>
      <c r="AH58" s="107"/>
      <c r="AI58" s="172"/>
      <c r="AJ58" s="19"/>
    </row>
    <row r="59" spans="2:38" ht="61.5" customHeight="1">
      <c r="B59" s="10"/>
      <c r="C59" s="94" t="s">
        <v>76</v>
      </c>
      <c r="D59" s="94"/>
      <c r="E59" s="94"/>
      <c r="F59" s="94"/>
      <c r="G59" s="94"/>
      <c r="H59" s="94"/>
      <c r="I59" s="94"/>
      <c r="J59" s="94"/>
      <c r="K59" s="94"/>
      <c r="L59" s="94"/>
      <c r="M59" s="94"/>
      <c r="N59" s="94"/>
      <c r="O59" s="94"/>
      <c r="P59" s="94"/>
      <c r="Q59" s="94"/>
      <c r="R59" s="94"/>
      <c r="S59" s="94"/>
      <c r="T59" s="94"/>
      <c r="U59" s="94"/>
      <c r="V59" s="94"/>
      <c r="W59" s="94"/>
      <c r="X59" s="94"/>
      <c r="Y59" s="94"/>
      <c r="Z59" s="261"/>
      <c r="AA59" s="261"/>
      <c r="AB59" s="262" t="s">
        <v>77</v>
      </c>
      <c r="AC59" s="262"/>
      <c r="AD59" s="262"/>
      <c r="AE59" s="262"/>
      <c r="AF59" s="262"/>
      <c r="AG59" s="262"/>
      <c r="AH59" s="262"/>
      <c r="AI59" s="262"/>
      <c r="AJ59" s="42"/>
    </row>
    <row r="60" spans="2:38" ht="61.5" customHeight="1">
      <c r="B60" s="10"/>
      <c r="C60" s="94" t="s">
        <v>78</v>
      </c>
      <c r="D60" s="94"/>
      <c r="E60" s="94"/>
      <c r="F60" s="94"/>
      <c r="G60" s="94"/>
      <c r="H60" s="94"/>
      <c r="I60" s="94"/>
      <c r="J60" s="94"/>
      <c r="K60" s="94"/>
      <c r="L60" s="94"/>
      <c r="M60" s="94"/>
      <c r="N60" s="94"/>
      <c r="O60" s="94"/>
      <c r="P60" s="94"/>
      <c r="Q60" s="94"/>
      <c r="R60" s="94"/>
      <c r="S60" s="94"/>
      <c r="T60" s="94"/>
      <c r="U60" s="94"/>
      <c r="V60" s="94"/>
      <c r="W60" s="94"/>
      <c r="X60" s="94"/>
      <c r="Y60" s="94"/>
      <c r="Z60" s="261"/>
      <c r="AA60" s="261"/>
      <c r="AB60" s="262"/>
      <c r="AC60" s="262"/>
      <c r="AD60" s="262"/>
      <c r="AE60" s="262"/>
      <c r="AF60" s="262"/>
      <c r="AG60" s="262"/>
      <c r="AH60" s="262"/>
      <c r="AI60" s="262"/>
      <c r="AJ60" s="42"/>
    </row>
    <row r="61" spans="2:38" ht="61.5" customHeight="1">
      <c r="B61" s="9"/>
      <c r="C61" s="94" t="s">
        <v>79</v>
      </c>
      <c r="D61" s="94"/>
      <c r="E61" s="94"/>
      <c r="F61" s="94"/>
      <c r="G61" s="94"/>
      <c r="H61" s="94"/>
      <c r="I61" s="94"/>
      <c r="J61" s="94"/>
      <c r="K61" s="94"/>
      <c r="L61" s="94"/>
      <c r="M61" s="94"/>
      <c r="N61" s="94"/>
      <c r="O61" s="94"/>
      <c r="P61" s="94"/>
      <c r="Q61" s="94"/>
      <c r="R61" s="94"/>
      <c r="S61" s="94"/>
      <c r="T61" s="94"/>
      <c r="U61" s="94"/>
      <c r="V61" s="94"/>
      <c r="W61" s="94"/>
      <c r="X61" s="94"/>
      <c r="Y61" s="94"/>
      <c r="Z61" s="261"/>
      <c r="AA61" s="261"/>
      <c r="AB61" s="262" t="s">
        <v>80</v>
      </c>
      <c r="AC61" s="354"/>
      <c r="AD61" s="354"/>
      <c r="AE61" s="354"/>
      <c r="AF61" s="354"/>
      <c r="AG61" s="354"/>
      <c r="AH61" s="354"/>
      <c r="AI61" s="354"/>
      <c r="AJ61" s="43"/>
    </row>
    <row r="62" spans="2:38" ht="15" customHeight="1">
      <c r="B62" s="101" t="s">
        <v>71</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3"/>
      <c r="AJ62" s="23"/>
    </row>
    <row r="63" spans="2:38" ht="26.25" customHeight="1">
      <c r="B63" s="10"/>
      <c r="C63" s="355" t="s">
        <v>81</v>
      </c>
      <c r="D63" s="355"/>
      <c r="E63" s="355"/>
      <c r="F63" s="355"/>
      <c r="G63" s="355"/>
      <c r="H63" s="355"/>
      <c r="I63" s="355"/>
      <c r="J63" s="355"/>
      <c r="K63" s="355"/>
      <c r="L63" s="355"/>
      <c r="M63" s="355"/>
      <c r="N63" s="356">
        <f>AB37</f>
        <v>0</v>
      </c>
      <c r="O63" s="356"/>
      <c r="P63" s="356"/>
      <c r="Q63" s="357" t="s">
        <v>9</v>
      </c>
      <c r="R63" s="357"/>
      <c r="S63" s="104" t="s">
        <v>82</v>
      </c>
      <c r="T63" s="105"/>
      <c r="U63" s="105"/>
      <c r="V63" s="105"/>
      <c r="W63" s="105"/>
      <c r="X63" s="105"/>
      <c r="Y63" s="105"/>
      <c r="Z63" s="105"/>
      <c r="AA63" s="105"/>
      <c r="AB63" s="105"/>
      <c r="AC63" s="105"/>
      <c r="AD63" s="358"/>
      <c r="AE63" s="359"/>
      <c r="AF63" s="359"/>
      <c r="AG63" s="359"/>
      <c r="AH63" s="357" t="s">
        <v>9</v>
      </c>
      <c r="AI63" s="357"/>
      <c r="AJ63" s="19"/>
    </row>
    <row r="64" spans="2:38" ht="26.25" customHeight="1">
      <c r="B64" s="10"/>
      <c r="C64" s="101" t="s">
        <v>83</v>
      </c>
      <c r="D64" s="102"/>
      <c r="E64" s="102"/>
      <c r="F64" s="102"/>
      <c r="G64" s="102"/>
      <c r="H64" s="103"/>
      <c r="I64" s="316" t="s">
        <v>137</v>
      </c>
      <c r="J64" s="317"/>
      <c r="K64" s="317"/>
      <c r="L64" s="317"/>
      <c r="M64" s="317"/>
      <c r="N64" s="317"/>
      <c r="O64" s="317"/>
      <c r="P64" s="317"/>
      <c r="Q64" s="318">
        <f>N63</f>
        <v>0</v>
      </c>
      <c r="R64" s="319"/>
      <c r="S64" s="319"/>
      <c r="T64" s="314" t="s">
        <v>9</v>
      </c>
      <c r="U64" s="314"/>
      <c r="V64" s="25" t="s">
        <v>84</v>
      </c>
      <c r="W64" s="25"/>
      <c r="X64" s="25"/>
      <c r="Y64" s="25"/>
      <c r="Z64" s="25"/>
      <c r="AA64" s="25"/>
      <c r="AB64" s="314">
        <f>ROUNDDOWN(Q64/15,0)</f>
        <v>0</v>
      </c>
      <c r="AC64" s="314"/>
      <c r="AD64" s="315"/>
      <c r="AE64" s="326" t="s">
        <v>139</v>
      </c>
      <c r="AF64" s="327"/>
      <c r="AG64" s="327"/>
      <c r="AH64" s="327"/>
      <c r="AI64" s="328"/>
      <c r="AJ64" s="19"/>
    </row>
    <row r="65" spans="2:40" ht="26.25" customHeight="1" thickBot="1">
      <c r="B65" s="10"/>
      <c r="C65" s="320"/>
      <c r="D65" s="321"/>
      <c r="E65" s="321"/>
      <c r="F65" s="321"/>
      <c r="G65" s="321"/>
      <c r="H65" s="322"/>
      <c r="I65" s="323" t="s">
        <v>138</v>
      </c>
      <c r="J65" s="324"/>
      <c r="K65" s="324"/>
      <c r="L65" s="324"/>
      <c r="M65" s="324"/>
      <c r="N65" s="324"/>
      <c r="O65" s="325"/>
      <c r="P65" s="325"/>
      <c r="Q65" s="332">
        <f>AE63</f>
        <v>0</v>
      </c>
      <c r="R65" s="332"/>
      <c r="S65" s="332"/>
      <c r="T65" s="333" t="s">
        <v>9</v>
      </c>
      <c r="U65" s="333"/>
      <c r="V65" s="52" t="s">
        <v>136</v>
      </c>
      <c r="W65" s="52"/>
      <c r="X65" s="52"/>
      <c r="Y65" s="52"/>
      <c r="Z65" s="52"/>
      <c r="AA65" s="52"/>
      <c r="AB65" s="333">
        <f>ROUNDDOWN(Q65/12,0)</f>
        <v>0</v>
      </c>
      <c r="AC65" s="333"/>
      <c r="AD65" s="334"/>
      <c r="AE65" s="329"/>
      <c r="AF65" s="330"/>
      <c r="AG65" s="330"/>
      <c r="AH65" s="330"/>
      <c r="AI65" s="331"/>
      <c r="AJ65" s="51"/>
    </row>
    <row r="66" spans="2:40" ht="26.25" customHeight="1" thickBot="1">
      <c r="B66" s="64"/>
      <c r="C66" s="83" t="s">
        <v>55</v>
      </c>
      <c r="D66" s="266"/>
      <c r="E66" s="266"/>
      <c r="F66" s="266" t="s">
        <v>135</v>
      </c>
      <c r="G66" s="266"/>
      <c r="H66" s="266"/>
      <c r="I66" s="266"/>
      <c r="J66" s="266"/>
      <c r="K66" s="266"/>
      <c r="L66" s="266">
        <f>MIN(AB64,AB65)</f>
        <v>0</v>
      </c>
      <c r="M66" s="266"/>
      <c r="N66" s="266"/>
      <c r="O66" s="312" t="s">
        <v>86</v>
      </c>
      <c r="P66" s="312"/>
      <c r="Q66" s="312"/>
      <c r="R66" s="312"/>
      <c r="S66" s="312"/>
      <c r="T66" s="312"/>
      <c r="U66" s="312"/>
      <c r="V66" s="312"/>
      <c r="W66" s="312"/>
      <c r="X66" s="312"/>
      <c r="Y66" s="312"/>
      <c r="Z66" s="312"/>
      <c r="AA66" s="312"/>
      <c r="AB66" s="313"/>
      <c r="AC66" s="253">
        <f>L66*30000</f>
        <v>0</v>
      </c>
      <c r="AD66" s="254"/>
      <c r="AE66" s="309"/>
      <c r="AF66" s="309"/>
      <c r="AG66" s="309"/>
      <c r="AH66" s="310" t="s">
        <v>57</v>
      </c>
      <c r="AI66" s="311"/>
      <c r="AJ66" s="34"/>
    </row>
    <row r="67" spans="2:40" ht="15" customHeight="1">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7" t="s">
        <v>152</v>
      </c>
      <c r="AJ67" s="3"/>
      <c r="AM67" s="63"/>
      <c r="AN67" s="63"/>
    </row>
    <row r="68" spans="2:40" ht="15" customHeight="1">
      <c r="B68" s="63"/>
      <c r="C68" s="63"/>
      <c r="D68" s="63"/>
      <c r="E68" s="63"/>
      <c r="F68" s="353" t="s">
        <v>87</v>
      </c>
      <c r="G68" s="353"/>
      <c r="H68" s="353"/>
      <c r="I68" s="353"/>
      <c r="J68" s="353"/>
      <c r="K68" s="353"/>
      <c r="L68" s="353"/>
      <c r="M68" s="353"/>
      <c r="N68" s="353"/>
      <c r="O68" s="353"/>
      <c r="P68" s="353"/>
      <c r="Q68" s="63"/>
      <c r="R68" s="63"/>
      <c r="S68" s="63"/>
      <c r="T68" s="63"/>
      <c r="U68" s="63"/>
      <c r="V68" s="63"/>
      <c r="W68" s="63"/>
      <c r="X68" s="63"/>
      <c r="Y68" s="63"/>
      <c r="Z68" s="63"/>
      <c r="AA68" s="63"/>
      <c r="AB68" s="63"/>
      <c r="AC68" s="63"/>
      <c r="AD68" s="63"/>
      <c r="AE68" s="63"/>
      <c r="AF68" s="63"/>
      <c r="AG68" s="63"/>
      <c r="AH68" s="63"/>
      <c r="AI68" s="67"/>
      <c r="AJ68" s="3"/>
      <c r="AM68" s="82" t="s">
        <v>88</v>
      </c>
      <c r="AN68" s="82"/>
    </row>
    <row r="69" spans="2:40" ht="15" customHeight="1">
      <c r="B69" s="63"/>
      <c r="C69" s="63"/>
      <c r="D69" s="63"/>
      <c r="E69" s="63"/>
      <c r="F69" s="339" t="s">
        <v>89</v>
      </c>
      <c r="G69" s="339"/>
      <c r="H69" s="339"/>
      <c r="I69" s="339"/>
      <c r="J69" s="339"/>
      <c r="K69" s="339"/>
      <c r="L69" s="339"/>
      <c r="M69" s="339"/>
      <c r="N69" s="339"/>
      <c r="O69" s="339"/>
      <c r="P69" s="339"/>
      <c r="Q69" s="339"/>
      <c r="R69" s="339"/>
      <c r="S69" s="339"/>
      <c r="T69" s="339"/>
      <c r="U69" s="339"/>
      <c r="V69" s="339"/>
      <c r="W69" s="339"/>
      <c r="X69" s="339"/>
      <c r="Y69" s="339"/>
      <c r="Z69" s="339"/>
      <c r="AA69" s="339"/>
      <c r="AB69" s="339"/>
      <c r="AC69" s="340">
        <f>IF(M24="○",-IF(AC66-AM69&lt;0,AC66,AM69),0)</f>
        <v>0</v>
      </c>
      <c r="AD69" s="340"/>
      <c r="AE69" s="340"/>
      <c r="AF69" s="340"/>
      <c r="AG69" s="341"/>
      <c r="AH69" s="342" t="s">
        <v>57</v>
      </c>
      <c r="AI69" s="343"/>
      <c r="AJ69" s="3"/>
      <c r="AM69" s="349">
        <f>IF(AE63&lt;6,0,IF(AE63&lt;14,90000,IF(AE63&lt;30,135000,IF(AE63&lt;90,270000,IF(AE63&lt;180,450000,675000)))))</f>
        <v>0</v>
      </c>
      <c r="AN69" s="349"/>
    </row>
    <row r="70" spans="2:40" ht="15" customHeight="1">
      <c r="B70" s="63"/>
      <c r="C70" s="63"/>
      <c r="D70" s="63"/>
      <c r="E70" s="63"/>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40"/>
      <c r="AD70" s="340"/>
      <c r="AE70" s="340"/>
      <c r="AF70" s="340"/>
      <c r="AG70" s="341"/>
      <c r="AH70" s="342"/>
      <c r="AI70" s="343"/>
      <c r="AJ70" s="3"/>
      <c r="AM70" s="63"/>
      <c r="AN70" s="63"/>
    </row>
    <row r="71" spans="2:40" ht="15" customHeight="1">
      <c r="AI71" s="3"/>
      <c r="AJ71" s="3"/>
    </row>
    <row r="72" spans="2:40" ht="11.25" customHeight="1">
      <c r="AI72" s="3"/>
      <c r="AJ72" s="3"/>
    </row>
    <row r="73" spans="2:40" ht="15" customHeight="1">
      <c r="B73" s="62" t="s">
        <v>153</v>
      </c>
      <c r="C73" s="63"/>
      <c r="D73" s="63"/>
      <c r="E73" s="63"/>
      <c r="F73" s="63"/>
      <c r="G73" s="63"/>
      <c r="H73" s="63"/>
      <c r="I73" s="63"/>
      <c r="J73" s="63"/>
      <c r="K73" s="63"/>
      <c r="L73" s="63"/>
      <c r="M73" s="63"/>
      <c r="N73" s="63"/>
      <c r="O73" s="63"/>
      <c r="P73" s="63"/>
      <c r="Q73" s="63"/>
      <c r="R73" s="63"/>
      <c r="S73" s="63"/>
      <c r="T73" s="63"/>
      <c r="U73" s="63"/>
      <c r="V73" s="63"/>
      <c r="W73" s="63"/>
      <c r="X73" s="63"/>
      <c r="Y73" s="63"/>
    </row>
    <row r="74" spans="2:40" ht="15" customHeight="1">
      <c r="B74" s="114" t="s">
        <v>67</v>
      </c>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69" t="s">
        <v>68</v>
      </c>
      <c r="AA74" s="172"/>
      <c r="AB74" s="169" t="s">
        <v>69</v>
      </c>
      <c r="AC74" s="107"/>
      <c r="AD74" s="107"/>
      <c r="AE74" s="107"/>
      <c r="AF74" s="107"/>
      <c r="AG74" s="107"/>
      <c r="AH74" s="107"/>
      <c r="AI74" s="172"/>
      <c r="AJ74" s="19"/>
    </row>
    <row r="75" spans="2:40" ht="22.5" customHeight="1">
      <c r="B75" s="68"/>
      <c r="C75" s="267" t="s">
        <v>154</v>
      </c>
      <c r="D75" s="267"/>
      <c r="E75" s="267"/>
      <c r="F75" s="267"/>
      <c r="G75" s="267"/>
      <c r="H75" s="267"/>
      <c r="I75" s="267"/>
      <c r="J75" s="267"/>
      <c r="K75" s="267"/>
      <c r="L75" s="267"/>
      <c r="M75" s="267"/>
      <c r="N75" s="267"/>
      <c r="O75" s="267"/>
      <c r="P75" s="267"/>
      <c r="Q75" s="267"/>
      <c r="R75" s="267"/>
      <c r="S75" s="267"/>
      <c r="T75" s="267"/>
      <c r="U75" s="267"/>
      <c r="V75" s="267"/>
      <c r="W75" s="267"/>
      <c r="X75" s="267"/>
      <c r="Y75" s="267"/>
      <c r="Z75" s="335" t="str">
        <f>IF(AND(Z59="○",Z60="○",Z61="○"),"○","×")</f>
        <v>×</v>
      </c>
      <c r="AA75" s="336"/>
      <c r="AB75" s="96" t="s">
        <v>70</v>
      </c>
      <c r="AC75" s="97"/>
      <c r="AD75" s="97"/>
      <c r="AE75" s="97"/>
      <c r="AF75" s="97"/>
      <c r="AG75" s="97"/>
      <c r="AH75" s="97"/>
      <c r="AI75" s="98"/>
      <c r="AJ75" s="44"/>
    </row>
    <row r="76" spans="2:40" ht="70.5" customHeight="1">
      <c r="B76" s="10"/>
      <c r="C76" s="94" t="s">
        <v>90</v>
      </c>
      <c r="D76" s="94"/>
      <c r="E76" s="94"/>
      <c r="F76" s="94"/>
      <c r="G76" s="94"/>
      <c r="H76" s="94"/>
      <c r="I76" s="94"/>
      <c r="J76" s="94"/>
      <c r="K76" s="94"/>
      <c r="L76" s="94"/>
      <c r="M76" s="94"/>
      <c r="N76" s="94"/>
      <c r="O76" s="94"/>
      <c r="P76" s="94"/>
      <c r="Q76" s="94"/>
      <c r="R76" s="94"/>
      <c r="S76" s="94"/>
      <c r="T76" s="94"/>
      <c r="U76" s="94"/>
      <c r="V76" s="94"/>
      <c r="W76" s="94"/>
      <c r="X76" s="94"/>
      <c r="Y76" s="94"/>
      <c r="Z76" s="261"/>
      <c r="AA76" s="261"/>
      <c r="AB76" s="271" t="s">
        <v>91</v>
      </c>
      <c r="AC76" s="272"/>
      <c r="AD76" s="272"/>
      <c r="AE76" s="272"/>
      <c r="AF76" s="272"/>
      <c r="AG76" s="272"/>
      <c r="AH76" s="272"/>
      <c r="AI76" s="273"/>
      <c r="AJ76" s="45"/>
    </row>
    <row r="77" spans="2:40" ht="15" customHeight="1" thickBot="1">
      <c r="B77" s="101" t="s">
        <v>71</v>
      </c>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3"/>
      <c r="AJ77" s="23"/>
    </row>
    <row r="78" spans="2:40" ht="26.25" customHeight="1" thickBot="1">
      <c r="B78" s="9"/>
      <c r="C78" s="169" t="s">
        <v>55</v>
      </c>
      <c r="D78" s="107"/>
      <c r="E78" s="107"/>
      <c r="F78" s="12" t="s">
        <v>85</v>
      </c>
      <c r="G78" s="12"/>
      <c r="H78" s="12"/>
      <c r="I78" s="12"/>
      <c r="J78" s="12"/>
      <c r="K78" s="12"/>
      <c r="L78" s="107">
        <f>L66</f>
        <v>0</v>
      </c>
      <c r="M78" s="107"/>
      <c r="N78" s="107"/>
      <c r="O78" s="105" t="s">
        <v>86</v>
      </c>
      <c r="P78" s="105"/>
      <c r="Q78" s="105"/>
      <c r="R78" s="105"/>
      <c r="S78" s="105"/>
      <c r="T78" s="105"/>
      <c r="U78" s="105"/>
      <c r="V78" s="105"/>
      <c r="W78" s="105"/>
      <c r="X78" s="105"/>
      <c r="Y78" s="105"/>
      <c r="Z78" s="105"/>
      <c r="AA78" s="105"/>
      <c r="AB78" s="274"/>
      <c r="AC78" s="275">
        <f>IF(AND(Z75="○",Z76="○"),L78*30000,0)</f>
        <v>0</v>
      </c>
      <c r="AD78" s="276"/>
      <c r="AE78" s="276"/>
      <c r="AF78" s="276"/>
      <c r="AG78" s="276"/>
      <c r="AH78" s="277" t="s">
        <v>57</v>
      </c>
      <c r="AI78" s="278"/>
      <c r="AJ78" s="34"/>
    </row>
    <row r="79" spans="2:40" ht="11.25" customHeight="1">
      <c r="AI79" s="3"/>
      <c r="AJ79" s="3"/>
    </row>
    <row r="80" spans="2:40" ht="18.75" customHeight="1">
      <c r="B80" s="220" t="s">
        <v>92</v>
      </c>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3"/>
    </row>
    <row r="81" spans="2:44" ht="11.25" customHeight="1">
      <c r="AI81" s="3"/>
      <c r="AJ81" s="3"/>
    </row>
    <row r="82" spans="2:44" ht="15" customHeight="1">
      <c r="B82" s="14" t="s">
        <v>93</v>
      </c>
    </row>
    <row r="83" spans="2:44" ht="15" customHeight="1">
      <c r="B83" s="101" t="s">
        <v>67</v>
      </c>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69" t="s">
        <v>68</v>
      </c>
      <c r="AA83" s="172"/>
      <c r="AB83" s="169" t="s">
        <v>69</v>
      </c>
      <c r="AC83" s="107"/>
      <c r="AD83" s="107"/>
      <c r="AE83" s="107"/>
      <c r="AF83" s="107"/>
      <c r="AG83" s="107"/>
      <c r="AH83" s="107"/>
      <c r="AI83" s="172"/>
      <c r="AJ83" s="19"/>
    </row>
    <row r="84" spans="2:44" ht="56.25" customHeight="1">
      <c r="B84" s="10"/>
      <c r="C84" s="94" t="s">
        <v>94</v>
      </c>
      <c r="D84" s="94"/>
      <c r="E84" s="94"/>
      <c r="F84" s="94"/>
      <c r="G84" s="94"/>
      <c r="H84" s="94"/>
      <c r="I84" s="94"/>
      <c r="J84" s="94"/>
      <c r="K84" s="94"/>
      <c r="L84" s="94"/>
      <c r="M84" s="94"/>
      <c r="N84" s="94"/>
      <c r="O84" s="94"/>
      <c r="P84" s="94"/>
      <c r="Q84" s="94"/>
      <c r="R84" s="94"/>
      <c r="S84" s="94"/>
      <c r="T84" s="94"/>
      <c r="U84" s="94"/>
      <c r="V84" s="94"/>
      <c r="W84" s="94"/>
      <c r="X84" s="94"/>
      <c r="Y84" s="94"/>
      <c r="Z84" s="261"/>
      <c r="AA84" s="261"/>
      <c r="AB84" s="299" t="s">
        <v>95</v>
      </c>
      <c r="AC84" s="300"/>
      <c r="AD84" s="300"/>
      <c r="AE84" s="300"/>
      <c r="AF84" s="300"/>
      <c r="AG84" s="300"/>
      <c r="AH84" s="300"/>
      <c r="AI84" s="301"/>
      <c r="AJ84" s="45"/>
    </row>
    <row r="85" spans="2:44" ht="56.25" customHeight="1">
      <c r="B85" s="10"/>
      <c r="C85" s="94" t="s">
        <v>96</v>
      </c>
      <c r="D85" s="94"/>
      <c r="E85" s="94"/>
      <c r="F85" s="94"/>
      <c r="G85" s="94"/>
      <c r="H85" s="94"/>
      <c r="I85" s="94"/>
      <c r="J85" s="94"/>
      <c r="K85" s="94"/>
      <c r="L85" s="94"/>
      <c r="M85" s="94"/>
      <c r="N85" s="94"/>
      <c r="O85" s="94"/>
      <c r="P85" s="94"/>
      <c r="Q85" s="94"/>
      <c r="R85" s="94"/>
      <c r="S85" s="94"/>
      <c r="T85" s="94"/>
      <c r="U85" s="94"/>
      <c r="V85" s="94"/>
      <c r="W85" s="94"/>
      <c r="X85" s="94"/>
      <c r="Y85" s="94"/>
      <c r="Z85" s="261"/>
      <c r="AA85" s="261"/>
      <c r="AB85" s="346"/>
      <c r="AC85" s="347"/>
      <c r="AD85" s="347"/>
      <c r="AE85" s="347"/>
      <c r="AF85" s="347"/>
      <c r="AG85" s="347"/>
      <c r="AH85" s="347"/>
      <c r="AI85" s="348"/>
      <c r="AJ85" s="45"/>
    </row>
    <row r="86" spans="2:44" ht="15" customHeight="1">
      <c r="B86" s="101" t="s">
        <v>71</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3"/>
      <c r="AJ86" s="23"/>
    </row>
    <row r="87" spans="2:44" ht="15" customHeight="1">
      <c r="B87" s="10"/>
      <c r="C87" s="101" t="s">
        <v>97</v>
      </c>
      <c r="D87" s="102"/>
      <c r="E87" s="102"/>
      <c r="F87" s="102"/>
      <c r="G87" s="102"/>
      <c r="H87" s="102"/>
      <c r="I87" s="102"/>
      <c r="J87" s="102"/>
      <c r="K87" s="102"/>
      <c r="L87" s="102"/>
      <c r="M87" s="102"/>
      <c r="N87" s="4"/>
      <c r="O87" s="4"/>
      <c r="P87" s="4"/>
      <c r="Q87" s="4"/>
      <c r="R87" s="4"/>
      <c r="S87" s="4"/>
      <c r="T87" s="4"/>
      <c r="U87" s="4"/>
      <c r="V87" s="4"/>
      <c r="W87" s="4"/>
      <c r="X87" s="4"/>
      <c r="Y87" s="4"/>
      <c r="Z87" s="4"/>
      <c r="AA87" s="4"/>
      <c r="AB87" s="4"/>
      <c r="AC87" s="4"/>
      <c r="AD87" s="4"/>
      <c r="AE87" s="4"/>
      <c r="AF87" s="4"/>
      <c r="AG87" s="4"/>
      <c r="AH87" s="4"/>
      <c r="AI87" s="5"/>
    </row>
    <row r="88" spans="2:44" ht="26.25" customHeight="1">
      <c r="B88" s="10"/>
      <c r="C88" s="9"/>
      <c r="D88" s="344" t="s">
        <v>98</v>
      </c>
      <c r="E88" s="345"/>
      <c r="F88" s="345"/>
      <c r="G88" s="345"/>
      <c r="H88" s="345"/>
      <c r="I88" s="345"/>
      <c r="J88" s="345"/>
      <c r="K88" s="345"/>
      <c r="L88" s="106">
        <f>AB37</f>
        <v>0</v>
      </c>
      <c r="M88" s="106"/>
      <c r="N88" s="106"/>
      <c r="O88" s="107" t="s">
        <v>9</v>
      </c>
      <c r="P88" s="107"/>
      <c r="Q88" s="12" t="s">
        <v>99</v>
      </c>
      <c r="R88" s="12"/>
      <c r="S88" s="12"/>
      <c r="T88" s="12"/>
      <c r="U88" s="12"/>
      <c r="V88" s="12"/>
      <c r="W88" s="12"/>
      <c r="X88" s="12"/>
      <c r="Y88" s="12"/>
      <c r="Z88" s="12"/>
      <c r="AA88" s="108">
        <f>ROUNDDOWN(L88/15,0)*50000</f>
        <v>0</v>
      </c>
      <c r="AB88" s="108"/>
      <c r="AC88" s="108"/>
      <c r="AD88" s="108"/>
      <c r="AE88" s="108"/>
      <c r="AF88" s="107" t="s">
        <v>57</v>
      </c>
      <c r="AG88" s="107"/>
      <c r="AH88" s="12"/>
      <c r="AI88" s="22"/>
    </row>
    <row r="89" spans="2:44" ht="15" customHeight="1">
      <c r="B89" s="10"/>
      <c r="C89" s="69" t="s">
        <v>100</v>
      </c>
      <c r="D89" s="48"/>
      <c r="E89" s="48"/>
      <c r="F89" s="48"/>
      <c r="G89" s="48"/>
      <c r="H89" s="48"/>
      <c r="I89" s="48"/>
      <c r="J89" s="48"/>
      <c r="K89" s="48"/>
      <c r="L89" s="48"/>
      <c r="M89" s="48"/>
      <c r="N89" s="48"/>
      <c r="O89" s="48"/>
      <c r="P89" s="48"/>
      <c r="Q89" s="63"/>
      <c r="R89" s="63"/>
      <c r="S89" s="48"/>
      <c r="T89" s="48"/>
      <c r="U89" s="63"/>
      <c r="V89" s="63"/>
      <c r="W89" s="63"/>
      <c r="X89" s="63"/>
      <c r="Y89" s="63"/>
      <c r="Z89" s="63"/>
      <c r="AA89" s="63"/>
      <c r="AB89" s="63"/>
      <c r="AC89" s="63"/>
      <c r="AD89" s="63"/>
      <c r="AE89" s="63"/>
      <c r="AF89" s="63"/>
      <c r="AG89" s="63"/>
      <c r="AH89" s="63"/>
      <c r="AJ89" s="42"/>
    </row>
    <row r="90" spans="2:44" ht="26.25" customHeight="1">
      <c r="B90" s="10"/>
      <c r="C90" s="70"/>
      <c r="D90" s="268" t="s">
        <v>101</v>
      </c>
      <c r="E90" s="269"/>
      <c r="F90" s="269"/>
      <c r="G90" s="269"/>
      <c r="H90" s="269"/>
      <c r="I90" s="269"/>
      <c r="J90" s="305"/>
      <c r="K90" s="305"/>
      <c r="L90" s="305"/>
      <c r="M90" s="305"/>
      <c r="N90" s="305"/>
      <c r="O90" s="71" t="s">
        <v>57</v>
      </c>
      <c r="P90" s="48"/>
      <c r="Q90" s="48" t="s">
        <v>16</v>
      </c>
      <c r="R90" s="71"/>
      <c r="S90" s="307" t="s">
        <v>102</v>
      </c>
      <c r="T90" s="266"/>
      <c r="U90" s="306"/>
      <c r="V90" s="306"/>
      <c r="W90" s="306"/>
      <c r="X90" s="61" t="s">
        <v>8</v>
      </c>
      <c r="Y90" s="61"/>
      <c r="Z90" s="72" t="s">
        <v>103</v>
      </c>
      <c r="AA90" s="308">
        <f>J90*U90</f>
        <v>0</v>
      </c>
      <c r="AB90" s="308"/>
      <c r="AC90" s="308"/>
      <c r="AD90" s="308"/>
      <c r="AE90" s="308"/>
      <c r="AF90" s="307" t="s">
        <v>57</v>
      </c>
      <c r="AG90" s="307"/>
      <c r="AH90" s="72"/>
      <c r="AI90" s="46"/>
      <c r="AJ90" s="42"/>
    </row>
    <row r="91" spans="2:44" ht="26.25" customHeight="1" thickBot="1">
      <c r="B91" s="10"/>
      <c r="C91" s="21" t="s">
        <v>104</v>
      </c>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263">
        <f>ROUNDDOWN(MIN(AA88,AA90),-3)</f>
        <v>0</v>
      </c>
      <c r="AD91" s="264"/>
      <c r="AE91" s="264"/>
      <c r="AF91" s="264"/>
      <c r="AG91" s="264"/>
      <c r="AH91" s="107" t="s">
        <v>57</v>
      </c>
      <c r="AI91" s="172"/>
      <c r="AJ91" s="34"/>
    </row>
    <row r="92" spans="2:44" ht="26.25" customHeight="1" thickBot="1">
      <c r="B92" s="13"/>
      <c r="C92" s="83" t="s">
        <v>55</v>
      </c>
      <c r="D92" s="266"/>
      <c r="E92" s="266"/>
      <c r="F92" s="48"/>
      <c r="G92" s="48"/>
      <c r="H92" s="48"/>
      <c r="I92" s="48"/>
      <c r="J92" s="48"/>
      <c r="K92" s="48"/>
      <c r="L92" s="48"/>
      <c r="M92" s="48"/>
      <c r="N92" s="48"/>
      <c r="O92" s="48" t="s">
        <v>105</v>
      </c>
      <c r="P92" s="48"/>
      <c r="Q92" s="48"/>
      <c r="R92" s="48"/>
      <c r="S92" s="48"/>
      <c r="T92" s="48"/>
      <c r="U92" s="48"/>
      <c r="V92" s="48"/>
      <c r="W92" s="48"/>
      <c r="X92" s="48"/>
      <c r="Y92" s="48"/>
      <c r="Z92" s="48"/>
      <c r="AA92" s="48"/>
      <c r="AB92" s="49"/>
      <c r="AC92" s="253">
        <f>IF(AC91&lt;0,0,AC91)</f>
        <v>0</v>
      </c>
      <c r="AD92" s="254"/>
      <c r="AE92" s="254"/>
      <c r="AF92" s="254"/>
      <c r="AG92" s="254"/>
      <c r="AH92" s="255" t="s">
        <v>57</v>
      </c>
      <c r="AI92" s="256"/>
      <c r="AJ92" s="34"/>
      <c r="AL92" s="63"/>
      <c r="AM92" s="63"/>
      <c r="AN92" s="63"/>
      <c r="AO92" s="63"/>
      <c r="AP92" s="63"/>
      <c r="AQ92" s="63"/>
    </row>
    <row r="93" spans="2:44" ht="26.25" customHeight="1">
      <c r="F93" s="63"/>
      <c r="G93" s="63"/>
      <c r="H93" s="63"/>
      <c r="I93" s="63"/>
      <c r="J93" s="63"/>
      <c r="K93" s="63"/>
      <c r="L93" s="63"/>
      <c r="M93" s="63"/>
      <c r="N93" s="63"/>
      <c r="O93" s="63"/>
      <c r="P93" s="63"/>
      <c r="Q93" s="63"/>
      <c r="R93" s="63"/>
      <c r="S93" s="63"/>
      <c r="T93" s="63"/>
      <c r="U93" s="63"/>
      <c r="V93" s="63"/>
      <c r="W93" s="63"/>
      <c r="X93" s="63"/>
      <c r="Y93" s="63"/>
      <c r="Z93" s="63"/>
      <c r="AA93" s="63"/>
      <c r="AB93" s="63"/>
      <c r="AC93" s="73"/>
      <c r="AD93" s="73"/>
      <c r="AE93" s="73"/>
      <c r="AF93" s="73"/>
      <c r="AG93" s="73"/>
      <c r="AH93" s="74"/>
      <c r="AI93" s="67" t="s">
        <v>155</v>
      </c>
      <c r="AJ93" s="34"/>
      <c r="AL93" s="63"/>
      <c r="AM93" s="63"/>
      <c r="AN93" s="63"/>
      <c r="AO93" s="63"/>
      <c r="AP93" s="63"/>
      <c r="AQ93" s="63"/>
    </row>
    <row r="94" spans="2:44" ht="15" customHeight="1">
      <c r="F94" s="353" t="s">
        <v>106</v>
      </c>
      <c r="G94" s="353"/>
      <c r="H94" s="353"/>
      <c r="I94" s="353"/>
      <c r="J94" s="353"/>
      <c r="K94" s="353"/>
      <c r="L94" s="353"/>
      <c r="M94" s="353"/>
      <c r="N94" s="353"/>
      <c r="O94" s="353"/>
      <c r="P94" s="353"/>
      <c r="Q94" s="63"/>
      <c r="R94" s="63"/>
      <c r="S94" s="63"/>
      <c r="T94" s="63"/>
      <c r="U94" s="63"/>
      <c r="V94" s="63"/>
      <c r="W94" s="63"/>
      <c r="X94" s="63"/>
      <c r="Y94" s="63"/>
      <c r="Z94" s="63"/>
      <c r="AA94" s="63"/>
      <c r="AB94" s="63"/>
      <c r="AC94" s="63"/>
      <c r="AD94" s="63"/>
      <c r="AE94" s="63"/>
      <c r="AF94" s="63"/>
      <c r="AG94" s="63"/>
      <c r="AH94" s="63"/>
      <c r="AI94" s="67"/>
      <c r="AJ94" s="34"/>
      <c r="AL94" s="63"/>
      <c r="AM94" s="338" t="s">
        <v>107</v>
      </c>
      <c r="AN94" s="337" t="s">
        <v>108</v>
      </c>
      <c r="AO94" s="337" t="s">
        <v>109</v>
      </c>
      <c r="AP94" s="338" t="s">
        <v>110</v>
      </c>
      <c r="AQ94" s="92" t="s">
        <v>88</v>
      </c>
    </row>
    <row r="95" spans="2:44" ht="15" customHeight="1">
      <c r="F95" s="339" t="s">
        <v>111</v>
      </c>
      <c r="G95" s="339"/>
      <c r="H95" s="339"/>
      <c r="I95" s="339"/>
      <c r="J95" s="339"/>
      <c r="K95" s="339"/>
      <c r="L95" s="339"/>
      <c r="M95" s="339"/>
      <c r="N95" s="339"/>
      <c r="O95" s="339"/>
      <c r="P95" s="339"/>
      <c r="Q95" s="339"/>
      <c r="R95" s="339"/>
      <c r="S95" s="339"/>
      <c r="T95" s="339"/>
      <c r="U95" s="339"/>
      <c r="V95" s="339"/>
      <c r="W95" s="339"/>
      <c r="X95" s="339"/>
      <c r="Y95" s="339"/>
      <c r="Z95" s="339"/>
      <c r="AA95" s="339"/>
      <c r="AB95" s="339"/>
      <c r="AC95" s="340">
        <f>IF(M24="○",-IF(AC92-AQ96&lt;0,AC92,AQ96),0)</f>
        <v>0</v>
      </c>
      <c r="AD95" s="340"/>
      <c r="AE95" s="340"/>
      <c r="AF95" s="340"/>
      <c r="AG95" s="341"/>
      <c r="AH95" s="342" t="s">
        <v>57</v>
      </c>
      <c r="AI95" s="343"/>
      <c r="AJ95" s="34"/>
      <c r="AL95" s="63"/>
      <c r="AM95" s="338"/>
      <c r="AN95" s="338"/>
      <c r="AO95" s="338"/>
      <c r="AP95" s="338"/>
      <c r="AQ95" s="93"/>
      <c r="AR95" s="28"/>
    </row>
    <row r="96" spans="2:44" ht="15" customHeight="1">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40"/>
      <c r="AD96" s="340"/>
      <c r="AE96" s="340"/>
      <c r="AF96" s="340"/>
      <c r="AG96" s="341"/>
      <c r="AH96" s="342"/>
      <c r="AI96" s="343"/>
      <c r="AJ96" s="34"/>
      <c r="AL96" s="63"/>
      <c r="AM96" s="75" t="str">
        <f>IF(OR(R31=2,R32=2,R33=2,R34=2,AD31=2,AD32=2,AD33=2,AD34=2),"○","×")</f>
        <v>×</v>
      </c>
      <c r="AN96" s="76">
        <f>IF(AM96="○",IF(AB37&lt;29,20000,50000),IF(AB37&lt;30,20000,50000))</f>
        <v>20000</v>
      </c>
      <c r="AO96" s="76">
        <f>IF(J90&gt;100000,100000*IF(U90&gt;12,12,U90),ROUNDDOWN(AA90*3/4,-2))</f>
        <v>0</v>
      </c>
      <c r="AP96" s="76">
        <f>AN96+AO96</f>
        <v>20000</v>
      </c>
      <c r="AQ96" s="77">
        <f>IF(AP96&gt;1250000,1250000,AP96)</f>
        <v>20000</v>
      </c>
      <c r="AR96" s="50"/>
    </row>
    <row r="97" spans="2:43" ht="15" customHeight="1">
      <c r="AC97" s="33"/>
      <c r="AD97" s="33"/>
      <c r="AE97" s="33"/>
      <c r="AF97" s="33"/>
      <c r="AG97" s="33"/>
      <c r="AH97" s="34"/>
      <c r="AI97" s="3"/>
      <c r="AJ97" s="34"/>
      <c r="AL97" s="63"/>
      <c r="AM97" s="63"/>
      <c r="AN97" s="63"/>
      <c r="AO97" s="63"/>
      <c r="AP97" s="63"/>
      <c r="AQ97" s="63"/>
    </row>
    <row r="98" spans="2:43" ht="15" customHeight="1">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26"/>
    </row>
    <row r="99" spans="2:43" ht="15" customHeight="1">
      <c r="B99" s="14" t="s">
        <v>112</v>
      </c>
    </row>
    <row r="100" spans="2:43" ht="15" customHeight="1">
      <c r="B100" s="101" t="s">
        <v>67</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69" t="s">
        <v>68</v>
      </c>
      <c r="AA100" s="172"/>
      <c r="AB100" s="169" t="s">
        <v>69</v>
      </c>
      <c r="AC100" s="107"/>
      <c r="AD100" s="107"/>
      <c r="AE100" s="107"/>
      <c r="AF100" s="107"/>
      <c r="AG100" s="107"/>
      <c r="AH100" s="107"/>
      <c r="AI100" s="172"/>
      <c r="AJ100" s="19"/>
    </row>
    <row r="101" spans="2:43" ht="67.5" customHeight="1">
      <c r="B101" s="10"/>
      <c r="C101" s="94" t="s">
        <v>113</v>
      </c>
      <c r="D101" s="94"/>
      <c r="E101" s="94"/>
      <c r="F101" s="94"/>
      <c r="G101" s="94"/>
      <c r="H101" s="94"/>
      <c r="I101" s="94"/>
      <c r="J101" s="94"/>
      <c r="K101" s="94"/>
      <c r="L101" s="94"/>
      <c r="M101" s="94"/>
      <c r="N101" s="94"/>
      <c r="O101" s="94"/>
      <c r="P101" s="94"/>
      <c r="Q101" s="94"/>
      <c r="R101" s="94"/>
      <c r="S101" s="94"/>
      <c r="T101" s="94"/>
      <c r="U101" s="94"/>
      <c r="V101" s="94"/>
      <c r="W101" s="94"/>
      <c r="X101" s="94"/>
      <c r="Y101" s="94"/>
      <c r="Z101" s="261"/>
      <c r="AA101" s="261"/>
      <c r="AB101" s="299" t="s">
        <v>114</v>
      </c>
      <c r="AC101" s="300"/>
      <c r="AD101" s="300"/>
      <c r="AE101" s="300"/>
      <c r="AF101" s="300"/>
      <c r="AG101" s="300"/>
      <c r="AH101" s="300"/>
      <c r="AI101" s="301"/>
      <c r="AJ101" s="45"/>
    </row>
    <row r="102" spans="2:43" ht="67.5" customHeight="1">
      <c r="B102" s="10"/>
      <c r="C102" s="94" t="s">
        <v>115</v>
      </c>
      <c r="D102" s="94"/>
      <c r="E102" s="94"/>
      <c r="F102" s="94"/>
      <c r="G102" s="94"/>
      <c r="H102" s="94"/>
      <c r="I102" s="94"/>
      <c r="J102" s="94"/>
      <c r="K102" s="94"/>
      <c r="L102" s="94"/>
      <c r="M102" s="94"/>
      <c r="N102" s="94"/>
      <c r="O102" s="94"/>
      <c r="P102" s="94"/>
      <c r="Q102" s="94"/>
      <c r="R102" s="94"/>
      <c r="S102" s="94"/>
      <c r="T102" s="94"/>
      <c r="U102" s="94"/>
      <c r="V102" s="94"/>
      <c r="W102" s="94"/>
      <c r="X102" s="94"/>
      <c r="Y102" s="94"/>
      <c r="Z102" s="261"/>
      <c r="AA102" s="261"/>
      <c r="AB102" s="302"/>
      <c r="AC102" s="303"/>
      <c r="AD102" s="303"/>
      <c r="AE102" s="303"/>
      <c r="AF102" s="303"/>
      <c r="AG102" s="303"/>
      <c r="AH102" s="303"/>
      <c r="AI102" s="304"/>
      <c r="AJ102" s="45"/>
    </row>
    <row r="103" spans="2:43" ht="15" customHeight="1">
      <c r="B103" s="101" t="s">
        <v>71</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3"/>
      <c r="AJ103" s="23"/>
    </row>
    <row r="104" spans="2:43" ht="15" customHeight="1">
      <c r="B104" s="10"/>
      <c r="C104" s="101" t="s">
        <v>97</v>
      </c>
      <c r="D104" s="102"/>
      <c r="E104" s="102"/>
      <c r="F104" s="102"/>
      <c r="G104" s="102"/>
      <c r="H104" s="102"/>
      <c r="I104" s="102"/>
      <c r="J104" s="102"/>
      <c r="K104" s="102"/>
      <c r="L104" s="102"/>
      <c r="M104" s="102"/>
      <c r="N104" s="4"/>
      <c r="O104" s="4"/>
      <c r="P104" s="4"/>
      <c r="Q104" s="4"/>
      <c r="R104" s="4"/>
      <c r="S104" s="4"/>
      <c r="T104" s="4"/>
      <c r="U104" s="4"/>
      <c r="V104" s="4"/>
      <c r="W104" s="4"/>
      <c r="X104" s="4"/>
      <c r="Y104" s="4"/>
      <c r="Z104" s="4"/>
      <c r="AA104" s="4"/>
      <c r="AB104" s="4"/>
      <c r="AC104" s="4"/>
      <c r="AD104" s="4"/>
      <c r="AE104" s="4"/>
      <c r="AF104" s="4"/>
      <c r="AG104" s="4"/>
      <c r="AH104" s="4"/>
      <c r="AI104" s="5"/>
    </row>
    <row r="105" spans="2:43" ht="26.25" customHeight="1">
      <c r="B105" s="10"/>
      <c r="C105" s="9"/>
      <c r="D105" s="104" t="s">
        <v>98</v>
      </c>
      <c r="E105" s="105"/>
      <c r="F105" s="105"/>
      <c r="G105" s="105"/>
      <c r="H105" s="105"/>
      <c r="I105" s="105"/>
      <c r="J105" s="105"/>
      <c r="K105" s="105"/>
      <c r="L105" s="106">
        <f>AB37</f>
        <v>0</v>
      </c>
      <c r="M105" s="106"/>
      <c r="N105" s="106"/>
      <c r="O105" s="107" t="s">
        <v>9</v>
      </c>
      <c r="P105" s="107"/>
      <c r="Q105" s="12" t="s">
        <v>99</v>
      </c>
      <c r="R105" s="12"/>
      <c r="S105" s="12"/>
      <c r="T105" s="12"/>
      <c r="U105" s="12"/>
      <c r="V105" s="12"/>
      <c r="W105" s="12"/>
      <c r="X105" s="12"/>
      <c r="Y105" s="12"/>
      <c r="Z105" s="12"/>
      <c r="AA105" s="108">
        <f>ROUNDDOWN(L105/15,0)*50000</f>
        <v>0</v>
      </c>
      <c r="AB105" s="108"/>
      <c r="AC105" s="108"/>
      <c r="AD105" s="108"/>
      <c r="AE105" s="108"/>
      <c r="AF105" s="107" t="s">
        <v>57</v>
      </c>
      <c r="AG105" s="107"/>
      <c r="AH105" s="12"/>
      <c r="AI105" s="22"/>
    </row>
    <row r="106" spans="2:43" ht="26.25" customHeight="1">
      <c r="B106" s="10"/>
      <c r="C106" s="104" t="s">
        <v>100</v>
      </c>
      <c r="D106" s="105"/>
      <c r="E106" s="105"/>
      <c r="F106" s="105"/>
      <c r="G106" s="105"/>
      <c r="H106" s="105"/>
      <c r="I106" s="105"/>
      <c r="J106" s="105"/>
      <c r="K106" s="105"/>
      <c r="L106" s="105"/>
      <c r="M106" s="105"/>
      <c r="N106" s="280"/>
      <c r="O106" s="280"/>
      <c r="P106" s="280"/>
      <c r="Q106" s="280"/>
      <c r="R106" s="280"/>
      <c r="S106" s="107" t="s">
        <v>57</v>
      </c>
      <c r="T106" s="107"/>
      <c r="U106" s="285" t="s">
        <v>116</v>
      </c>
      <c r="V106" s="285"/>
      <c r="W106" s="285"/>
      <c r="X106" s="285"/>
      <c r="Y106" s="285"/>
      <c r="Z106" s="285"/>
      <c r="AA106" s="285"/>
      <c r="AB106" s="285"/>
      <c r="AC106" s="285"/>
      <c r="AD106" s="285"/>
      <c r="AE106" s="285"/>
      <c r="AF106" s="285"/>
      <c r="AG106" s="285"/>
      <c r="AH106" s="285"/>
      <c r="AI106" s="286"/>
      <c r="AJ106" s="42"/>
    </row>
    <row r="107" spans="2:43" ht="15" customHeight="1">
      <c r="B107" s="10"/>
      <c r="C107" s="101" t="s">
        <v>117</v>
      </c>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3"/>
      <c r="AJ107" s="23"/>
    </row>
    <row r="108" spans="2:43" ht="26.25" customHeight="1">
      <c r="B108" s="10"/>
      <c r="C108" s="11"/>
      <c r="D108" s="281" t="s">
        <v>118</v>
      </c>
      <c r="E108" s="282"/>
      <c r="F108" s="282"/>
      <c r="G108" s="282"/>
      <c r="H108" s="282"/>
      <c r="I108" s="282"/>
      <c r="J108" s="282"/>
      <c r="K108" s="282"/>
      <c r="L108" s="282"/>
      <c r="M108" s="282"/>
      <c r="N108" s="282"/>
      <c r="O108" s="283"/>
      <c r="P108" s="284"/>
      <c r="Q108" s="280"/>
      <c r="R108" s="280"/>
      <c r="S108" s="280"/>
      <c r="T108" s="280"/>
      <c r="U108" s="107" t="s">
        <v>57</v>
      </c>
      <c r="V108" s="107"/>
      <c r="W108" s="109" t="s">
        <v>119</v>
      </c>
      <c r="X108" s="110"/>
      <c r="Y108" s="110"/>
      <c r="Z108" s="110"/>
      <c r="AA108" s="110"/>
      <c r="AB108" s="111"/>
      <c r="AC108" s="112"/>
      <c r="AD108" s="113"/>
      <c r="AE108" s="113"/>
      <c r="AF108" s="113"/>
      <c r="AG108" s="113"/>
      <c r="AH108" s="172" t="s">
        <v>9</v>
      </c>
      <c r="AI108" s="279"/>
      <c r="AJ108" s="19"/>
    </row>
    <row r="109" spans="2:43" ht="26.25" customHeight="1">
      <c r="B109" s="10"/>
      <c r="C109" s="11"/>
      <c r="D109" s="287" t="s">
        <v>120</v>
      </c>
      <c r="E109" s="288"/>
      <c r="F109" s="288"/>
      <c r="G109" s="288"/>
      <c r="H109" s="288"/>
      <c r="I109" s="288"/>
      <c r="J109" s="288"/>
      <c r="K109" s="288"/>
      <c r="L109" s="288"/>
      <c r="M109" s="288"/>
      <c r="N109" s="288"/>
      <c r="O109" s="289"/>
      <c r="P109" s="284"/>
      <c r="Q109" s="280"/>
      <c r="R109" s="280"/>
      <c r="S109" s="280"/>
      <c r="T109" s="280"/>
      <c r="U109" s="107" t="s">
        <v>57</v>
      </c>
      <c r="V109" s="107"/>
      <c r="W109" s="287" t="s">
        <v>121</v>
      </c>
      <c r="X109" s="282"/>
      <c r="Y109" s="282"/>
      <c r="Z109" s="282"/>
      <c r="AA109" s="282"/>
      <c r="AB109" s="283"/>
      <c r="AC109" s="290">
        <f>ROUNDDOWN($P$109*0.8,0)</f>
        <v>0</v>
      </c>
      <c r="AD109" s="108"/>
      <c r="AE109" s="108"/>
      <c r="AF109" s="108"/>
      <c r="AG109" s="108"/>
      <c r="AH109" s="107" t="s">
        <v>57</v>
      </c>
      <c r="AI109" s="172"/>
      <c r="AJ109" s="19"/>
    </row>
    <row r="110" spans="2:43" ht="26.25" customHeight="1">
      <c r="B110" s="10"/>
      <c r="C110" s="11"/>
      <c r="D110" s="15" t="s">
        <v>122</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5"/>
    </row>
    <row r="111" spans="2:43" ht="26.25" customHeight="1" thickBot="1">
      <c r="B111" s="10"/>
      <c r="C111" s="13"/>
      <c r="D111" s="293">
        <f>AC109</f>
        <v>0</v>
      </c>
      <c r="E111" s="294"/>
      <c r="F111" s="294"/>
      <c r="G111" s="294"/>
      <c r="H111" s="294"/>
      <c r="I111" s="99" t="s">
        <v>57</v>
      </c>
      <c r="J111" s="99"/>
      <c r="K111" s="99" t="s">
        <v>123</v>
      </c>
      <c r="L111" s="99"/>
      <c r="M111" s="99"/>
      <c r="N111" s="99"/>
      <c r="O111" s="295">
        <f>AC108</f>
        <v>0</v>
      </c>
      <c r="P111" s="296"/>
      <c r="Q111" s="296"/>
      <c r="R111" s="99" t="s">
        <v>9</v>
      </c>
      <c r="S111" s="99"/>
      <c r="T111" s="7" t="s">
        <v>124</v>
      </c>
      <c r="U111" s="294">
        <f>P108</f>
        <v>0</v>
      </c>
      <c r="V111" s="294"/>
      <c r="W111" s="294"/>
      <c r="X111" s="294"/>
      <c r="Y111" s="294"/>
      <c r="Z111" s="99" t="s">
        <v>57</v>
      </c>
      <c r="AA111" s="99"/>
      <c r="AB111" s="16" t="s">
        <v>125</v>
      </c>
      <c r="AC111" s="100">
        <f>D111/30*O111-U111</f>
        <v>0</v>
      </c>
      <c r="AD111" s="100"/>
      <c r="AE111" s="100"/>
      <c r="AF111" s="100"/>
      <c r="AG111" s="100"/>
      <c r="AH111" s="297" t="s">
        <v>57</v>
      </c>
      <c r="AI111" s="298"/>
      <c r="AJ111" s="19"/>
    </row>
    <row r="112" spans="2:43" ht="26.25" customHeight="1" thickBot="1">
      <c r="B112" s="9"/>
      <c r="C112" s="21" t="s">
        <v>126</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275">
        <f>ROUNDDOWN(MIN(AA105,N106,AC111),-3)</f>
        <v>0</v>
      </c>
      <c r="AD112" s="276"/>
      <c r="AE112" s="276"/>
      <c r="AF112" s="276"/>
      <c r="AG112" s="276"/>
      <c r="AH112" s="277" t="s">
        <v>57</v>
      </c>
      <c r="AI112" s="278"/>
      <c r="AJ112" s="34"/>
    </row>
    <row r="113" spans="2:36" ht="15" customHeight="1">
      <c r="AI113" s="67" t="s">
        <v>155</v>
      </c>
    </row>
    <row r="114" spans="2:36" ht="19.5" customHeight="1">
      <c r="B114" s="220" t="s">
        <v>127</v>
      </c>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c r="AH114" s="220"/>
      <c r="AI114" s="220"/>
    </row>
    <row r="115" spans="2:36" ht="15" customHeight="1">
      <c r="B115" s="62" t="s">
        <v>156</v>
      </c>
    </row>
    <row r="116" spans="2:36" ht="15" customHeight="1">
      <c r="B116" s="101" t="s">
        <v>67</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69" t="s">
        <v>68</v>
      </c>
      <c r="AA116" s="172"/>
      <c r="AB116" s="169" t="s">
        <v>69</v>
      </c>
      <c r="AC116" s="107"/>
      <c r="AD116" s="107"/>
      <c r="AE116" s="107"/>
      <c r="AF116" s="107"/>
      <c r="AG116" s="107"/>
      <c r="AH116" s="107"/>
      <c r="AI116" s="172"/>
      <c r="AJ116" s="19"/>
    </row>
    <row r="117" spans="2:36" ht="32.25" customHeight="1">
      <c r="B117" s="10"/>
      <c r="C117" s="94" t="s">
        <v>128</v>
      </c>
      <c r="D117" s="94"/>
      <c r="E117" s="94"/>
      <c r="F117" s="94"/>
      <c r="G117" s="94"/>
      <c r="H117" s="94"/>
      <c r="I117" s="94"/>
      <c r="J117" s="94"/>
      <c r="K117" s="94"/>
      <c r="L117" s="94"/>
      <c r="M117" s="94"/>
      <c r="N117" s="94"/>
      <c r="O117" s="94"/>
      <c r="P117" s="94"/>
      <c r="Q117" s="94"/>
      <c r="R117" s="94"/>
      <c r="S117" s="94"/>
      <c r="T117" s="94"/>
      <c r="U117" s="94"/>
      <c r="V117" s="94"/>
      <c r="W117" s="94"/>
      <c r="X117" s="94"/>
      <c r="Y117" s="94"/>
      <c r="Z117" s="95" t="str">
        <f>IF(AB37&gt;=90,"○","×")</f>
        <v>×</v>
      </c>
      <c r="AA117" s="95"/>
      <c r="AB117" s="96" t="s">
        <v>70</v>
      </c>
      <c r="AC117" s="97"/>
      <c r="AD117" s="97"/>
      <c r="AE117" s="97"/>
      <c r="AF117" s="97"/>
      <c r="AG117" s="97"/>
      <c r="AH117" s="97"/>
      <c r="AI117" s="98"/>
      <c r="AJ117" s="44"/>
    </row>
    <row r="118" spans="2:36" ht="15" customHeight="1" thickBot="1">
      <c r="B118" s="101" t="s">
        <v>71</v>
      </c>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3"/>
      <c r="AJ118" s="23"/>
    </row>
    <row r="119" spans="2:36" ht="26.25" customHeight="1" thickBot="1">
      <c r="B119" s="9"/>
      <c r="C119" s="21" t="s">
        <v>55</v>
      </c>
      <c r="D119" s="12"/>
      <c r="E119" s="12"/>
      <c r="F119" s="12"/>
      <c r="G119" s="12"/>
      <c r="H119" s="12"/>
      <c r="I119" s="12"/>
      <c r="J119" s="12"/>
      <c r="K119" s="12"/>
      <c r="L119" s="12"/>
      <c r="M119" s="12"/>
      <c r="N119" s="107"/>
      <c r="O119" s="107"/>
      <c r="P119" s="107"/>
      <c r="Q119" s="107"/>
      <c r="R119" s="107"/>
      <c r="S119" s="12"/>
      <c r="T119" s="12"/>
      <c r="U119" s="12"/>
      <c r="V119" s="12"/>
      <c r="W119" s="12"/>
      <c r="X119" s="12"/>
      <c r="Y119" s="12"/>
      <c r="Z119" s="12"/>
      <c r="AA119" s="12"/>
      <c r="AB119" s="12"/>
      <c r="AC119" s="275">
        <f>IF(Z117="○",300000,0)</f>
        <v>0</v>
      </c>
      <c r="AD119" s="276"/>
      <c r="AE119" s="276"/>
      <c r="AF119" s="276"/>
      <c r="AG119" s="276"/>
      <c r="AH119" s="277" t="s">
        <v>57</v>
      </c>
      <c r="AI119" s="278"/>
      <c r="AJ119" s="34"/>
    </row>
    <row r="120" spans="2:36" ht="6" customHeight="1"/>
    <row r="121" spans="2:36" ht="15" customHeight="1">
      <c r="B121" s="1" t="s">
        <v>129</v>
      </c>
    </row>
    <row r="122" spans="2:36" ht="15" customHeight="1">
      <c r="C122" s="291"/>
      <c r="D122" s="292"/>
      <c r="E122" s="1" t="s">
        <v>157</v>
      </c>
    </row>
    <row r="123" spans="2:36" ht="15" customHeight="1">
      <c r="E123" s="1" t="s">
        <v>158</v>
      </c>
    </row>
    <row r="124" spans="2:36" ht="15" customHeight="1">
      <c r="C124" s="291"/>
      <c r="D124" s="292"/>
      <c r="E124" s="53" t="s">
        <v>131</v>
      </c>
    </row>
    <row r="125" spans="2:36" ht="15" customHeight="1">
      <c r="E125" s="53" t="s">
        <v>130</v>
      </c>
    </row>
    <row r="126" spans="2:36" ht="15" customHeight="1">
      <c r="C126" s="291"/>
      <c r="D126" s="292"/>
      <c r="E126" s="78" t="s">
        <v>132</v>
      </c>
    </row>
    <row r="127" spans="2:36" ht="15" customHeight="1">
      <c r="C127" s="291"/>
      <c r="D127" s="292"/>
      <c r="E127" s="53" t="s">
        <v>133</v>
      </c>
    </row>
    <row r="128" spans="2:36" ht="15" customHeight="1">
      <c r="C128" s="60"/>
      <c r="D128" s="60"/>
      <c r="E128" s="53"/>
    </row>
    <row r="129" spans="2:36" ht="15" customHeight="1">
      <c r="C129" s="60"/>
      <c r="D129" s="60"/>
      <c r="E129" s="53"/>
    </row>
    <row r="131" spans="2:36" ht="26.25" customHeight="1">
      <c r="B131" s="221" t="s">
        <v>145</v>
      </c>
      <c r="C131" s="222"/>
      <c r="D131" s="150" t="s">
        <v>23</v>
      </c>
      <c r="E131" s="150"/>
      <c r="F131" s="150"/>
      <c r="G131" s="150"/>
      <c r="H131" s="150"/>
      <c r="I131" s="85"/>
      <c r="J131" s="85"/>
      <c r="K131" s="85"/>
      <c r="L131" s="85"/>
      <c r="M131" s="85"/>
      <c r="N131" s="85"/>
      <c r="O131" s="85"/>
      <c r="P131" s="85"/>
      <c r="Q131" s="85"/>
      <c r="R131" s="85"/>
      <c r="S131" s="205" t="s">
        <v>62</v>
      </c>
      <c r="T131" s="150"/>
      <c r="U131" s="150"/>
      <c r="V131" s="150"/>
      <c r="W131" s="150"/>
      <c r="X131" s="85"/>
      <c r="Y131" s="85"/>
      <c r="Z131" s="85"/>
      <c r="AA131" s="85"/>
      <c r="AB131" s="85"/>
      <c r="AC131" s="85"/>
      <c r="AD131" s="85"/>
      <c r="AE131" s="85"/>
      <c r="AF131" s="85"/>
      <c r="AG131" s="85"/>
      <c r="AH131" s="85"/>
      <c r="AI131" s="85"/>
      <c r="AJ131" s="39"/>
    </row>
    <row r="132" spans="2:36" ht="26.25" customHeight="1">
      <c r="B132" s="223"/>
      <c r="C132" s="224"/>
      <c r="D132" s="150" t="s">
        <v>63</v>
      </c>
      <c r="E132" s="150"/>
      <c r="F132" s="150"/>
      <c r="G132" s="150"/>
      <c r="H132" s="150"/>
      <c r="I132" s="257"/>
      <c r="J132" s="258"/>
      <c r="K132" s="258"/>
      <c r="L132" s="258"/>
      <c r="M132" s="258"/>
      <c r="N132" s="258"/>
      <c r="O132" s="258"/>
      <c r="P132" s="258"/>
      <c r="Q132" s="258"/>
      <c r="R132" s="259"/>
      <c r="S132" s="260" t="s">
        <v>64</v>
      </c>
      <c r="T132" s="260"/>
      <c r="U132" s="260"/>
      <c r="V132" s="260"/>
      <c r="W132" s="260"/>
      <c r="X132" s="85"/>
      <c r="Y132" s="85"/>
      <c r="Z132" s="85"/>
      <c r="AA132" s="85"/>
      <c r="AB132" s="85"/>
      <c r="AC132" s="85"/>
      <c r="AD132" s="85"/>
      <c r="AE132" s="85"/>
      <c r="AF132" s="85"/>
      <c r="AG132" s="85"/>
      <c r="AH132" s="85"/>
      <c r="AI132" s="85"/>
      <c r="AJ132" s="39"/>
    </row>
    <row r="133" spans="2:36" ht="26.25" customHeight="1">
      <c r="B133" s="55"/>
      <c r="C133" s="55"/>
      <c r="D133" s="56"/>
      <c r="E133" s="56"/>
      <c r="F133" s="56"/>
      <c r="G133" s="56"/>
      <c r="H133" s="56"/>
      <c r="I133" s="57"/>
      <c r="J133" s="57"/>
      <c r="K133" s="57"/>
      <c r="L133" s="57"/>
      <c r="M133" s="57"/>
      <c r="N133" s="57"/>
      <c r="O133" s="57"/>
      <c r="P133" s="57"/>
      <c r="Q133" s="57"/>
      <c r="R133" s="57"/>
      <c r="S133" s="58"/>
      <c r="T133" s="58"/>
      <c r="U133" s="58"/>
      <c r="V133" s="58"/>
      <c r="W133" s="58"/>
      <c r="X133" s="57"/>
      <c r="Y133" s="57"/>
      <c r="Z133" s="57"/>
      <c r="AA133" s="57"/>
      <c r="AB133" s="57"/>
      <c r="AC133" s="57"/>
      <c r="AD133" s="57"/>
      <c r="AE133" s="57"/>
      <c r="AF133" s="57"/>
      <c r="AG133" s="57"/>
      <c r="AH133" s="57"/>
      <c r="AI133" s="57"/>
      <c r="AJ133" s="39"/>
    </row>
    <row r="134" spans="2:36" ht="11.25" customHeight="1">
      <c r="B134" s="55"/>
      <c r="C134" s="55"/>
      <c r="D134" s="56"/>
      <c r="E134" s="56"/>
      <c r="F134" s="56"/>
      <c r="G134" s="56"/>
      <c r="H134" s="56"/>
      <c r="I134" s="57"/>
      <c r="J134" s="57"/>
      <c r="K134" s="57"/>
      <c r="L134" s="57"/>
      <c r="M134" s="57"/>
      <c r="N134" s="57"/>
      <c r="O134" s="57"/>
      <c r="P134" s="57"/>
      <c r="Q134" s="57"/>
      <c r="R134" s="57"/>
      <c r="S134" s="58"/>
      <c r="T134" s="58"/>
      <c r="U134" s="58"/>
      <c r="V134" s="58"/>
      <c r="W134" s="58"/>
      <c r="X134" s="57"/>
      <c r="Y134" s="57"/>
      <c r="Z134" s="57"/>
      <c r="AA134" s="57"/>
      <c r="AB134" s="57"/>
      <c r="AC134" s="57"/>
      <c r="AD134" s="57"/>
      <c r="AE134" s="57"/>
      <c r="AF134" s="57"/>
      <c r="AG134" s="57"/>
      <c r="AH134" s="57"/>
      <c r="AI134" s="57"/>
      <c r="AJ134" s="39"/>
    </row>
    <row r="135" spans="2:36" ht="12.75" customHeight="1">
      <c r="B135" s="55"/>
      <c r="C135" s="55"/>
      <c r="D135" s="56"/>
      <c r="E135" s="56"/>
      <c r="F135" s="56"/>
      <c r="G135" s="56"/>
      <c r="H135" s="56"/>
      <c r="I135" s="57"/>
      <c r="J135" s="57"/>
      <c r="K135" s="57"/>
      <c r="L135" s="57"/>
      <c r="M135" s="57"/>
      <c r="N135" s="57"/>
      <c r="O135" s="57"/>
      <c r="P135" s="57"/>
      <c r="Q135" s="57"/>
      <c r="R135" s="57"/>
      <c r="S135" s="58"/>
      <c r="T135" s="58"/>
      <c r="U135" s="58"/>
      <c r="V135" s="58"/>
      <c r="W135" s="58"/>
      <c r="X135" s="57"/>
      <c r="Y135" s="57"/>
      <c r="Z135" s="57"/>
      <c r="AA135" s="57"/>
      <c r="AB135" s="57"/>
      <c r="AC135" s="57"/>
      <c r="AD135" s="57"/>
      <c r="AE135" s="57"/>
      <c r="AF135" s="57"/>
      <c r="AG135" s="57"/>
      <c r="AH135" s="57"/>
      <c r="AI135" s="57"/>
      <c r="AJ135" s="59"/>
    </row>
    <row r="136" spans="2:36" ht="15" customHeight="1">
      <c r="B136" s="79" t="s">
        <v>147</v>
      </c>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row>
    <row r="137" spans="2:36" ht="27" customHeight="1">
      <c r="B137" s="82" t="s">
        <v>23</v>
      </c>
      <c r="C137" s="82"/>
      <c r="D137" s="82"/>
      <c r="E137" s="83"/>
      <c r="F137" s="86"/>
      <c r="G137" s="86"/>
      <c r="H137" s="86"/>
      <c r="I137" s="86"/>
      <c r="J137" s="86"/>
      <c r="K137" s="86"/>
      <c r="L137" s="86"/>
      <c r="M137" s="87" t="s">
        <v>146</v>
      </c>
      <c r="N137" s="88"/>
      <c r="O137" s="88"/>
      <c r="P137" s="88"/>
      <c r="Q137" s="86"/>
      <c r="R137" s="86"/>
      <c r="S137" s="86"/>
      <c r="T137" s="86"/>
      <c r="U137" s="86"/>
      <c r="V137" s="86"/>
      <c r="W137" s="86"/>
      <c r="X137" s="86"/>
      <c r="Y137" s="86"/>
      <c r="Z137" s="82" t="s">
        <v>148</v>
      </c>
      <c r="AA137" s="82"/>
      <c r="AB137" s="82"/>
      <c r="AC137" s="82"/>
      <c r="AD137" s="89"/>
      <c r="AE137" s="90"/>
      <c r="AF137" s="90"/>
      <c r="AG137" s="90"/>
      <c r="AH137" s="90"/>
      <c r="AI137" s="91"/>
    </row>
    <row r="138" spans="2:36" ht="27" customHeight="1">
      <c r="B138" s="82" t="s">
        <v>63</v>
      </c>
      <c r="C138" s="82"/>
      <c r="D138" s="82"/>
      <c r="E138" s="82"/>
      <c r="F138" s="84"/>
      <c r="G138" s="84"/>
      <c r="H138" s="84"/>
      <c r="I138" s="84"/>
      <c r="J138" s="84"/>
      <c r="K138" s="84"/>
      <c r="L138" s="84"/>
      <c r="M138" s="84"/>
      <c r="N138" s="84"/>
      <c r="O138" s="84"/>
      <c r="P138" s="84"/>
      <c r="Q138" s="84"/>
      <c r="R138" s="80" t="s">
        <v>64</v>
      </c>
      <c r="S138" s="80"/>
      <c r="T138" s="80"/>
      <c r="U138" s="80"/>
      <c r="V138" s="80"/>
      <c r="W138" s="85"/>
      <c r="X138" s="85"/>
      <c r="Y138" s="85"/>
      <c r="Z138" s="85"/>
      <c r="AA138" s="85"/>
      <c r="AB138" s="85"/>
      <c r="AC138" s="85"/>
      <c r="AD138" s="85"/>
      <c r="AE138" s="85"/>
      <c r="AF138" s="85"/>
      <c r="AG138" s="85"/>
      <c r="AH138" s="85"/>
      <c r="AI138" s="85"/>
    </row>
  </sheetData>
  <mergeCells count="310">
    <mergeCell ref="Q137:Y137"/>
    <mergeCell ref="AM68:AN68"/>
    <mergeCell ref="AM69:AN69"/>
    <mergeCell ref="D39:L39"/>
    <mergeCell ref="M39:Q39"/>
    <mergeCell ref="R39:S39"/>
    <mergeCell ref="B38:C41"/>
    <mergeCell ref="F94:P94"/>
    <mergeCell ref="F95:AB96"/>
    <mergeCell ref="AC95:AG96"/>
    <mergeCell ref="AH95:AI96"/>
    <mergeCell ref="AM94:AM95"/>
    <mergeCell ref="AN94:AN95"/>
    <mergeCell ref="F68:P68"/>
    <mergeCell ref="C61:Y61"/>
    <mergeCell ref="Z61:AA61"/>
    <mergeCell ref="AB61:AI61"/>
    <mergeCell ref="B62:AI62"/>
    <mergeCell ref="C63:M63"/>
    <mergeCell ref="N63:P63"/>
    <mergeCell ref="Q63:R63"/>
    <mergeCell ref="S63:AD63"/>
    <mergeCell ref="AE63:AG63"/>
    <mergeCell ref="AH63:AI63"/>
    <mergeCell ref="B74:Y74"/>
    <mergeCell ref="Z74:AA74"/>
    <mergeCell ref="AB74:AI74"/>
    <mergeCell ref="C75:Y75"/>
    <mergeCell ref="Z75:AA75"/>
    <mergeCell ref="C66:E66"/>
    <mergeCell ref="AO94:AO95"/>
    <mergeCell ref="AP94:AP95"/>
    <mergeCell ref="F69:AB70"/>
    <mergeCell ref="AC69:AG70"/>
    <mergeCell ref="AH69:AI70"/>
    <mergeCell ref="C87:M87"/>
    <mergeCell ref="D88:K88"/>
    <mergeCell ref="L88:N88"/>
    <mergeCell ref="O88:P88"/>
    <mergeCell ref="AA88:AE88"/>
    <mergeCell ref="AF88:AG88"/>
    <mergeCell ref="C84:Y84"/>
    <mergeCell ref="Z84:AA84"/>
    <mergeCell ref="AB84:AI85"/>
    <mergeCell ref="C85:Y85"/>
    <mergeCell ref="Z85:AA85"/>
    <mergeCell ref="B86:AI86"/>
    <mergeCell ref="B83:Y83"/>
    <mergeCell ref="AC66:AG66"/>
    <mergeCell ref="AH66:AI66"/>
    <mergeCell ref="F66:K66"/>
    <mergeCell ref="L66:N66"/>
    <mergeCell ref="O66:AB66"/>
    <mergeCell ref="AB64:AD64"/>
    <mergeCell ref="I64:P64"/>
    <mergeCell ref="Q64:S64"/>
    <mergeCell ref="T64:U64"/>
    <mergeCell ref="C64:H65"/>
    <mergeCell ref="I65:P65"/>
    <mergeCell ref="AE64:AI65"/>
    <mergeCell ref="Q65:S65"/>
    <mergeCell ref="T65:U65"/>
    <mergeCell ref="AB65:AD65"/>
    <mergeCell ref="B100:Y100"/>
    <mergeCell ref="Z100:AA100"/>
    <mergeCell ref="AB100:AI100"/>
    <mergeCell ref="C101:Y101"/>
    <mergeCell ref="Z101:AA101"/>
    <mergeCell ref="AB101:AI102"/>
    <mergeCell ref="C102:Y102"/>
    <mergeCell ref="Z102:AA102"/>
    <mergeCell ref="D90:I90"/>
    <mergeCell ref="J90:N90"/>
    <mergeCell ref="U90:W90"/>
    <mergeCell ref="S90:T90"/>
    <mergeCell ref="C92:E92"/>
    <mergeCell ref="AC92:AG92"/>
    <mergeCell ref="AH92:AI92"/>
    <mergeCell ref="AF90:AG90"/>
    <mergeCell ref="AA90:AE90"/>
    <mergeCell ref="B116:Y116"/>
    <mergeCell ref="Z116:AA116"/>
    <mergeCell ref="AB116:AI116"/>
    <mergeCell ref="D111:H111"/>
    <mergeCell ref="I111:J111"/>
    <mergeCell ref="K111:N111"/>
    <mergeCell ref="O111:Q111"/>
    <mergeCell ref="R111:S111"/>
    <mergeCell ref="U111:Y111"/>
    <mergeCell ref="AH111:AI111"/>
    <mergeCell ref="B114:AI114"/>
    <mergeCell ref="C127:D127"/>
    <mergeCell ref="B118:AI118"/>
    <mergeCell ref="N119:P119"/>
    <mergeCell ref="Q119:R119"/>
    <mergeCell ref="AC119:AG119"/>
    <mergeCell ref="AH119:AI119"/>
    <mergeCell ref="C122:D122"/>
    <mergeCell ref="C124:D124"/>
    <mergeCell ref="C126:D126"/>
    <mergeCell ref="AH108:AI108"/>
    <mergeCell ref="C106:M106"/>
    <mergeCell ref="N106:R106"/>
    <mergeCell ref="S106:T106"/>
    <mergeCell ref="D108:O108"/>
    <mergeCell ref="P108:T108"/>
    <mergeCell ref="U106:AI106"/>
    <mergeCell ref="C107:AI107"/>
    <mergeCell ref="AC112:AG112"/>
    <mergeCell ref="AH112:AI112"/>
    <mergeCell ref="D109:O109"/>
    <mergeCell ref="P109:T109"/>
    <mergeCell ref="U109:V109"/>
    <mergeCell ref="W109:AB109"/>
    <mergeCell ref="AC109:AG109"/>
    <mergeCell ref="AH109:AI109"/>
    <mergeCell ref="B77:AI77"/>
    <mergeCell ref="C76:Y76"/>
    <mergeCell ref="Z76:AA76"/>
    <mergeCell ref="AB76:AI76"/>
    <mergeCell ref="B80:AI80"/>
    <mergeCell ref="L78:N78"/>
    <mergeCell ref="O78:AB78"/>
    <mergeCell ref="C78:E78"/>
    <mergeCell ref="AC78:AG78"/>
    <mergeCell ref="AH78:AI78"/>
    <mergeCell ref="B47:Y47"/>
    <mergeCell ref="Z47:AA47"/>
    <mergeCell ref="AB47:AI47"/>
    <mergeCell ref="C48:Y48"/>
    <mergeCell ref="Z48:AA48"/>
    <mergeCell ref="AB48:AI48"/>
    <mergeCell ref="B49:AI49"/>
    <mergeCell ref="AC50:AG50"/>
    <mergeCell ref="AH50:AI50"/>
    <mergeCell ref="B53:AI53"/>
    <mergeCell ref="AC54:AG54"/>
    <mergeCell ref="AH54:AI54"/>
    <mergeCell ref="D131:H131"/>
    <mergeCell ref="I131:R131"/>
    <mergeCell ref="S131:W131"/>
    <mergeCell ref="X131:AI131"/>
    <mergeCell ref="D132:H132"/>
    <mergeCell ref="I132:R132"/>
    <mergeCell ref="S132:W132"/>
    <mergeCell ref="X132:AI132"/>
    <mergeCell ref="AB75:AI75"/>
    <mergeCell ref="B58:Y58"/>
    <mergeCell ref="Z58:AA58"/>
    <mergeCell ref="AB58:AI58"/>
    <mergeCell ref="C59:Y59"/>
    <mergeCell ref="Z59:AA59"/>
    <mergeCell ref="AB59:AI60"/>
    <mergeCell ref="C60:Y60"/>
    <mergeCell ref="Z60:AA60"/>
    <mergeCell ref="AC91:AG91"/>
    <mergeCell ref="AH91:AI91"/>
    <mergeCell ref="Z83:AA83"/>
    <mergeCell ref="AB83:AI83"/>
    <mergeCell ref="B45:AI45"/>
    <mergeCell ref="B131:C132"/>
    <mergeCell ref="T42:AB42"/>
    <mergeCell ref="AC42:AG42"/>
    <mergeCell ref="AH42:AI42"/>
    <mergeCell ref="T37:Y37"/>
    <mergeCell ref="Z37:AA37"/>
    <mergeCell ref="AB37:AG37"/>
    <mergeCell ref="R37:S37"/>
    <mergeCell ref="AH37:AI37"/>
    <mergeCell ref="T38:AB38"/>
    <mergeCell ref="AC38:AG38"/>
    <mergeCell ref="AH38:AI38"/>
    <mergeCell ref="T39:AB39"/>
    <mergeCell ref="AC39:AG39"/>
    <mergeCell ref="AH39:AI39"/>
    <mergeCell ref="M40:Q40"/>
    <mergeCell ref="R40:S40"/>
    <mergeCell ref="T40:AB40"/>
    <mergeCell ref="AC40:AG40"/>
    <mergeCell ref="AH40:AI40"/>
    <mergeCell ref="M37:Q37"/>
    <mergeCell ref="D41:L41"/>
    <mergeCell ref="M41:Q41"/>
    <mergeCell ref="R41:S41"/>
    <mergeCell ref="D40:L40"/>
    <mergeCell ref="F31:L37"/>
    <mergeCell ref="M31:N31"/>
    <mergeCell ref="O31:P31"/>
    <mergeCell ref="R31:S31"/>
    <mergeCell ref="U31:V31"/>
    <mergeCell ref="Y31:Z31"/>
    <mergeCell ref="AA31:AB31"/>
    <mergeCell ref="O34:P34"/>
    <mergeCell ref="R34:S34"/>
    <mergeCell ref="M36:S36"/>
    <mergeCell ref="T36:AA36"/>
    <mergeCell ref="AB36:AI36"/>
    <mergeCell ref="AD33:AE33"/>
    <mergeCell ref="AA34:AB34"/>
    <mergeCell ref="AG34:AH34"/>
    <mergeCell ref="AD31:AE31"/>
    <mergeCell ref="AD32:AE32"/>
    <mergeCell ref="AD34:AE34"/>
    <mergeCell ref="AG33:AH33"/>
    <mergeCell ref="M32:N32"/>
    <mergeCell ref="M33:N33"/>
    <mergeCell ref="O33:P33"/>
    <mergeCell ref="B26:C37"/>
    <mergeCell ref="D26:L26"/>
    <mergeCell ref="M26:V26"/>
    <mergeCell ref="AB26:AI26"/>
    <mergeCell ref="D27:L29"/>
    <mergeCell ref="M27:Q27"/>
    <mergeCell ref="R27:AI27"/>
    <mergeCell ref="M28:Q28"/>
    <mergeCell ref="R28:AI28"/>
    <mergeCell ref="M29:Q29"/>
    <mergeCell ref="R29:AI29"/>
    <mergeCell ref="D30:E37"/>
    <mergeCell ref="F30:L30"/>
    <mergeCell ref="M30:S30"/>
    <mergeCell ref="T30:X30"/>
    <mergeCell ref="Y30:Z30"/>
    <mergeCell ref="M34:N34"/>
    <mergeCell ref="AA30:AB30"/>
    <mergeCell ref="AD30:AE30"/>
    <mergeCell ref="AG30:AH30"/>
    <mergeCell ref="AG31:AH31"/>
    <mergeCell ref="AG32:AH32"/>
    <mergeCell ref="U34:V34"/>
    <mergeCell ref="Y34:Z34"/>
    <mergeCell ref="R33:S33"/>
    <mergeCell ref="U33:V33"/>
    <mergeCell ref="Y33:Z33"/>
    <mergeCell ref="AA33:AB33"/>
    <mergeCell ref="O32:P32"/>
    <mergeCell ref="R32:S32"/>
    <mergeCell ref="U32:V32"/>
    <mergeCell ref="Y32:Z32"/>
    <mergeCell ref="AA32:AB32"/>
    <mergeCell ref="B17:AI18"/>
    <mergeCell ref="D19:L19"/>
    <mergeCell ref="M19:P19"/>
    <mergeCell ref="Q19:R19"/>
    <mergeCell ref="S19:U19"/>
    <mergeCell ref="V19:W19"/>
    <mergeCell ref="Y19:Z19"/>
    <mergeCell ref="D22:L22"/>
    <mergeCell ref="D21:L21"/>
    <mergeCell ref="M21:AI21"/>
    <mergeCell ref="B19:C25"/>
    <mergeCell ref="D24:L25"/>
    <mergeCell ref="M25:U25"/>
    <mergeCell ref="V25:AI25"/>
    <mergeCell ref="D23:L23"/>
    <mergeCell ref="D20:L20"/>
    <mergeCell ref="M20:P20"/>
    <mergeCell ref="Q20:R20"/>
    <mergeCell ref="S20:AI20"/>
    <mergeCell ref="O24:AI24"/>
    <mergeCell ref="M22:W22"/>
    <mergeCell ref="M23:AI23"/>
    <mergeCell ref="T41:AB41"/>
    <mergeCell ref="AC41:AG41"/>
    <mergeCell ref="AH41:AI41"/>
    <mergeCell ref="M38:Q38"/>
    <mergeCell ref="R38:S38"/>
    <mergeCell ref="D38:L38"/>
    <mergeCell ref="B2:AI2"/>
    <mergeCell ref="AE3:AF3"/>
    <mergeCell ref="AA5:AB5"/>
    <mergeCell ref="AD5:AE5"/>
    <mergeCell ref="AG5:AH5"/>
    <mergeCell ref="S8:W8"/>
    <mergeCell ref="Y8:AD8"/>
    <mergeCell ref="AB19:AC19"/>
    <mergeCell ref="AG19:AI19"/>
    <mergeCell ref="X9:AI11"/>
    <mergeCell ref="S12:W12"/>
    <mergeCell ref="X12:AI13"/>
    <mergeCell ref="S14:U14"/>
    <mergeCell ref="V14:W14"/>
    <mergeCell ref="X14:AI14"/>
    <mergeCell ref="V15:W15"/>
    <mergeCell ref="M24:N24"/>
    <mergeCell ref="X15:AI15"/>
    <mergeCell ref="B137:E137"/>
    <mergeCell ref="F138:Q138"/>
    <mergeCell ref="B138:E138"/>
    <mergeCell ref="W138:AI138"/>
    <mergeCell ref="F137:L137"/>
    <mergeCell ref="M137:P137"/>
    <mergeCell ref="Z137:AC137"/>
    <mergeCell ref="AD137:AI137"/>
    <mergeCell ref="AQ94:AQ95"/>
    <mergeCell ref="C117:Y117"/>
    <mergeCell ref="Z117:AA117"/>
    <mergeCell ref="AB117:AI117"/>
    <mergeCell ref="Z111:AA111"/>
    <mergeCell ref="AC111:AG111"/>
    <mergeCell ref="B103:AI103"/>
    <mergeCell ref="C104:M104"/>
    <mergeCell ref="D105:K105"/>
    <mergeCell ref="L105:N105"/>
    <mergeCell ref="O105:P105"/>
    <mergeCell ref="AA105:AE105"/>
    <mergeCell ref="AF105:AG105"/>
    <mergeCell ref="U108:V108"/>
    <mergeCell ref="W108:AB108"/>
    <mergeCell ref="AC108:AG108"/>
  </mergeCells>
  <phoneticPr fontId="1"/>
  <dataValidations count="5">
    <dataValidation type="list" allowBlank="1" showInputMessage="1" showErrorMessage="1" sqref="M22" xr:uid="{CAF7380E-6AC6-4085-AF32-65F9EC7209F9}">
      <formula1>$AP$6:$AP$8</formula1>
    </dataValidation>
    <dataValidation type="list" allowBlank="1" showInputMessage="1" showErrorMessage="1" sqref="C124:D124 Z75:AA76 Z101:AA102 C122:D122 Z84:AA85 M24:N24 Z59:AA61 Z48:AA48 C126:D127" xr:uid="{3AE8ED9D-680C-49F9-81D6-631F3662F66B}">
      <formula1>$AL$6:$AL$8</formula1>
    </dataValidation>
    <dataValidation type="whole" allowBlank="1" showInputMessage="1" showErrorMessage="1" errorTitle="入力エラー" error="入力した日数が、（ア）支給対象の育児休業日数を超えています。" sqref="AE63:AG63" xr:uid="{705D25AD-E748-47D6-940F-3799B8F90FDA}">
      <formula1>0</formula1>
      <formula2>N63</formula2>
    </dataValidation>
    <dataValidation type="whole" allowBlank="1" showInputMessage="1" showErrorMessage="1" errorTitle="入力エラー" error="入力した日数が支給対象の育児休業日数を超えています。_x000a__x000a_" sqref="N119:P119 N50:P50 L105:N105 N112:P112 L88:N88 N54:P54 N91:P91 N97:P97" xr:uid="{66964461-0F1E-4817-88E6-774B1E1169C2}">
      <formula1>0</formula1>
      <formula2>XER50</formula2>
    </dataValidation>
    <dataValidation type="whole" allowBlank="1" showInputMessage="1" showErrorMessage="1" errorTitle="入力エラー" error="入力した日数が支給対象の育児休業日数を超えています。_x000a__x000a_" sqref="N93:P93" xr:uid="{487D0240-7010-4AE3-9654-45CE6E959A84}">
      <formula1>0</formula1>
      <formula2>XEM93</formula2>
    </dataValidation>
  </dataValidations>
  <printOptions horizontalCentered="1"/>
  <pageMargins left="0.47244094488188981" right="0.47244094488188981" top="0.39370078740157483" bottom="0.31496062992125984" header="0.31496062992125984" footer="0.11811023622047245"/>
  <pageSetup paperSize="9" scale="86" orientation="portrait" r:id="rId1"/>
  <headerFooter>
    <oddFooter>&amp;C&amp;P/&amp;N枚目</oddFooter>
  </headerFooter>
  <rowBreaks count="3" manualBreakCount="3">
    <brk id="43" min="1" max="35" man="1"/>
    <brk id="78" min="1" max="35" man="1"/>
    <brk id="113" min="1" max="3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8468FEFB1E9E41B966133C1F78ABBA" ma:contentTypeVersion="3" ma:contentTypeDescription="新しいドキュメントを作成します。" ma:contentTypeScope="" ma:versionID="8e5dee83a32608812369d86f3169542b">
  <xsd:schema xmlns:xsd="http://www.w3.org/2001/XMLSchema" xmlns:xs="http://www.w3.org/2001/XMLSchema" xmlns:p="http://schemas.microsoft.com/office/2006/metadata/properties" xmlns:ns2="4d924df1-dab8-4936-9774-a9983f06797e" targetNamespace="http://schemas.microsoft.com/office/2006/metadata/properties" ma:root="true" ma:fieldsID="718ab5e13e33f0e1798ea52926cbc535" ns2:_="">
    <xsd:import namespace="4d924df1-dab8-4936-9774-a9983f06797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24df1-dab8-4936-9774-a9983f067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F801B8-A82C-47AC-9A70-F4878270C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24df1-dab8-4936-9774-a9983f067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74D120-6BB7-4C0D-99FD-B612593BA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野尻 浩由</dc:creator>
  <cp:keywords/>
  <dc:description/>
  <cp:lastModifiedBy>後藤 遥一</cp:lastModifiedBy>
  <cp:revision/>
  <cp:lastPrinted>2024-09-04T07:36:37Z</cp:lastPrinted>
  <dcterms:created xsi:type="dcterms:W3CDTF">2023-07-04T07:07:43Z</dcterms:created>
  <dcterms:modified xsi:type="dcterms:W3CDTF">2024-09-06T01:20:55Z</dcterms:modified>
  <cp:category/>
  <cp:contentStatus/>
</cp:coreProperties>
</file>