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C:\Users\200433\Desktop\"/>
    </mc:Choice>
  </mc:AlternateContent>
  <xr:revisionPtr revIDLastSave="0" documentId="8_{B77048B1-988B-44C2-80C8-B76CF71BB734}" xr6:coauthVersionLast="47" xr6:coauthVersionMax="47" xr10:uidLastSave="{00000000-0000-0000-0000-000000000000}"/>
  <workbookProtection workbookAlgorithmName="SHA-512" workbookHashValue="5EsxiZzO6yVxq0GePE6zLqEI3m3+Uyb1eMpQWA0Dir0GTTxm7FZAD0jcVTknHJ64K1lhLFhW+/DZ29fOZgewzQ==" workbookSaltValue="ys0u61hl5TPxRcN7frlzNA==" workbookSpinCount="100000" lockStructure="1"/>
  <bookViews>
    <workbookView xWindow="28680" yWindow="-120" windowWidth="29040" windowHeight="15840" tabRatio="810" xr2:uid="{00000000-000D-0000-FFFF-FFFF00000000}"/>
  </bookViews>
  <sheets>
    <sheet name="入力用CSV" sheetId="54" r:id="rId1"/>
    <sheet name="様式１－２" sheetId="44" r:id="rId2"/>
    <sheet name="科目（病院）" sheetId="34" r:id="rId3"/>
    <sheet name="科目（職種）" sheetId="36" r:id="rId4"/>
    <sheet name="経営情報等CSV" sheetId="56" state="hidden" r:id="rId5"/>
    <sheet name="様式１－２リスト" sheetId="49" state="hidden" r:id="rId6"/>
  </sheets>
  <definedNames>
    <definedName name="_xlnm._FilterDatabase" localSheetId="5" hidden="1">'様式１－２リスト'!$A$1:$E$1897</definedName>
    <definedName name="_xlnm.Print_Area" localSheetId="3">'科目（職種）'!$A$1:$F$35</definedName>
    <definedName name="_xlnm.Print_Area" localSheetId="2">'科目（病院）'!$A$1:$E$54</definedName>
    <definedName name="_xlnm.Print_Area" localSheetId="1">'様式１－２'!$A$3:$P$81,'様式１－２'!$A$83:$P$150,'様式１－２'!$A$1:$P$1</definedName>
    <definedName name="_xlnm.Print_Area" localSheetId="5">'様式１－２リスト'!$A$1:$C$1897</definedName>
    <definedName name="_xlnm.Print_Titles" localSheetId="3">'科目（職種）'!$2:$2</definedName>
    <definedName name="_xlnm.Print_Titles" localSheetId="2">'科目（病院）'!$2:$2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55" i="44" l="1"/>
  <c r="S50" i="44"/>
  <c r="S46" i="44"/>
  <c r="S40" i="44"/>
  <c r="S36" i="44"/>
  <c r="S35" i="44"/>
  <c r="S34" i="44"/>
  <c r="Q1" i="44" l="1"/>
  <c r="S53" i="44"/>
  <c r="S33" i="44"/>
  <c r="R1" i="44"/>
  <c r="M37" i="44"/>
  <c r="M33" i="44"/>
  <c r="M28" i="44"/>
  <c r="M24" i="44"/>
  <c r="M19" i="44"/>
  <c r="M18" i="44"/>
  <c r="L76" i="44"/>
  <c r="L75" i="44"/>
  <c r="L74" i="44"/>
  <c r="L72" i="44"/>
  <c r="L71" i="44"/>
  <c r="L70" i="44"/>
  <c r="L69" i="44"/>
  <c r="L67" i="44"/>
  <c r="L65" i="44"/>
  <c r="L64" i="44"/>
  <c r="L63" i="44"/>
  <c r="L62" i="44"/>
  <c r="L61" i="44"/>
  <c r="L60" i="44"/>
  <c r="L58" i="44"/>
  <c r="L57" i="44"/>
  <c r="L55" i="44"/>
  <c r="L53" i="44"/>
  <c r="L51" i="44"/>
  <c r="L50" i="44"/>
  <c r="L49" i="44"/>
  <c r="L47" i="44"/>
  <c r="L46" i="44"/>
  <c r="L45" i="44"/>
  <c r="L44" i="44"/>
  <c r="L43" i="44"/>
  <c r="L42" i="44"/>
  <c r="L41" i="44"/>
  <c r="L40" i="44"/>
  <c r="L39" i="44"/>
  <c r="L37" i="44"/>
  <c r="L36" i="44"/>
  <c r="L35" i="44"/>
  <c r="L34" i="44"/>
  <c r="L33" i="44"/>
  <c r="L32" i="44"/>
  <c r="L30" i="44"/>
  <c r="L29" i="44"/>
  <c r="L28" i="44"/>
  <c r="L27" i="44"/>
  <c r="L26" i="44"/>
  <c r="L25" i="44"/>
  <c r="L24" i="44"/>
  <c r="L23" i="44"/>
  <c r="L22" i="44"/>
  <c r="L21" i="44"/>
  <c r="L20" i="44"/>
  <c r="L19" i="44"/>
  <c r="L18" i="44"/>
  <c r="P133" i="44" l="1"/>
  <c r="QD2" i="56" s="1"/>
  <c r="O133" i="44"/>
  <c r="QC2" i="56" s="1"/>
  <c r="N133" i="44"/>
  <c r="QB2" i="56" s="1"/>
  <c r="M133" i="44"/>
  <c r="QA2" i="56" s="1"/>
  <c r="K133" i="44"/>
  <c r="PZ2" i="56" s="1"/>
  <c r="J133" i="44"/>
  <c r="PY2" i="56" s="1"/>
  <c r="I133" i="44"/>
  <c r="PX2" i="56" s="1"/>
  <c r="H133" i="44"/>
  <c r="PW2" i="56" s="1"/>
  <c r="G133" i="44"/>
  <c r="PV2" i="56" s="1"/>
  <c r="F133" i="44"/>
  <c r="PU2" i="56" s="1"/>
  <c r="P132" i="44"/>
  <c r="PT2" i="56" s="1"/>
  <c r="O132" i="44"/>
  <c r="PS2" i="56" s="1"/>
  <c r="N132" i="44"/>
  <c r="PR2" i="56" s="1"/>
  <c r="M132" i="44"/>
  <c r="PQ2" i="56" s="1"/>
  <c r="K132" i="44"/>
  <c r="PP2" i="56" s="1"/>
  <c r="J132" i="44"/>
  <c r="PO2" i="56" s="1"/>
  <c r="I132" i="44"/>
  <c r="PN2" i="56" s="1"/>
  <c r="H132" i="44"/>
  <c r="PM2" i="56" s="1"/>
  <c r="G132" i="44"/>
  <c r="PL2" i="56" s="1"/>
  <c r="F132" i="44"/>
  <c r="PK2" i="56" s="1"/>
  <c r="P131" i="44"/>
  <c r="PJ2" i="56" s="1"/>
  <c r="O131" i="44"/>
  <c r="PI2" i="56" s="1"/>
  <c r="N131" i="44"/>
  <c r="PH2" i="56" s="1"/>
  <c r="M131" i="44"/>
  <c r="PG2" i="56" s="1"/>
  <c r="K131" i="44"/>
  <c r="PF2" i="56" s="1"/>
  <c r="J131" i="44"/>
  <c r="PE2" i="56" s="1"/>
  <c r="I131" i="44"/>
  <c r="PD2" i="56" s="1"/>
  <c r="H131" i="44"/>
  <c r="PC2" i="56" s="1"/>
  <c r="G131" i="44"/>
  <c r="PB2" i="56" s="1"/>
  <c r="F131" i="44"/>
  <c r="PA2" i="56" s="1"/>
  <c r="P130" i="44"/>
  <c r="OZ2" i="56" s="1"/>
  <c r="O130" i="44"/>
  <c r="OY2" i="56" s="1"/>
  <c r="N130" i="44"/>
  <c r="OX2" i="56" s="1"/>
  <c r="M130" i="44"/>
  <c r="OW2" i="56" s="1"/>
  <c r="K130" i="44"/>
  <c r="OV2" i="56" s="1"/>
  <c r="J130" i="44"/>
  <c r="OU2" i="56" s="1"/>
  <c r="I130" i="44"/>
  <c r="OT2" i="56" s="1"/>
  <c r="H130" i="44"/>
  <c r="OS2" i="56" s="1"/>
  <c r="G130" i="44"/>
  <c r="OR2" i="56" s="1"/>
  <c r="F130" i="44"/>
  <c r="OQ2" i="56" s="1"/>
  <c r="P129" i="44"/>
  <c r="OP2" i="56" s="1"/>
  <c r="O129" i="44"/>
  <c r="OO2" i="56" s="1"/>
  <c r="N129" i="44"/>
  <c r="ON2" i="56" s="1"/>
  <c r="M129" i="44"/>
  <c r="OM2" i="56" s="1"/>
  <c r="K129" i="44"/>
  <c r="OL2" i="56" s="1"/>
  <c r="J129" i="44"/>
  <c r="OK2" i="56" s="1"/>
  <c r="J128" i="44"/>
  <c r="OA2" i="56" s="1"/>
  <c r="I129" i="44"/>
  <c r="OJ2" i="56" s="1"/>
  <c r="H129" i="44"/>
  <c r="OI2" i="56" s="1"/>
  <c r="G129" i="44"/>
  <c r="OH2" i="56" s="1"/>
  <c r="F129" i="44"/>
  <c r="OG2" i="56" s="1"/>
  <c r="P128" i="44"/>
  <c r="OF2" i="56" s="1"/>
  <c r="O128" i="44"/>
  <c r="OE2" i="56" s="1"/>
  <c r="N128" i="44"/>
  <c r="OD2" i="56" s="1"/>
  <c r="M128" i="44"/>
  <c r="OC2" i="56" s="1"/>
  <c r="K128" i="44"/>
  <c r="OB2" i="56" s="1"/>
  <c r="I128" i="44"/>
  <c r="NZ2" i="56" s="1"/>
  <c r="H128" i="44"/>
  <c r="NY2" i="56" s="1"/>
  <c r="G128" i="44"/>
  <c r="NX2" i="56" s="1"/>
  <c r="F128" i="44"/>
  <c r="NW2" i="56" s="1"/>
  <c r="P127" i="44"/>
  <c r="NV2" i="56" s="1"/>
  <c r="O127" i="44"/>
  <c r="NU2" i="56" s="1"/>
  <c r="N127" i="44"/>
  <c r="NT2" i="56" s="1"/>
  <c r="M127" i="44"/>
  <c r="NS2" i="56" s="1"/>
  <c r="K127" i="44"/>
  <c r="NR2" i="56" s="1"/>
  <c r="J127" i="44"/>
  <c r="NQ2" i="56" s="1"/>
  <c r="I127" i="44"/>
  <c r="NP2" i="56" s="1"/>
  <c r="H127" i="44"/>
  <c r="NO2" i="56" s="1"/>
  <c r="G127" i="44"/>
  <c r="NN2" i="56" s="1"/>
  <c r="F127" i="44"/>
  <c r="NM2" i="56" s="1"/>
  <c r="P126" i="44"/>
  <c r="NL2" i="56" s="1"/>
  <c r="O126" i="44"/>
  <c r="NK2" i="56" s="1"/>
  <c r="N126" i="44"/>
  <c r="NJ2" i="56" s="1"/>
  <c r="M126" i="44"/>
  <c r="NI2" i="56" s="1"/>
  <c r="K126" i="44"/>
  <c r="NH2" i="56" s="1"/>
  <c r="J126" i="44"/>
  <c r="NG2" i="56" s="1"/>
  <c r="I126" i="44"/>
  <c r="NF2" i="56" s="1"/>
  <c r="H126" i="44"/>
  <c r="NE2" i="56" s="1"/>
  <c r="G126" i="44"/>
  <c r="ND2" i="56" s="1"/>
  <c r="F126" i="44"/>
  <c r="NC2" i="56" s="1"/>
  <c r="O125" i="44"/>
  <c r="NA2" i="56" s="1"/>
  <c r="P125" i="44"/>
  <c r="NB2" i="56" s="1"/>
  <c r="N125" i="44"/>
  <c r="MZ2" i="56" s="1"/>
  <c r="M125" i="44"/>
  <c r="MY2" i="56" s="1"/>
  <c r="K125" i="44"/>
  <c r="MX2" i="56" s="1"/>
  <c r="J125" i="44"/>
  <c r="MW2" i="56" s="1"/>
  <c r="I125" i="44"/>
  <c r="MV2" i="56" s="1"/>
  <c r="H125" i="44"/>
  <c r="MU2" i="56" s="1"/>
  <c r="G125" i="44"/>
  <c r="MT2" i="56" s="1"/>
  <c r="F125" i="44"/>
  <c r="MS2" i="56" s="1"/>
  <c r="P124" i="44"/>
  <c r="MR2" i="56" s="1"/>
  <c r="O124" i="44"/>
  <c r="MQ2" i="56" s="1"/>
  <c r="N124" i="44"/>
  <c r="MP2" i="56" s="1"/>
  <c r="M124" i="44"/>
  <c r="MO2" i="56" s="1"/>
  <c r="K124" i="44"/>
  <c r="MN2" i="56" s="1"/>
  <c r="J124" i="44"/>
  <c r="MM2" i="56" s="1"/>
  <c r="I124" i="44"/>
  <c r="ML2" i="56" s="1"/>
  <c r="H124" i="44"/>
  <c r="MK2" i="56" s="1"/>
  <c r="G124" i="44"/>
  <c r="MJ2" i="56" s="1"/>
  <c r="F124" i="44"/>
  <c r="MI2" i="56" s="1"/>
  <c r="P123" i="44"/>
  <c r="MH2" i="56" s="1"/>
  <c r="O123" i="44"/>
  <c r="MG2" i="56" s="1"/>
  <c r="N123" i="44"/>
  <c r="MF2" i="56" s="1"/>
  <c r="M123" i="44"/>
  <c r="ME2" i="56" s="1"/>
  <c r="K123" i="44"/>
  <c r="MD2" i="56" s="1"/>
  <c r="J123" i="44"/>
  <c r="MC2" i="56" s="1"/>
  <c r="I123" i="44"/>
  <c r="MB2" i="56" s="1"/>
  <c r="H123" i="44"/>
  <c r="MA2" i="56" s="1"/>
  <c r="G123" i="44"/>
  <c r="LZ2" i="56" s="1"/>
  <c r="F123" i="44"/>
  <c r="LY2" i="56" s="1"/>
  <c r="P122" i="44"/>
  <c r="LX2" i="56" s="1"/>
  <c r="O122" i="44"/>
  <c r="LW2" i="56" s="1"/>
  <c r="N122" i="44"/>
  <c r="LV2" i="56" s="1"/>
  <c r="M122" i="44"/>
  <c r="LU2" i="56" s="1"/>
  <c r="K122" i="44"/>
  <c r="LT2" i="56" s="1"/>
  <c r="M120" i="44"/>
  <c r="LA2" i="56" s="1"/>
  <c r="J122" i="44"/>
  <c r="LS2" i="56" s="1"/>
  <c r="I122" i="44"/>
  <c r="LR2" i="56" s="1"/>
  <c r="H122" i="44"/>
  <c r="LQ2" i="56" s="1"/>
  <c r="G122" i="44"/>
  <c r="LP2" i="56" s="1"/>
  <c r="F122" i="44"/>
  <c r="LO2" i="56" s="1"/>
  <c r="P121" i="44"/>
  <c r="LN2" i="56" s="1"/>
  <c r="O121" i="44"/>
  <c r="LM2" i="56" s="1"/>
  <c r="N121" i="44"/>
  <c r="LL2" i="56" s="1"/>
  <c r="M121" i="44"/>
  <c r="LK2" i="56" s="1"/>
  <c r="K121" i="44"/>
  <c r="LJ2" i="56" s="1"/>
  <c r="J121" i="44"/>
  <c r="LI2" i="56" s="1"/>
  <c r="I121" i="44"/>
  <c r="LH2" i="56" s="1"/>
  <c r="H121" i="44"/>
  <c r="LG2" i="56" s="1"/>
  <c r="G121" i="44"/>
  <c r="LF2" i="56" s="1"/>
  <c r="F121" i="44"/>
  <c r="LE2" i="56" s="1"/>
  <c r="P120" i="44"/>
  <c r="LD2" i="56" s="1"/>
  <c r="O120" i="44"/>
  <c r="LC2" i="56" s="1"/>
  <c r="N120" i="44"/>
  <c r="LB2" i="56" s="1"/>
  <c r="K120" i="44"/>
  <c r="KZ2" i="56" s="1"/>
  <c r="J120" i="44"/>
  <c r="KY2" i="56" s="1"/>
  <c r="I120" i="44"/>
  <c r="KX2" i="56" s="1"/>
  <c r="H120" i="44"/>
  <c r="KW2" i="56" s="1"/>
  <c r="G120" i="44"/>
  <c r="KV2" i="56" s="1"/>
  <c r="F120" i="44"/>
  <c r="KU2" i="56" s="1"/>
  <c r="P119" i="44"/>
  <c r="KT2" i="56" s="1"/>
  <c r="O119" i="44"/>
  <c r="KS2" i="56" s="1"/>
  <c r="F118" i="44"/>
  <c r="KA2" i="56" s="1"/>
  <c r="N119" i="44"/>
  <c r="KR2" i="56" s="1"/>
  <c r="M119" i="44"/>
  <c r="KQ2" i="56" s="1"/>
  <c r="K119" i="44"/>
  <c r="KP2" i="56" s="1"/>
  <c r="J119" i="44"/>
  <c r="KO2" i="56" s="1"/>
  <c r="I119" i="44"/>
  <c r="KN2" i="56" s="1"/>
  <c r="H119" i="44"/>
  <c r="KM2" i="56" s="1"/>
  <c r="G119" i="44"/>
  <c r="KL2" i="56" s="1"/>
  <c r="F119" i="44"/>
  <c r="KK2" i="56" s="1"/>
  <c r="P118" i="44"/>
  <c r="KJ2" i="56" s="1"/>
  <c r="O118" i="44"/>
  <c r="KI2" i="56" s="1"/>
  <c r="N118" i="44"/>
  <c r="KH2" i="56" s="1"/>
  <c r="M118" i="44"/>
  <c r="KG2" i="56" s="1"/>
  <c r="K118" i="44"/>
  <c r="KF2" i="56" s="1"/>
  <c r="J118" i="44"/>
  <c r="KE2" i="56" s="1"/>
  <c r="I118" i="44"/>
  <c r="KD2" i="56" s="1"/>
  <c r="H118" i="44"/>
  <c r="KC2" i="56" s="1"/>
  <c r="G118" i="44"/>
  <c r="KB2" i="56" s="1"/>
  <c r="P117" i="44"/>
  <c r="JZ2" i="56" s="1"/>
  <c r="O117" i="44"/>
  <c r="JY2" i="56" s="1"/>
  <c r="N117" i="44"/>
  <c r="JX2" i="56" s="1"/>
  <c r="M117" i="44"/>
  <c r="JW2" i="56" s="1"/>
  <c r="K117" i="44"/>
  <c r="JV2" i="56" s="1"/>
  <c r="J117" i="44"/>
  <c r="JU2" i="56" s="1"/>
  <c r="I117" i="44"/>
  <c r="JT2" i="56" s="1"/>
  <c r="H117" i="44"/>
  <c r="JS2" i="56" s="1"/>
  <c r="G117" i="44"/>
  <c r="JR2" i="56" s="1"/>
  <c r="F117" i="44"/>
  <c r="JQ2" i="56" s="1"/>
  <c r="P116" i="44"/>
  <c r="JP2" i="56" s="1"/>
  <c r="O116" i="44"/>
  <c r="JO2" i="56" s="1"/>
  <c r="N116" i="44"/>
  <c r="JN2" i="56" s="1"/>
  <c r="M116" i="44"/>
  <c r="JM2" i="56" s="1"/>
  <c r="K116" i="44"/>
  <c r="JL2" i="56" s="1"/>
  <c r="J116" i="44"/>
  <c r="JK2" i="56" s="1"/>
  <c r="I116" i="44"/>
  <c r="JJ2" i="56" s="1"/>
  <c r="H116" i="44"/>
  <c r="JI2" i="56" s="1"/>
  <c r="G116" i="44"/>
  <c r="JH2" i="56" s="1"/>
  <c r="F116" i="44"/>
  <c r="JG2" i="56" s="1"/>
  <c r="P115" i="44"/>
  <c r="JF2" i="56" s="1"/>
  <c r="O115" i="44"/>
  <c r="JE2" i="56" s="1"/>
  <c r="N115" i="44"/>
  <c r="JD2" i="56" s="1"/>
  <c r="M115" i="44"/>
  <c r="JC2" i="56" s="1"/>
  <c r="K115" i="44"/>
  <c r="JB2" i="56" s="1"/>
  <c r="J115" i="44"/>
  <c r="JA2" i="56" s="1"/>
  <c r="I115" i="44"/>
  <c r="IZ2" i="56" s="1"/>
  <c r="H115" i="44"/>
  <c r="IY2" i="56" s="1"/>
  <c r="G115" i="44"/>
  <c r="IX2" i="56" s="1"/>
  <c r="F115" i="44"/>
  <c r="IW2" i="56" s="1"/>
  <c r="P114" i="44"/>
  <c r="IV2" i="56" s="1"/>
  <c r="O114" i="44"/>
  <c r="IU2" i="56" s="1"/>
  <c r="N114" i="44"/>
  <c r="IT2" i="56" s="1"/>
  <c r="M114" i="44"/>
  <c r="IS2" i="56" s="1"/>
  <c r="K114" i="44"/>
  <c r="IR2" i="56" s="1"/>
  <c r="J114" i="44"/>
  <c r="IQ2" i="56" s="1"/>
  <c r="I114" i="44"/>
  <c r="IP2" i="56" s="1"/>
  <c r="H114" i="44"/>
  <c r="IO2" i="56" s="1"/>
  <c r="G114" i="44"/>
  <c r="IN2" i="56" s="1"/>
  <c r="F114" i="44"/>
  <c r="IM2" i="56" s="1"/>
  <c r="P113" i="44"/>
  <c r="IL2" i="56" s="1"/>
  <c r="O113" i="44"/>
  <c r="IK2" i="56" s="1"/>
  <c r="N113" i="44"/>
  <c r="IJ2" i="56" s="1"/>
  <c r="M113" i="44"/>
  <c r="II2" i="56" s="1"/>
  <c r="K113" i="44"/>
  <c r="IH2" i="56" s="1"/>
  <c r="J113" i="44"/>
  <c r="IG2" i="56" s="1"/>
  <c r="I113" i="44"/>
  <c r="IF2" i="56" s="1"/>
  <c r="H113" i="44"/>
  <c r="IE2" i="56" s="1"/>
  <c r="G113" i="44"/>
  <c r="ID2" i="56" s="1"/>
  <c r="F113" i="44"/>
  <c r="IC2" i="56" s="1"/>
  <c r="P112" i="44"/>
  <c r="IB2" i="56" s="1"/>
  <c r="O112" i="44"/>
  <c r="IA2" i="56" s="1"/>
  <c r="N112" i="44"/>
  <c r="HZ2" i="56" s="1"/>
  <c r="M112" i="44"/>
  <c r="HY2" i="56" s="1"/>
  <c r="K112" i="44"/>
  <c r="HX2" i="56" s="1"/>
  <c r="J112" i="44"/>
  <c r="HW2" i="56" s="1"/>
  <c r="I112" i="44"/>
  <c r="HV2" i="56" s="1"/>
  <c r="H112" i="44"/>
  <c r="HU2" i="56" s="1"/>
  <c r="G112" i="44"/>
  <c r="HT2" i="56" s="1"/>
  <c r="F112" i="44"/>
  <c r="HS2" i="56" s="1"/>
  <c r="P111" i="44"/>
  <c r="HR2" i="56" s="1"/>
  <c r="O111" i="44"/>
  <c r="HQ2" i="56" s="1"/>
  <c r="N111" i="44"/>
  <c r="HP2" i="56" s="1"/>
  <c r="M111" i="44"/>
  <c r="HO2" i="56" s="1"/>
  <c r="K111" i="44"/>
  <c r="HN2" i="56" s="1"/>
  <c r="J111" i="44"/>
  <c r="HM2" i="56" s="1"/>
  <c r="I111" i="44"/>
  <c r="HL2" i="56" s="1"/>
  <c r="H111" i="44"/>
  <c r="HK2" i="56" s="1"/>
  <c r="G111" i="44"/>
  <c r="HJ2" i="56" s="1"/>
  <c r="F111" i="44"/>
  <c r="HI2" i="56" s="1"/>
  <c r="P110" i="44"/>
  <c r="HH2" i="56" s="1"/>
  <c r="O110" i="44"/>
  <c r="HG2" i="56" s="1"/>
  <c r="N110" i="44"/>
  <c r="HF2" i="56" s="1"/>
  <c r="M110" i="44"/>
  <c r="HE2" i="56" s="1"/>
  <c r="K110" i="44"/>
  <c r="HD2" i="56" s="1"/>
  <c r="J110" i="44"/>
  <c r="HC2" i="56" s="1"/>
  <c r="I110" i="44"/>
  <c r="HB2" i="56" s="1"/>
  <c r="H110" i="44"/>
  <c r="HA2" i="56" s="1"/>
  <c r="G110" i="44"/>
  <c r="GZ2" i="56" s="1"/>
  <c r="F110" i="44"/>
  <c r="GY2" i="56" s="1"/>
  <c r="P109" i="44"/>
  <c r="GX2" i="56" s="1"/>
  <c r="O109" i="44"/>
  <c r="GW2" i="56" s="1"/>
  <c r="N109" i="44"/>
  <c r="GV2" i="56" s="1"/>
  <c r="M109" i="44"/>
  <c r="GU2" i="56" s="1"/>
  <c r="K109" i="44"/>
  <c r="GT2" i="56" s="1"/>
  <c r="J109" i="44"/>
  <c r="GS2" i="56" s="1"/>
  <c r="I109" i="44"/>
  <c r="GR2" i="56" s="1"/>
  <c r="H109" i="44"/>
  <c r="GQ2" i="56" s="1"/>
  <c r="G109" i="44"/>
  <c r="GP2" i="56" s="1"/>
  <c r="F109" i="44"/>
  <c r="GO2" i="56" s="1"/>
  <c r="P108" i="44"/>
  <c r="GN2" i="56" s="1"/>
  <c r="O108" i="44"/>
  <c r="GM2" i="56" s="1"/>
  <c r="N108" i="44"/>
  <c r="GL2" i="56" s="1"/>
  <c r="M108" i="44"/>
  <c r="GK2" i="56" s="1"/>
  <c r="K108" i="44"/>
  <c r="GJ2" i="56" s="1"/>
  <c r="J108" i="44"/>
  <c r="GI2" i="56" s="1"/>
  <c r="I108" i="44"/>
  <c r="GH2" i="56" s="1"/>
  <c r="H108" i="44"/>
  <c r="GG2" i="56" s="1"/>
  <c r="G108" i="44"/>
  <c r="GF2" i="56" s="1"/>
  <c r="F108" i="44"/>
  <c r="GE2" i="56" s="1"/>
  <c r="P107" i="44"/>
  <c r="GD2" i="56" s="1"/>
  <c r="O107" i="44"/>
  <c r="GC2" i="56" s="1"/>
  <c r="N107" i="44"/>
  <c r="GB2" i="56" s="1"/>
  <c r="M107" i="44"/>
  <c r="GA2" i="56" s="1"/>
  <c r="K107" i="44"/>
  <c r="FZ2" i="56" s="1"/>
  <c r="J107" i="44"/>
  <c r="FY2" i="56" s="1"/>
  <c r="I107" i="44"/>
  <c r="FX2" i="56" s="1"/>
  <c r="H107" i="44"/>
  <c r="FW2" i="56" s="1"/>
  <c r="G107" i="44"/>
  <c r="FV2" i="56" s="1"/>
  <c r="F107" i="44"/>
  <c r="FU2" i="56" s="1"/>
  <c r="P106" i="44"/>
  <c r="FT2" i="56" s="1"/>
  <c r="O106" i="44"/>
  <c r="FS2" i="56" s="1"/>
  <c r="N106" i="44"/>
  <c r="FR2" i="56" s="1"/>
  <c r="M106" i="44"/>
  <c r="FQ2" i="56" s="1"/>
  <c r="K106" i="44"/>
  <c r="FP2" i="56" s="1"/>
  <c r="J106" i="44"/>
  <c r="FO2" i="56" s="1"/>
  <c r="I106" i="44"/>
  <c r="FN2" i="56" s="1"/>
  <c r="H106" i="44"/>
  <c r="FM2" i="56" s="1"/>
  <c r="G106" i="44"/>
  <c r="FL2" i="56" s="1"/>
  <c r="F106" i="44"/>
  <c r="FK2" i="56" s="1"/>
  <c r="P105" i="44"/>
  <c r="FJ2" i="56" s="1"/>
  <c r="O105" i="44"/>
  <c r="FI2" i="56" s="1"/>
  <c r="N105" i="44"/>
  <c r="FH2" i="56" s="1"/>
  <c r="M105" i="44"/>
  <c r="FG2" i="56" s="1"/>
  <c r="K105" i="44"/>
  <c r="FF2" i="56" s="1"/>
  <c r="J105" i="44"/>
  <c r="FE2" i="56" s="1"/>
  <c r="I105" i="44"/>
  <c r="FD2" i="56" s="1"/>
  <c r="H105" i="44"/>
  <c r="FC2" i="56" s="1"/>
  <c r="G105" i="44"/>
  <c r="FB2" i="56" s="1"/>
  <c r="F105" i="44"/>
  <c r="FA2" i="56" s="1"/>
  <c r="P104" i="44"/>
  <c r="EZ2" i="56" s="1"/>
  <c r="O104" i="44"/>
  <c r="EY2" i="56" s="1"/>
  <c r="N104" i="44"/>
  <c r="EX2" i="56" s="1"/>
  <c r="M104" i="44"/>
  <c r="EW2" i="56" s="1"/>
  <c r="K104" i="44"/>
  <c r="EV2" i="56" s="1"/>
  <c r="J104" i="44"/>
  <c r="EU2" i="56" s="1"/>
  <c r="I104" i="44"/>
  <c r="ET2" i="56" s="1"/>
  <c r="H104" i="44"/>
  <c r="ES2" i="56" s="1"/>
  <c r="G104" i="44"/>
  <c r="ER2" i="56" s="1"/>
  <c r="F104" i="44"/>
  <c r="EQ2" i="56" s="1"/>
  <c r="P103" i="44"/>
  <c r="EP2" i="56" s="1"/>
  <c r="O103" i="44"/>
  <c r="EO2" i="56" s="1"/>
  <c r="N103" i="44"/>
  <c r="EN2" i="56" s="1"/>
  <c r="M103" i="44"/>
  <c r="EM2" i="56" s="1"/>
  <c r="K103" i="44"/>
  <c r="EL2" i="56" s="1"/>
  <c r="J103" i="44"/>
  <c r="EK2" i="56" s="1"/>
  <c r="I103" i="44"/>
  <c r="EJ2" i="56" s="1"/>
  <c r="H103" i="44"/>
  <c r="EI2" i="56" s="1"/>
  <c r="G103" i="44"/>
  <c r="EH2" i="56" s="1"/>
  <c r="F103" i="44"/>
  <c r="EG2" i="56" s="1"/>
  <c r="P102" i="44"/>
  <c r="EF2" i="56" s="1"/>
  <c r="O102" i="44"/>
  <c r="EE2" i="56" s="1"/>
  <c r="N102" i="44"/>
  <c r="ED2" i="56" s="1"/>
  <c r="M102" i="44"/>
  <c r="EC2" i="56" s="1"/>
  <c r="K102" i="44"/>
  <c r="EB2" i="56" s="1"/>
  <c r="J102" i="44"/>
  <c r="EA2" i="56" s="1"/>
  <c r="I102" i="44"/>
  <c r="DZ2" i="56" s="1"/>
  <c r="H102" i="44"/>
  <c r="DY2" i="56" s="1"/>
  <c r="G102" i="44"/>
  <c r="DX2" i="56" s="1"/>
  <c r="F102" i="44"/>
  <c r="DW2" i="56" s="1"/>
  <c r="F96" i="44"/>
  <c r="DV2" i="56" s="1"/>
  <c r="L94" i="44"/>
  <c r="DU2" i="56" s="1"/>
  <c r="G94" i="44"/>
  <c r="DT2" i="56" s="1"/>
  <c r="D16" i="44"/>
  <c r="L14" i="44"/>
  <c r="R2" i="56" s="1"/>
  <c r="G14" i="44"/>
  <c r="Q2" i="56" s="1"/>
  <c r="O12" i="44"/>
  <c r="P2" i="56" s="1"/>
  <c r="K12" i="44"/>
  <c r="O2" i="56" s="1"/>
  <c r="H12" i="44"/>
  <c r="N2" i="56" s="1"/>
  <c r="E12" i="44"/>
  <c r="O11" i="44"/>
  <c r="L2" i="56" s="1"/>
  <c r="L11" i="44"/>
  <c r="K2" i="56" s="1"/>
  <c r="C11" i="44"/>
  <c r="J2" i="56" s="1"/>
  <c r="C10" i="44"/>
  <c r="I2" i="56" s="1"/>
  <c r="N8" i="44"/>
  <c r="H2" i="56" s="1"/>
  <c r="M8" i="44"/>
  <c r="G2" i="56" s="1"/>
  <c r="N7" i="44"/>
  <c r="F2" i="56" s="1"/>
  <c r="M7" i="44"/>
  <c r="N6" i="44"/>
  <c r="D2" i="56" s="1"/>
  <c r="N5" i="44"/>
  <c r="R37" i="44" l="1"/>
  <c r="S60" i="44"/>
  <c r="S30" i="44"/>
  <c r="R62" i="44"/>
  <c r="R53" i="44"/>
  <c r="R47" i="44"/>
  <c r="R23" i="44"/>
  <c r="S43" i="44"/>
  <c r="R58" i="44"/>
  <c r="S62" i="44"/>
  <c r="E2" i="56"/>
  <c r="L52" i="44"/>
  <c r="L54" i="44"/>
  <c r="C2" i="56"/>
  <c r="L48" i="44"/>
  <c r="L38" i="44"/>
  <c r="L56" i="44"/>
  <c r="R56" i="44" s="1"/>
  <c r="E38" i="44"/>
  <c r="S2" i="56"/>
  <c r="S75" i="44"/>
  <c r="R63" i="44"/>
  <c r="S61" i="44"/>
  <c r="S58" i="44"/>
  <c r="S65" i="44"/>
  <c r="S74" i="44"/>
  <c r="S18" i="44"/>
  <c r="S72" i="44"/>
  <c r="R60" i="44"/>
  <c r="R57" i="44"/>
  <c r="DC2" i="56"/>
  <c r="S71" i="44"/>
  <c r="S69" i="44"/>
  <c r="S76" i="44"/>
  <c r="S70" i="44"/>
  <c r="R64" i="44"/>
  <c r="M2" i="56"/>
  <c r="B2" i="56"/>
  <c r="R67" i="44"/>
  <c r="R39" i="44"/>
  <c r="M47" i="44"/>
  <c r="R28" i="44"/>
  <c r="R30" i="44"/>
  <c r="S20" i="44"/>
  <c r="R21" i="44"/>
  <c r="S22" i="44"/>
  <c r="S49" i="44"/>
  <c r="R24" i="44"/>
  <c r="S42" i="44"/>
  <c r="S29" i="44"/>
  <c r="S23" i="44"/>
  <c r="S41" i="44"/>
  <c r="S51" i="44"/>
  <c r="R25" i="44"/>
  <c r="R43" i="44"/>
  <c r="M53" i="44"/>
  <c r="S26" i="44"/>
  <c r="R44" i="44"/>
  <c r="S19" i="44"/>
  <c r="S27" i="44"/>
  <c r="R36" i="44"/>
  <c r="M45" i="44"/>
  <c r="R74" i="44" l="1"/>
  <c r="R22" i="44"/>
  <c r="R69" i="44"/>
  <c r="S67" i="44"/>
  <c r="R34" i="44"/>
  <c r="S44" i="44"/>
  <c r="S64" i="44"/>
  <c r="R61" i="44"/>
  <c r="R42" i="44"/>
  <c r="R50" i="44"/>
  <c r="M32" i="44"/>
  <c r="S32" i="44"/>
  <c r="R72" i="44"/>
  <c r="R26" i="44"/>
  <c r="R45" i="44"/>
  <c r="S25" i="44"/>
  <c r="S57" i="44"/>
  <c r="R70" i="44"/>
  <c r="R65" i="44"/>
  <c r="R46" i="44"/>
  <c r="R75" i="44"/>
  <c r="R40" i="44"/>
  <c r="R55" i="44"/>
  <c r="S39" i="44"/>
  <c r="S21" i="44"/>
  <c r="R19" i="44"/>
  <c r="R71" i="44"/>
  <c r="S28" i="44"/>
  <c r="S24" i="44"/>
  <c r="R49" i="44"/>
  <c r="S47" i="44"/>
  <c r="R27" i="44"/>
  <c r="R20" i="44"/>
  <c r="S63" i="44"/>
  <c r="S37" i="44"/>
  <c r="R18" i="44"/>
  <c r="R32" i="44"/>
  <c r="R29" i="44"/>
  <c r="R51" i="44"/>
  <c r="R76" i="44"/>
  <c r="R35" i="44"/>
  <c r="R41" i="44"/>
  <c r="S45" i="44"/>
  <c r="R33" i="44"/>
  <c r="CC2" i="56"/>
  <c r="AE2" i="56"/>
  <c r="AB2" i="56"/>
  <c r="BZ2" i="56"/>
  <c r="BX2" i="56"/>
  <c r="Z2" i="56"/>
  <c r="DK2" i="56"/>
  <c r="BL2" i="56"/>
  <c r="AR2" i="56"/>
  <c r="CP2" i="56"/>
  <c r="AQ2" i="56"/>
  <c r="CO2" i="56"/>
  <c r="AI2" i="56"/>
  <c r="CG2" i="56"/>
  <c r="DF2" i="56"/>
  <c r="BG2" i="56"/>
  <c r="BH2" i="56"/>
  <c r="DG2" i="56"/>
  <c r="CK2" i="56"/>
  <c r="AM2" i="56"/>
  <c r="BP2" i="56"/>
  <c r="DO2" i="56"/>
  <c r="BE2" i="56"/>
  <c r="DD2" i="56"/>
  <c r="AT2" i="56"/>
  <c r="CR2" i="56"/>
  <c r="CQ2" i="56"/>
  <c r="AS2" i="56"/>
  <c r="DJ2" i="56"/>
  <c r="BK2" i="56"/>
  <c r="DP2" i="56"/>
  <c r="BQ2" i="56"/>
  <c r="AZ2" i="56"/>
  <c r="CX2" i="56"/>
  <c r="AW2" i="56"/>
  <c r="CU2" i="56"/>
  <c r="BB2" i="56"/>
  <c r="CZ2" i="56"/>
  <c r="CF2" i="56"/>
  <c r="AH2" i="56"/>
  <c r="AD2" i="56"/>
  <c r="CB2" i="56"/>
  <c r="CD2" i="56"/>
  <c r="CA2" i="56"/>
  <c r="AC2" i="56"/>
  <c r="AF2" i="56"/>
  <c r="CV2" i="56"/>
  <c r="AX2" i="56"/>
  <c r="DN2" i="56"/>
  <c r="BO2" i="56"/>
  <c r="DE2" i="56"/>
  <c r="AG2" i="56"/>
  <c r="BR2" i="56"/>
  <c r="DL2" i="56"/>
  <c r="CE2" i="56"/>
  <c r="BU2" i="56"/>
  <c r="BM2" i="56"/>
  <c r="W2" i="56"/>
  <c r="DQ2" i="56"/>
  <c r="BJ2" i="56"/>
  <c r="DI2" i="56"/>
  <c r="DB2" i="56"/>
  <c r="BD2" i="56"/>
  <c r="Y2" i="56"/>
  <c r="BW2" i="56"/>
  <c r="CT2" i="56"/>
  <c r="AV2" i="56"/>
  <c r="CI2" i="56"/>
  <c r="AL2" i="56"/>
  <c r="AK2" i="56"/>
  <c r="CJ2" i="56"/>
  <c r="CY2" i="56"/>
  <c r="BA2" i="56"/>
  <c r="CN2" i="56"/>
  <c r="AO2" i="56"/>
  <c r="AP2" i="56"/>
  <c r="CM2" i="56"/>
  <c r="DH2" i="56"/>
  <c r="BI2" i="56"/>
  <c r="DR2" i="56"/>
  <c r="BS2" i="56"/>
  <c r="CL2" i="56"/>
  <c r="AN2" i="56"/>
  <c r="AA2" i="56"/>
  <c r="BV2" i="56"/>
  <c r="BY2" i="56"/>
  <c r="X2" i="56"/>
  <c r="BF2" i="56"/>
  <c r="AJ2" i="56"/>
  <c r="CH2" i="56"/>
  <c r="CS2" i="56"/>
  <c r="AU2" i="56"/>
  <c r="AY2" i="56"/>
  <c r="CW2" i="56"/>
  <c r="DM2" i="56"/>
  <c r="BN2" i="56"/>
  <c r="I2" i="49" l="1"/>
  <c r="H2" i="49"/>
  <c r="D2" i="49"/>
  <c r="D3" i="49"/>
  <c r="D4" i="49"/>
  <c r="D5" i="49"/>
  <c r="D6" i="49"/>
  <c r="D7" i="49"/>
  <c r="D8" i="49"/>
  <c r="D9" i="49"/>
  <c r="D10" i="49"/>
  <c r="D11" i="49"/>
  <c r="D12" i="49"/>
  <c r="D13" i="49"/>
  <c r="D14" i="49"/>
  <c r="D15" i="49"/>
  <c r="D16" i="49"/>
  <c r="D17" i="49"/>
  <c r="D18" i="49"/>
  <c r="D19" i="49"/>
  <c r="D20" i="49"/>
  <c r="D21" i="49"/>
  <c r="D22" i="49"/>
  <c r="D23" i="49"/>
  <c r="D24" i="49"/>
  <c r="D25" i="49"/>
  <c r="D26" i="49"/>
  <c r="D27" i="49"/>
  <c r="D28" i="49"/>
  <c r="D29" i="49"/>
  <c r="D30" i="49"/>
  <c r="D31" i="49"/>
  <c r="D32" i="49"/>
  <c r="D33" i="49"/>
  <c r="D34" i="49"/>
  <c r="D35" i="49"/>
  <c r="D36" i="49"/>
  <c r="D37" i="49"/>
  <c r="D38" i="49"/>
  <c r="D39" i="49"/>
  <c r="D40" i="49"/>
  <c r="D41" i="49"/>
  <c r="D42" i="49"/>
  <c r="D43" i="49"/>
  <c r="D44" i="49"/>
  <c r="D45" i="49"/>
  <c r="D46" i="49"/>
  <c r="D47" i="49"/>
  <c r="D48" i="49"/>
  <c r="D49" i="49"/>
  <c r="D50" i="49"/>
  <c r="D51" i="49"/>
  <c r="D52" i="49"/>
  <c r="D53" i="49"/>
  <c r="D54" i="49"/>
  <c r="D55" i="49"/>
  <c r="D56" i="49"/>
  <c r="D57" i="49"/>
  <c r="D58" i="49"/>
  <c r="D59" i="49"/>
  <c r="D60" i="49"/>
  <c r="D61" i="49"/>
  <c r="D62" i="49"/>
  <c r="D63" i="49"/>
  <c r="D64" i="49"/>
  <c r="D65" i="49"/>
  <c r="D66" i="49"/>
  <c r="D67" i="49"/>
  <c r="D68" i="49"/>
  <c r="D69" i="49"/>
  <c r="D70" i="49"/>
  <c r="D71" i="49"/>
  <c r="D72" i="49"/>
  <c r="D73" i="49"/>
  <c r="D74" i="49"/>
  <c r="D75" i="49"/>
  <c r="D76" i="49"/>
  <c r="D77" i="49"/>
  <c r="D78" i="49"/>
  <c r="D79" i="49"/>
  <c r="D80" i="49"/>
  <c r="D81" i="49"/>
  <c r="D82" i="49"/>
  <c r="D83" i="49"/>
  <c r="D84" i="49"/>
  <c r="D85" i="49"/>
  <c r="D86" i="49"/>
  <c r="D87" i="49"/>
  <c r="D88" i="49"/>
  <c r="D89" i="49"/>
  <c r="D90" i="49"/>
  <c r="D91" i="49"/>
  <c r="D92" i="49"/>
  <c r="D93" i="49"/>
  <c r="D94" i="49"/>
  <c r="D95" i="49"/>
  <c r="D96" i="49"/>
  <c r="D97" i="49"/>
  <c r="D98" i="49"/>
  <c r="D99" i="49"/>
  <c r="D100" i="49"/>
  <c r="D101" i="49"/>
  <c r="D102" i="49"/>
  <c r="D103" i="49"/>
  <c r="D104" i="49"/>
  <c r="D105" i="49"/>
  <c r="D106" i="49"/>
  <c r="D107" i="49"/>
  <c r="D108" i="49"/>
  <c r="D109" i="49"/>
  <c r="D110" i="49"/>
  <c r="D111" i="49"/>
  <c r="D112" i="49"/>
  <c r="D113" i="49"/>
  <c r="D114" i="49"/>
  <c r="D115" i="49"/>
  <c r="D116" i="49"/>
  <c r="D117" i="49"/>
  <c r="D118" i="49"/>
  <c r="D119" i="49"/>
  <c r="D120" i="49"/>
  <c r="D121" i="49"/>
  <c r="D122" i="49"/>
  <c r="D123" i="49"/>
  <c r="D124" i="49"/>
  <c r="D125" i="49"/>
  <c r="D126" i="49"/>
  <c r="D127" i="49"/>
  <c r="D128" i="49"/>
  <c r="D129" i="49"/>
  <c r="D130" i="49"/>
  <c r="D131" i="49"/>
  <c r="D132" i="49"/>
  <c r="D133" i="49"/>
  <c r="D134" i="49"/>
  <c r="D135" i="49"/>
  <c r="D136" i="49"/>
  <c r="D137" i="49"/>
  <c r="D138" i="49"/>
  <c r="D139" i="49"/>
  <c r="D140" i="49"/>
  <c r="D141" i="49"/>
  <c r="D142" i="49"/>
  <c r="D143" i="49"/>
  <c r="D144" i="49"/>
  <c r="D145" i="49"/>
  <c r="D146" i="49"/>
  <c r="D147" i="49"/>
  <c r="D148" i="49"/>
  <c r="D149" i="49"/>
  <c r="D150" i="49"/>
  <c r="D151" i="49"/>
  <c r="D152" i="49"/>
  <c r="D153" i="49"/>
  <c r="D154" i="49"/>
  <c r="D155" i="49"/>
  <c r="D156" i="49"/>
  <c r="D157" i="49"/>
  <c r="D158" i="49"/>
  <c r="D159" i="49"/>
  <c r="D160" i="49"/>
  <c r="D161" i="49"/>
  <c r="D162" i="49"/>
  <c r="D163" i="49"/>
  <c r="D164" i="49"/>
  <c r="D165" i="49"/>
  <c r="D166" i="49"/>
  <c r="D167" i="49"/>
  <c r="D168" i="49"/>
  <c r="D169" i="49"/>
  <c r="D170" i="49"/>
  <c r="D171" i="49"/>
  <c r="D172" i="49"/>
  <c r="D173" i="49"/>
  <c r="D174" i="49"/>
  <c r="D175" i="49"/>
  <c r="D176" i="49"/>
  <c r="D177" i="49"/>
  <c r="D178" i="49"/>
  <c r="D179" i="49"/>
  <c r="D180" i="49"/>
  <c r="D181" i="49"/>
  <c r="D182" i="49"/>
  <c r="D183" i="49"/>
  <c r="D184" i="49"/>
  <c r="D185" i="49"/>
  <c r="D186" i="49"/>
  <c r="D187" i="49"/>
  <c r="D188" i="49"/>
  <c r="D189" i="49"/>
  <c r="D190" i="49"/>
  <c r="D191" i="49"/>
  <c r="D192" i="49"/>
  <c r="D193" i="49"/>
  <c r="D194" i="49"/>
  <c r="D195" i="49"/>
  <c r="D196" i="49"/>
  <c r="D197" i="49"/>
  <c r="D198" i="49"/>
  <c r="D199" i="49"/>
  <c r="D200" i="49"/>
  <c r="D201" i="49"/>
  <c r="D202" i="49"/>
  <c r="D203" i="49"/>
  <c r="D204" i="49"/>
  <c r="D205" i="49"/>
  <c r="D206" i="49"/>
  <c r="D207" i="49"/>
  <c r="D208" i="49"/>
  <c r="D209" i="49"/>
  <c r="D210" i="49"/>
  <c r="D211" i="49"/>
  <c r="D212" i="49"/>
  <c r="D213" i="49"/>
  <c r="D214" i="49"/>
  <c r="D215" i="49"/>
  <c r="D216" i="49"/>
  <c r="D217" i="49"/>
  <c r="D218" i="49"/>
  <c r="D219" i="49"/>
  <c r="D220" i="49"/>
  <c r="D221" i="49"/>
  <c r="D222" i="49"/>
  <c r="D223" i="49"/>
  <c r="D224" i="49"/>
  <c r="D225" i="49"/>
  <c r="D226" i="49"/>
  <c r="D227" i="49"/>
  <c r="D228" i="49"/>
  <c r="D229" i="49"/>
  <c r="D230" i="49"/>
  <c r="D231" i="49"/>
  <c r="D232" i="49"/>
  <c r="D233" i="49"/>
  <c r="D234" i="49"/>
  <c r="D235" i="49"/>
  <c r="D236" i="49"/>
  <c r="D237" i="49"/>
  <c r="D238" i="49"/>
  <c r="D239" i="49"/>
  <c r="D240" i="49"/>
  <c r="D241" i="49"/>
  <c r="D242" i="49"/>
  <c r="D243" i="49"/>
  <c r="D244" i="49"/>
  <c r="D245" i="49"/>
  <c r="D246" i="49"/>
  <c r="D247" i="49"/>
  <c r="D248" i="49"/>
  <c r="D249" i="49"/>
  <c r="D250" i="49"/>
  <c r="D251" i="49"/>
  <c r="D252" i="49"/>
  <c r="D253" i="49"/>
  <c r="D254" i="49"/>
  <c r="D255" i="49"/>
  <c r="D256" i="49"/>
  <c r="D257" i="49"/>
  <c r="D258" i="49"/>
  <c r="D259" i="49"/>
  <c r="D260" i="49"/>
  <c r="D261" i="49"/>
  <c r="D262" i="49"/>
  <c r="D263" i="49"/>
  <c r="D264" i="49"/>
  <c r="D265" i="49"/>
  <c r="D266" i="49"/>
  <c r="D267" i="49"/>
  <c r="D268" i="49"/>
  <c r="D269" i="49"/>
  <c r="D270" i="49"/>
  <c r="D271" i="49"/>
  <c r="D272" i="49"/>
  <c r="D273" i="49"/>
  <c r="D274" i="49"/>
  <c r="D275" i="49"/>
  <c r="D276" i="49"/>
  <c r="D277" i="49"/>
  <c r="D278" i="49"/>
  <c r="D279" i="49"/>
  <c r="D280" i="49"/>
  <c r="D281" i="49"/>
  <c r="D282" i="49"/>
  <c r="D283" i="49"/>
  <c r="D284" i="49"/>
  <c r="D285" i="49"/>
  <c r="D286" i="49"/>
  <c r="D287" i="49"/>
  <c r="D288" i="49"/>
  <c r="D289" i="49"/>
  <c r="D290" i="49"/>
  <c r="D291" i="49"/>
  <c r="D292" i="49"/>
  <c r="D293" i="49"/>
  <c r="D294" i="49"/>
  <c r="D295" i="49"/>
  <c r="D296" i="49"/>
  <c r="D297" i="49"/>
  <c r="D298" i="49"/>
  <c r="D299" i="49"/>
  <c r="D300" i="49"/>
  <c r="D301" i="49"/>
  <c r="D302" i="49"/>
  <c r="D303" i="49"/>
  <c r="D304" i="49"/>
  <c r="D305" i="49"/>
  <c r="D306" i="49"/>
  <c r="D307" i="49"/>
  <c r="D308" i="49"/>
  <c r="D309" i="49"/>
  <c r="D310" i="49"/>
  <c r="D311" i="49"/>
  <c r="D312" i="49"/>
  <c r="D313" i="49"/>
  <c r="D314" i="49"/>
  <c r="D315" i="49"/>
  <c r="D316" i="49"/>
  <c r="D317" i="49"/>
  <c r="D318" i="49"/>
  <c r="D319" i="49"/>
  <c r="D320" i="49"/>
  <c r="D321" i="49"/>
  <c r="D322" i="49"/>
  <c r="D323" i="49"/>
  <c r="D324" i="49"/>
  <c r="D325" i="49"/>
  <c r="D326" i="49"/>
  <c r="D327" i="49"/>
  <c r="D328" i="49"/>
  <c r="D329" i="49"/>
  <c r="D330" i="49"/>
  <c r="D331" i="49"/>
  <c r="D332" i="49"/>
  <c r="D333" i="49"/>
  <c r="D334" i="49"/>
  <c r="D335" i="49"/>
  <c r="D336" i="49"/>
  <c r="D337" i="49"/>
  <c r="D338" i="49"/>
  <c r="D339" i="49"/>
  <c r="D340" i="49"/>
  <c r="D341" i="49"/>
  <c r="D342" i="49"/>
  <c r="D343" i="49"/>
  <c r="D344" i="49"/>
  <c r="D345" i="49"/>
  <c r="D346" i="49"/>
  <c r="D347" i="49"/>
  <c r="D348" i="49"/>
  <c r="D349" i="49"/>
  <c r="D350" i="49"/>
  <c r="D351" i="49"/>
  <c r="D352" i="49"/>
  <c r="D353" i="49"/>
  <c r="D354" i="49"/>
  <c r="D355" i="49"/>
  <c r="D356" i="49"/>
  <c r="D357" i="49"/>
  <c r="D358" i="49"/>
  <c r="D359" i="49"/>
  <c r="D360" i="49"/>
  <c r="D361" i="49"/>
  <c r="D362" i="49"/>
  <c r="D363" i="49"/>
  <c r="D364" i="49"/>
  <c r="D365" i="49"/>
  <c r="D366" i="49"/>
  <c r="D367" i="49"/>
  <c r="D368" i="49"/>
  <c r="D369" i="49"/>
  <c r="D370" i="49"/>
  <c r="D371" i="49"/>
  <c r="D372" i="49"/>
  <c r="D373" i="49"/>
  <c r="D374" i="49"/>
  <c r="D375" i="49"/>
  <c r="D376" i="49"/>
  <c r="D377" i="49"/>
  <c r="D378" i="49"/>
  <c r="D379" i="49"/>
  <c r="D380" i="49"/>
  <c r="D381" i="49"/>
  <c r="D382" i="49"/>
  <c r="D383" i="49"/>
  <c r="D384" i="49"/>
  <c r="D385" i="49"/>
  <c r="D386" i="49"/>
  <c r="D387" i="49"/>
  <c r="D388" i="49"/>
  <c r="D389" i="49"/>
  <c r="D390" i="49"/>
  <c r="D391" i="49"/>
  <c r="D392" i="49"/>
  <c r="D393" i="49"/>
  <c r="D394" i="49"/>
  <c r="D395" i="49"/>
  <c r="D396" i="49"/>
  <c r="D397" i="49"/>
  <c r="D398" i="49"/>
  <c r="D399" i="49"/>
  <c r="D400" i="49"/>
  <c r="D401" i="49"/>
  <c r="D402" i="49"/>
  <c r="D403" i="49"/>
  <c r="D404" i="49"/>
  <c r="D405" i="49"/>
  <c r="D406" i="49"/>
  <c r="D407" i="49"/>
  <c r="D408" i="49"/>
  <c r="D409" i="49"/>
  <c r="D410" i="49"/>
  <c r="D411" i="49"/>
  <c r="D412" i="49"/>
  <c r="D413" i="49"/>
  <c r="D414" i="49"/>
  <c r="D415" i="49"/>
  <c r="D416" i="49"/>
  <c r="D417" i="49"/>
  <c r="D418" i="49"/>
  <c r="D419" i="49"/>
  <c r="D420" i="49"/>
  <c r="D421" i="49"/>
  <c r="D422" i="49"/>
  <c r="D423" i="49"/>
  <c r="D424" i="49"/>
  <c r="D425" i="49"/>
  <c r="D426" i="49"/>
  <c r="D427" i="49"/>
  <c r="D428" i="49"/>
  <c r="D429" i="49"/>
  <c r="D430" i="49"/>
  <c r="D431" i="49"/>
  <c r="D432" i="49"/>
  <c r="D433" i="49"/>
  <c r="D434" i="49"/>
  <c r="D435" i="49"/>
  <c r="D436" i="49"/>
  <c r="D437" i="49"/>
  <c r="D438" i="49"/>
  <c r="D439" i="49"/>
  <c r="D440" i="49"/>
  <c r="D441" i="49"/>
  <c r="D442" i="49"/>
  <c r="D443" i="49"/>
  <c r="D444" i="49"/>
  <c r="D445" i="49"/>
  <c r="D446" i="49"/>
  <c r="D447" i="49"/>
  <c r="D448" i="49"/>
  <c r="D449" i="49"/>
  <c r="D450" i="49"/>
  <c r="D451" i="49"/>
  <c r="D452" i="49"/>
  <c r="D453" i="49"/>
  <c r="D454" i="49"/>
  <c r="D455" i="49"/>
  <c r="D456" i="49"/>
  <c r="D457" i="49"/>
  <c r="D458" i="49"/>
  <c r="D459" i="49"/>
  <c r="D460" i="49"/>
  <c r="D461" i="49"/>
  <c r="D462" i="49"/>
  <c r="D463" i="49"/>
  <c r="D464" i="49"/>
  <c r="D465" i="49"/>
  <c r="D466" i="49"/>
  <c r="D467" i="49"/>
  <c r="D468" i="49"/>
  <c r="D469" i="49"/>
  <c r="D470" i="49"/>
  <c r="D471" i="49"/>
  <c r="D472" i="49"/>
  <c r="D473" i="49"/>
  <c r="D474" i="49"/>
  <c r="D475" i="49"/>
  <c r="D476" i="49"/>
  <c r="D477" i="49"/>
  <c r="D478" i="49"/>
  <c r="D479" i="49"/>
  <c r="D480" i="49"/>
  <c r="D481" i="49"/>
  <c r="D482" i="49"/>
  <c r="D483" i="49"/>
  <c r="D484" i="49"/>
  <c r="D485" i="49"/>
  <c r="D486" i="49"/>
  <c r="D487" i="49"/>
  <c r="D488" i="49"/>
  <c r="D489" i="49"/>
  <c r="D490" i="49"/>
  <c r="D491" i="49"/>
  <c r="D492" i="49"/>
  <c r="D493" i="49"/>
  <c r="D494" i="49"/>
  <c r="D495" i="49"/>
  <c r="D496" i="49"/>
  <c r="D497" i="49"/>
  <c r="D498" i="49"/>
  <c r="D499" i="49"/>
  <c r="D500" i="49"/>
  <c r="D501" i="49"/>
  <c r="D502" i="49"/>
  <c r="D503" i="49"/>
  <c r="D504" i="49"/>
  <c r="D505" i="49"/>
  <c r="D506" i="49"/>
  <c r="D507" i="49"/>
  <c r="D508" i="49"/>
  <c r="D509" i="49"/>
  <c r="D510" i="49"/>
  <c r="D511" i="49"/>
  <c r="D512" i="49"/>
  <c r="D513" i="49"/>
  <c r="D514" i="49"/>
  <c r="D515" i="49"/>
  <c r="D516" i="49"/>
  <c r="D517" i="49"/>
  <c r="D518" i="49"/>
  <c r="D519" i="49"/>
  <c r="D520" i="49"/>
  <c r="D521" i="49"/>
  <c r="D522" i="49"/>
  <c r="D523" i="49"/>
  <c r="D524" i="49"/>
  <c r="D525" i="49"/>
  <c r="D526" i="49"/>
  <c r="D527" i="49"/>
  <c r="D528" i="49"/>
  <c r="D529" i="49"/>
  <c r="D530" i="49"/>
  <c r="D531" i="49"/>
  <c r="D532" i="49"/>
  <c r="D533" i="49"/>
  <c r="D534" i="49"/>
  <c r="D535" i="49"/>
  <c r="D536" i="49"/>
  <c r="D537" i="49"/>
  <c r="D538" i="49"/>
  <c r="D539" i="49"/>
  <c r="D540" i="49"/>
  <c r="D541" i="49"/>
  <c r="D542" i="49"/>
  <c r="D543" i="49"/>
  <c r="D544" i="49"/>
  <c r="D545" i="49"/>
  <c r="D546" i="49"/>
  <c r="D547" i="49"/>
  <c r="D548" i="49"/>
  <c r="D549" i="49"/>
  <c r="D550" i="49"/>
  <c r="D551" i="49"/>
  <c r="D552" i="49"/>
  <c r="D553" i="49"/>
  <c r="D554" i="49"/>
  <c r="D555" i="49"/>
  <c r="D556" i="49"/>
  <c r="D557" i="49"/>
  <c r="D558" i="49"/>
  <c r="D559" i="49"/>
  <c r="D560" i="49"/>
  <c r="D561" i="49"/>
  <c r="D562" i="49"/>
  <c r="D563" i="49"/>
  <c r="D564" i="49"/>
  <c r="D565" i="49"/>
  <c r="D566" i="49"/>
  <c r="D567" i="49"/>
  <c r="D568" i="49"/>
  <c r="D569" i="49"/>
  <c r="D570" i="49"/>
  <c r="D571" i="49"/>
  <c r="D572" i="49"/>
  <c r="D573" i="49"/>
  <c r="D574" i="49"/>
  <c r="D575" i="49"/>
  <c r="D576" i="49"/>
  <c r="D577" i="49"/>
  <c r="D578" i="49"/>
  <c r="D579" i="49"/>
  <c r="D580" i="49"/>
  <c r="D581" i="49"/>
  <c r="D582" i="49"/>
  <c r="D583" i="49"/>
  <c r="D584" i="49"/>
  <c r="D585" i="49"/>
  <c r="D586" i="49"/>
  <c r="D587" i="49"/>
  <c r="D588" i="49"/>
  <c r="D589" i="49"/>
  <c r="D590" i="49"/>
  <c r="D591" i="49"/>
  <c r="D592" i="49"/>
  <c r="D593" i="49"/>
  <c r="D594" i="49"/>
  <c r="D595" i="49"/>
  <c r="D596" i="49"/>
  <c r="D597" i="49"/>
  <c r="D598" i="49"/>
  <c r="D599" i="49"/>
  <c r="D600" i="49"/>
  <c r="D601" i="49"/>
  <c r="D602" i="49"/>
  <c r="D603" i="49"/>
  <c r="D604" i="49"/>
  <c r="D605" i="49"/>
  <c r="D606" i="49"/>
  <c r="D607" i="49"/>
  <c r="D608" i="49"/>
  <c r="D609" i="49"/>
  <c r="D610" i="49"/>
  <c r="D611" i="49"/>
  <c r="D612" i="49"/>
  <c r="D613" i="49"/>
  <c r="D614" i="49"/>
  <c r="D615" i="49"/>
  <c r="D616" i="49"/>
  <c r="D617" i="49"/>
  <c r="D618" i="49"/>
  <c r="D619" i="49"/>
  <c r="D620" i="49"/>
  <c r="D621" i="49"/>
  <c r="D622" i="49"/>
  <c r="D623" i="49"/>
  <c r="D624" i="49"/>
  <c r="D625" i="49"/>
  <c r="D626" i="49"/>
  <c r="D627" i="49"/>
  <c r="D628" i="49"/>
  <c r="D629" i="49"/>
  <c r="D630" i="49"/>
  <c r="D631" i="49"/>
  <c r="D632" i="49"/>
  <c r="D633" i="49"/>
  <c r="D634" i="49"/>
  <c r="D635" i="49"/>
  <c r="D636" i="49"/>
  <c r="D637" i="49"/>
  <c r="D638" i="49"/>
  <c r="D639" i="49"/>
  <c r="D640" i="49"/>
  <c r="D641" i="49"/>
  <c r="D642" i="49"/>
  <c r="D643" i="49"/>
  <c r="D644" i="49"/>
  <c r="D645" i="49"/>
  <c r="D646" i="49"/>
  <c r="D647" i="49"/>
  <c r="D648" i="49"/>
  <c r="D649" i="49"/>
  <c r="D650" i="49"/>
  <c r="D651" i="49"/>
  <c r="D652" i="49"/>
  <c r="D653" i="49"/>
  <c r="D654" i="49"/>
  <c r="D655" i="49"/>
  <c r="D656" i="49"/>
  <c r="D657" i="49"/>
  <c r="D658" i="49"/>
  <c r="D659" i="49"/>
  <c r="D660" i="49"/>
  <c r="D661" i="49"/>
  <c r="D662" i="49"/>
  <c r="D663" i="49"/>
  <c r="D664" i="49"/>
  <c r="D665" i="49"/>
  <c r="D666" i="49"/>
  <c r="D667" i="49"/>
  <c r="D668" i="49"/>
  <c r="D669" i="49"/>
  <c r="D670" i="49"/>
  <c r="D671" i="49"/>
  <c r="D672" i="49"/>
  <c r="D673" i="49"/>
  <c r="D674" i="49"/>
  <c r="D675" i="49"/>
  <c r="D676" i="49"/>
  <c r="D677" i="49"/>
  <c r="D678" i="49"/>
  <c r="D679" i="49"/>
  <c r="D680" i="49"/>
  <c r="D681" i="49"/>
  <c r="D682" i="49"/>
  <c r="D683" i="49"/>
  <c r="D684" i="49"/>
  <c r="D685" i="49"/>
  <c r="D686" i="49"/>
  <c r="D687" i="49"/>
  <c r="D688" i="49"/>
  <c r="D689" i="49"/>
  <c r="D690" i="49"/>
  <c r="D691" i="49"/>
  <c r="D692" i="49"/>
  <c r="D693" i="49"/>
  <c r="D694" i="49"/>
  <c r="D695" i="49"/>
  <c r="D696" i="49"/>
  <c r="D697" i="49"/>
  <c r="D698" i="49"/>
  <c r="D699" i="49"/>
  <c r="D700" i="49"/>
  <c r="D701" i="49"/>
  <c r="D702" i="49"/>
  <c r="D703" i="49"/>
  <c r="D704" i="49"/>
  <c r="D705" i="49"/>
  <c r="D706" i="49"/>
  <c r="D707" i="49"/>
  <c r="D708" i="49"/>
  <c r="D709" i="49"/>
  <c r="D710" i="49"/>
  <c r="D711" i="49"/>
  <c r="D712" i="49"/>
  <c r="D713" i="49"/>
  <c r="D714" i="49"/>
  <c r="D715" i="49"/>
  <c r="D716" i="49"/>
  <c r="D717" i="49"/>
  <c r="D718" i="49"/>
  <c r="D719" i="49"/>
  <c r="D720" i="49"/>
  <c r="D721" i="49"/>
  <c r="D722" i="49"/>
  <c r="D723" i="49"/>
  <c r="D724" i="49"/>
  <c r="D725" i="49"/>
  <c r="D726" i="49"/>
  <c r="D727" i="49"/>
  <c r="D728" i="49"/>
  <c r="D729" i="49"/>
  <c r="D730" i="49"/>
  <c r="D731" i="49"/>
  <c r="D732" i="49"/>
  <c r="D733" i="49"/>
  <c r="D734" i="49"/>
  <c r="D735" i="49"/>
  <c r="D736" i="49"/>
  <c r="D737" i="49"/>
  <c r="D738" i="49"/>
  <c r="D739" i="49"/>
  <c r="D740" i="49"/>
  <c r="D741" i="49"/>
  <c r="D742" i="49"/>
  <c r="D743" i="49"/>
  <c r="D744" i="49"/>
  <c r="D745" i="49"/>
  <c r="D746" i="49"/>
  <c r="D747" i="49"/>
  <c r="D748" i="49"/>
  <c r="D749" i="49"/>
  <c r="D750" i="49"/>
  <c r="D751" i="49"/>
  <c r="D752" i="49"/>
  <c r="D753" i="49"/>
  <c r="D754" i="49"/>
  <c r="D755" i="49"/>
  <c r="D756" i="49"/>
  <c r="D757" i="49"/>
  <c r="D758" i="49"/>
  <c r="D759" i="49"/>
  <c r="D760" i="49"/>
  <c r="D761" i="49"/>
  <c r="D762" i="49"/>
  <c r="D763" i="49"/>
  <c r="D764" i="49"/>
  <c r="D765" i="49"/>
  <c r="D766" i="49"/>
  <c r="D767" i="49"/>
  <c r="D768" i="49"/>
  <c r="D769" i="49"/>
  <c r="D770" i="49"/>
  <c r="D771" i="49"/>
  <c r="D772" i="49"/>
  <c r="D773" i="49"/>
  <c r="D774" i="49"/>
  <c r="D775" i="49"/>
  <c r="D776" i="49"/>
  <c r="D777" i="49"/>
  <c r="D778" i="49"/>
  <c r="D779" i="49"/>
  <c r="D780" i="49"/>
  <c r="D781" i="49"/>
  <c r="D782" i="49"/>
  <c r="D783" i="49"/>
  <c r="D784" i="49"/>
  <c r="D785" i="49"/>
  <c r="D786" i="49"/>
  <c r="D787" i="49"/>
  <c r="D788" i="49"/>
  <c r="D789" i="49"/>
  <c r="D790" i="49"/>
  <c r="D791" i="49"/>
  <c r="D792" i="49"/>
  <c r="D793" i="49"/>
  <c r="D794" i="49"/>
  <c r="D795" i="49"/>
  <c r="D796" i="49"/>
  <c r="D797" i="49"/>
  <c r="D798" i="49"/>
  <c r="D799" i="49"/>
  <c r="D800" i="49"/>
  <c r="D801" i="49"/>
  <c r="D802" i="49"/>
  <c r="D803" i="49"/>
  <c r="D804" i="49"/>
  <c r="D805" i="49"/>
  <c r="D806" i="49"/>
  <c r="D807" i="49"/>
  <c r="D808" i="49"/>
  <c r="D809" i="49"/>
  <c r="D810" i="49"/>
  <c r="D811" i="49"/>
  <c r="D812" i="49"/>
  <c r="D813" i="49"/>
  <c r="D814" i="49"/>
  <c r="D815" i="49"/>
  <c r="D816" i="49"/>
  <c r="D817" i="49"/>
  <c r="D818" i="49"/>
  <c r="D819" i="49"/>
  <c r="D820" i="49"/>
  <c r="D821" i="49"/>
  <c r="D822" i="49"/>
  <c r="D823" i="49"/>
  <c r="D824" i="49"/>
  <c r="D825" i="49"/>
  <c r="D826" i="49"/>
  <c r="D827" i="49"/>
  <c r="D828" i="49"/>
  <c r="D829" i="49"/>
  <c r="D830" i="49"/>
  <c r="D831" i="49"/>
  <c r="D832" i="49"/>
  <c r="D833" i="49"/>
  <c r="D834" i="49"/>
  <c r="D835" i="49"/>
  <c r="D836" i="49"/>
  <c r="D837" i="49"/>
  <c r="D838" i="49"/>
  <c r="D839" i="49"/>
  <c r="D840" i="49"/>
  <c r="D841" i="49"/>
  <c r="D842" i="49"/>
  <c r="D843" i="49"/>
  <c r="D844" i="49"/>
  <c r="D845" i="49"/>
  <c r="D846" i="49"/>
  <c r="D847" i="49"/>
  <c r="D848" i="49"/>
  <c r="D849" i="49"/>
  <c r="D850" i="49"/>
  <c r="D851" i="49"/>
  <c r="D852" i="49"/>
  <c r="D853" i="49"/>
  <c r="D854" i="49"/>
  <c r="D855" i="49"/>
  <c r="D856" i="49"/>
  <c r="D857" i="49"/>
  <c r="D858" i="49"/>
  <c r="D859" i="49"/>
  <c r="D860" i="49"/>
  <c r="D861" i="49"/>
  <c r="D862" i="49"/>
  <c r="D863" i="49"/>
  <c r="D864" i="49"/>
  <c r="D865" i="49"/>
  <c r="D866" i="49"/>
  <c r="D867" i="49"/>
  <c r="D868" i="49"/>
  <c r="D869" i="49"/>
  <c r="D870" i="49"/>
  <c r="D871" i="49"/>
  <c r="D872" i="49"/>
  <c r="D873" i="49"/>
  <c r="D874" i="49"/>
  <c r="D875" i="49"/>
  <c r="D876" i="49"/>
  <c r="D877" i="49"/>
  <c r="D878" i="49"/>
  <c r="D879" i="49"/>
  <c r="D880" i="49"/>
  <c r="D881" i="49"/>
  <c r="D882" i="49"/>
  <c r="D883" i="49"/>
  <c r="D884" i="49"/>
  <c r="D885" i="49"/>
  <c r="D886" i="49"/>
  <c r="D887" i="49"/>
  <c r="D888" i="49"/>
  <c r="D889" i="49"/>
  <c r="D890" i="49"/>
  <c r="D891" i="49"/>
  <c r="D892" i="49"/>
  <c r="D893" i="49"/>
  <c r="D894" i="49"/>
  <c r="D895" i="49"/>
  <c r="D896" i="49"/>
  <c r="D897" i="49"/>
  <c r="D898" i="49"/>
  <c r="D899" i="49"/>
  <c r="D900" i="49"/>
  <c r="D901" i="49"/>
  <c r="D902" i="49"/>
  <c r="D903" i="49"/>
  <c r="D904" i="49"/>
  <c r="D905" i="49"/>
  <c r="D906" i="49"/>
  <c r="D907" i="49"/>
  <c r="D908" i="49"/>
  <c r="D909" i="49"/>
  <c r="D910" i="49"/>
  <c r="D911" i="49"/>
  <c r="D912" i="49"/>
  <c r="D913" i="49"/>
  <c r="D914" i="49"/>
  <c r="D915" i="49"/>
  <c r="D916" i="49"/>
  <c r="D917" i="49"/>
  <c r="D918" i="49"/>
  <c r="D919" i="49"/>
  <c r="D920" i="49"/>
  <c r="D921" i="49"/>
  <c r="D922" i="49"/>
  <c r="D923" i="49"/>
  <c r="D924" i="49"/>
  <c r="D925" i="49"/>
  <c r="D926" i="49"/>
  <c r="D927" i="49"/>
  <c r="D928" i="49"/>
  <c r="D929" i="49"/>
  <c r="D930" i="49"/>
  <c r="D931" i="49"/>
  <c r="D932" i="49"/>
  <c r="D933" i="49"/>
  <c r="D934" i="49"/>
  <c r="D935" i="49"/>
  <c r="D936" i="49"/>
  <c r="D937" i="49"/>
  <c r="D938" i="49"/>
  <c r="D939" i="49"/>
  <c r="D940" i="49"/>
  <c r="D941" i="49"/>
  <c r="D942" i="49"/>
  <c r="D943" i="49"/>
  <c r="D944" i="49"/>
  <c r="D945" i="49"/>
  <c r="D946" i="49"/>
  <c r="D947" i="49"/>
  <c r="D948" i="49"/>
  <c r="D949" i="49"/>
  <c r="D950" i="49"/>
  <c r="D951" i="49"/>
  <c r="D952" i="49"/>
  <c r="D953" i="49"/>
  <c r="D954" i="49"/>
  <c r="D955" i="49"/>
  <c r="D956" i="49"/>
  <c r="D957" i="49"/>
  <c r="D958" i="49"/>
  <c r="D959" i="49"/>
  <c r="D960" i="49"/>
  <c r="D961" i="49"/>
  <c r="D962" i="49"/>
  <c r="D963" i="49"/>
  <c r="D964" i="49"/>
  <c r="D965" i="49"/>
  <c r="D966" i="49"/>
  <c r="D967" i="49"/>
  <c r="D968" i="49"/>
  <c r="D969" i="49"/>
  <c r="D970" i="49"/>
  <c r="D971" i="49"/>
  <c r="D972" i="49"/>
  <c r="D973" i="49"/>
  <c r="D974" i="49"/>
  <c r="D975" i="49"/>
  <c r="D976" i="49"/>
  <c r="D977" i="49"/>
  <c r="D978" i="49"/>
  <c r="D979" i="49"/>
  <c r="D980" i="49"/>
  <c r="D981" i="49"/>
  <c r="D982" i="49"/>
  <c r="D983" i="49"/>
  <c r="D984" i="49"/>
  <c r="D985" i="49"/>
  <c r="D986" i="49"/>
  <c r="D987" i="49"/>
  <c r="D988" i="49"/>
  <c r="D989" i="49"/>
  <c r="D990" i="49"/>
  <c r="D991" i="49"/>
  <c r="D992" i="49"/>
  <c r="D993" i="49"/>
  <c r="D994" i="49"/>
  <c r="D995" i="49"/>
  <c r="D996" i="49"/>
  <c r="D997" i="49"/>
  <c r="D998" i="49"/>
  <c r="D999" i="49"/>
  <c r="D1000" i="49"/>
  <c r="D1001" i="49"/>
  <c r="D1002" i="49"/>
  <c r="D1003" i="49"/>
  <c r="D1004" i="49"/>
  <c r="D1005" i="49"/>
  <c r="D1006" i="49"/>
  <c r="D1007" i="49"/>
  <c r="D1008" i="49"/>
  <c r="D1009" i="49"/>
  <c r="D1010" i="49"/>
  <c r="D1011" i="49"/>
  <c r="D1012" i="49"/>
  <c r="D1013" i="49"/>
  <c r="D1014" i="49"/>
  <c r="D1015" i="49"/>
  <c r="D1016" i="49"/>
  <c r="D1017" i="49"/>
  <c r="D1018" i="49"/>
  <c r="D1019" i="49"/>
  <c r="D1020" i="49"/>
  <c r="D1021" i="49"/>
  <c r="D1022" i="49"/>
  <c r="D1023" i="49"/>
  <c r="D1024" i="49"/>
  <c r="D1025" i="49"/>
  <c r="D1026" i="49"/>
  <c r="D1027" i="49"/>
  <c r="D1028" i="49"/>
  <c r="D1029" i="49"/>
  <c r="D1030" i="49"/>
  <c r="D1031" i="49"/>
  <c r="D1032" i="49"/>
  <c r="D1033" i="49"/>
  <c r="D1034" i="49"/>
  <c r="D1035" i="49"/>
  <c r="D1036" i="49"/>
  <c r="D1037" i="49"/>
  <c r="D1038" i="49"/>
  <c r="D1039" i="49"/>
  <c r="D1040" i="49"/>
  <c r="D1041" i="49"/>
  <c r="D1042" i="49"/>
  <c r="D1043" i="49"/>
  <c r="D1044" i="49"/>
  <c r="D1045" i="49"/>
  <c r="D1046" i="49"/>
  <c r="D1047" i="49"/>
  <c r="D1048" i="49"/>
  <c r="D1049" i="49"/>
  <c r="D1050" i="49"/>
  <c r="D1051" i="49"/>
  <c r="D1052" i="49"/>
  <c r="D1053" i="49"/>
  <c r="D1054" i="49"/>
  <c r="D1055" i="49"/>
  <c r="D1056" i="49"/>
  <c r="D1057" i="49"/>
  <c r="D1058" i="49"/>
  <c r="D1059" i="49"/>
  <c r="D1060" i="49"/>
  <c r="D1061" i="49"/>
  <c r="D1062" i="49"/>
  <c r="D1063" i="49"/>
  <c r="D1064" i="49"/>
  <c r="D1065" i="49"/>
  <c r="D1066" i="49"/>
  <c r="D1067" i="49"/>
  <c r="D1068" i="49"/>
  <c r="D1069" i="49"/>
  <c r="D1070" i="49"/>
  <c r="D1071" i="49"/>
  <c r="D1072" i="49"/>
  <c r="D1073" i="49"/>
  <c r="D1074" i="49"/>
  <c r="D1075" i="49"/>
  <c r="D1076" i="49"/>
  <c r="D1077" i="49"/>
  <c r="D1078" i="49"/>
  <c r="D1079" i="49"/>
  <c r="D1080" i="49"/>
  <c r="D1081" i="49"/>
  <c r="D1082" i="49"/>
  <c r="D1083" i="49"/>
  <c r="D1084" i="49"/>
  <c r="D1085" i="49"/>
  <c r="D1086" i="49"/>
  <c r="D1087" i="49"/>
  <c r="D1088" i="49"/>
  <c r="D1089" i="49"/>
  <c r="D1090" i="49"/>
  <c r="D1091" i="49"/>
  <c r="D1092" i="49"/>
  <c r="D1093" i="49"/>
  <c r="D1094" i="49"/>
  <c r="D1095" i="49"/>
  <c r="D1096" i="49"/>
  <c r="D1097" i="49"/>
  <c r="D1098" i="49"/>
  <c r="D1099" i="49"/>
  <c r="D1100" i="49"/>
  <c r="D1101" i="49"/>
  <c r="D1102" i="49"/>
  <c r="D1103" i="49"/>
  <c r="D1104" i="49"/>
  <c r="D1105" i="49"/>
  <c r="D1106" i="49"/>
  <c r="D1107" i="49"/>
  <c r="D1108" i="49"/>
  <c r="D1109" i="49"/>
  <c r="D1110" i="49"/>
  <c r="D1111" i="49"/>
  <c r="D1112" i="49"/>
  <c r="D1113" i="49"/>
  <c r="D1114" i="49"/>
  <c r="D1115" i="49"/>
  <c r="D1116" i="49"/>
  <c r="D1117" i="49"/>
  <c r="D1118" i="49"/>
  <c r="D1119" i="49"/>
  <c r="D1120" i="49"/>
  <c r="D1121" i="49"/>
  <c r="D1122" i="49"/>
  <c r="D1123" i="49"/>
  <c r="D1124" i="49"/>
  <c r="D1125" i="49"/>
  <c r="D1126" i="49"/>
  <c r="D1127" i="49"/>
  <c r="D1128" i="49"/>
  <c r="D1129" i="49"/>
  <c r="D1130" i="49"/>
  <c r="D1131" i="49"/>
  <c r="D1132" i="49"/>
  <c r="D1133" i="49"/>
  <c r="D1134" i="49"/>
  <c r="D1135" i="49"/>
  <c r="D1136" i="49"/>
  <c r="D1137" i="49"/>
  <c r="D1138" i="49"/>
  <c r="D1139" i="49"/>
  <c r="D1140" i="49"/>
  <c r="D1141" i="49"/>
  <c r="D1142" i="49"/>
  <c r="D1143" i="49"/>
  <c r="D1144" i="49"/>
  <c r="D1145" i="49"/>
  <c r="D1146" i="49"/>
  <c r="D1147" i="49"/>
  <c r="D1148" i="49"/>
  <c r="D1149" i="49"/>
  <c r="D1150" i="49"/>
  <c r="D1151" i="49"/>
  <c r="D1152" i="49"/>
  <c r="D1153" i="49"/>
  <c r="D1154" i="49"/>
  <c r="D1155" i="49"/>
  <c r="D1156" i="49"/>
  <c r="D1157" i="49"/>
  <c r="D1158" i="49"/>
  <c r="D1159" i="49"/>
  <c r="D1160" i="49"/>
  <c r="D1161" i="49"/>
  <c r="D1162" i="49"/>
  <c r="D1163" i="49"/>
  <c r="D1164" i="49"/>
  <c r="D1165" i="49"/>
  <c r="D1166" i="49"/>
  <c r="D1167" i="49"/>
  <c r="D1168" i="49"/>
  <c r="D1169" i="49"/>
  <c r="D1170" i="49"/>
  <c r="D1171" i="49"/>
  <c r="D1172" i="49"/>
  <c r="D1173" i="49"/>
  <c r="D1174" i="49"/>
  <c r="D1175" i="49"/>
  <c r="D1176" i="49"/>
  <c r="D1177" i="49"/>
  <c r="D1178" i="49"/>
  <c r="D1179" i="49"/>
  <c r="D1180" i="49"/>
  <c r="D1181" i="49"/>
  <c r="D1182" i="49"/>
  <c r="D1183" i="49"/>
  <c r="D1184" i="49"/>
  <c r="D1185" i="49"/>
  <c r="D1186" i="49"/>
  <c r="D1187" i="49"/>
  <c r="D1188" i="49"/>
  <c r="D1189" i="49"/>
  <c r="D1190" i="49"/>
  <c r="D1191" i="49"/>
  <c r="D1192" i="49"/>
  <c r="D1193" i="49"/>
  <c r="D1194" i="49"/>
  <c r="D1195" i="49"/>
  <c r="D1196" i="49"/>
  <c r="D1197" i="49"/>
  <c r="D1198" i="49"/>
  <c r="D1199" i="49"/>
  <c r="D1200" i="49"/>
  <c r="D1201" i="49"/>
  <c r="D1202" i="49"/>
  <c r="D1203" i="49"/>
  <c r="D1204" i="49"/>
  <c r="D1205" i="49"/>
  <c r="D1206" i="49"/>
  <c r="D1207" i="49"/>
  <c r="D1208" i="49"/>
  <c r="D1209" i="49"/>
  <c r="D1210" i="49"/>
  <c r="D1211" i="49"/>
  <c r="D1212" i="49"/>
  <c r="D1213" i="49"/>
  <c r="D1214" i="49"/>
  <c r="D1215" i="49"/>
  <c r="D1216" i="49"/>
  <c r="D1217" i="49"/>
  <c r="D1218" i="49"/>
  <c r="D1219" i="49"/>
  <c r="D1220" i="49"/>
  <c r="D1221" i="49"/>
  <c r="D1222" i="49"/>
  <c r="D1223" i="49"/>
  <c r="D1224" i="49"/>
  <c r="D1225" i="49"/>
  <c r="D1226" i="49"/>
  <c r="D1227" i="49"/>
  <c r="D1228" i="49"/>
  <c r="D1229" i="49"/>
  <c r="D1230" i="49"/>
  <c r="D1231" i="49"/>
  <c r="D1232" i="49"/>
  <c r="D1233" i="49"/>
  <c r="D1234" i="49"/>
  <c r="D1235" i="49"/>
  <c r="D1236" i="49"/>
  <c r="D1237" i="49"/>
  <c r="D1238" i="49"/>
  <c r="D1239" i="49"/>
  <c r="D1240" i="49"/>
  <c r="D1241" i="49"/>
  <c r="D1242" i="49"/>
  <c r="D1243" i="49"/>
  <c r="D1244" i="49"/>
  <c r="D1245" i="49"/>
  <c r="D1246" i="49"/>
  <c r="D1247" i="49"/>
  <c r="D1248" i="49"/>
  <c r="D1249" i="49"/>
  <c r="D1250" i="49"/>
  <c r="D1251" i="49"/>
  <c r="D1252" i="49"/>
  <c r="D1253" i="49"/>
  <c r="D1254" i="49"/>
  <c r="D1255" i="49"/>
  <c r="D1256" i="49"/>
  <c r="D1257" i="49"/>
  <c r="D1258" i="49"/>
  <c r="D1259" i="49"/>
  <c r="D1260" i="49"/>
  <c r="D1261" i="49"/>
  <c r="D1262" i="49"/>
  <c r="D1263" i="49"/>
  <c r="D1264" i="49"/>
  <c r="D1265" i="49"/>
  <c r="D1266" i="49"/>
  <c r="D1267" i="49"/>
  <c r="D1268" i="49"/>
  <c r="D1269" i="49"/>
  <c r="D1270" i="49"/>
  <c r="D1271" i="49"/>
  <c r="D1272" i="49"/>
  <c r="D1273" i="49"/>
  <c r="D1274" i="49"/>
  <c r="D1275" i="49"/>
  <c r="D1276" i="49"/>
  <c r="D1277" i="49"/>
  <c r="D1278" i="49"/>
  <c r="D1279" i="49"/>
  <c r="D1280" i="49"/>
  <c r="D1281" i="49"/>
  <c r="D1282" i="49"/>
  <c r="D1283" i="49"/>
  <c r="D1284" i="49"/>
  <c r="D1285" i="49"/>
  <c r="D1286" i="49"/>
  <c r="D1287" i="49"/>
  <c r="D1288" i="49"/>
  <c r="D1289" i="49"/>
  <c r="D1290" i="49"/>
  <c r="D1291" i="49"/>
  <c r="D1292" i="49"/>
  <c r="D1293" i="49"/>
  <c r="D1294" i="49"/>
  <c r="D1295" i="49"/>
  <c r="D1296" i="49"/>
  <c r="D1297" i="49"/>
  <c r="D1298" i="49"/>
  <c r="D1299" i="49"/>
  <c r="D1300" i="49"/>
  <c r="D1301" i="49"/>
  <c r="D1302" i="49"/>
  <c r="D1303" i="49"/>
  <c r="D1304" i="49"/>
  <c r="D1305" i="49"/>
  <c r="D1306" i="49"/>
  <c r="D1307" i="49"/>
  <c r="D1308" i="49"/>
  <c r="D1309" i="49"/>
  <c r="D1310" i="49"/>
  <c r="D1311" i="49"/>
  <c r="D1312" i="49"/>
  <c r="D1313" i="49"/>
  <c r="D1314" i="49"/>
  <c r="D1315" i="49"/>
  <c r="D1316" i="49"/>
  <c r="D1317" i="49"/>
  <c r="D1318" i="49"/>
  <c r="D1319" i="49"/>
  <c r="D1320" i="49"/>
  <c r="D1321" i="49"/>
  <c r="D1322" i="49"/>
  <c r="D1323" i="49"/>
  <c r="D1324" i="49"/>
  <c r="D1325" i="49"/>
  <c r="D1326" i="49"/>
  <c r="D1327" i="49"/>
  <c r="D1328" i="49"/>
  <c r="D1329" i="49"/>
  <c r="D1330" i="49"/>
  <c r="D1331" i="49"/>
  <c r="D1332" i="49"/>
  <c r="D1333" i="49"/>
  <c r="D1334" i="49"/>
  <c r="D1335" i="49"/>
  <c r="D1336" i="49"/>
  <c r="D1337" i="49"/>
  <c r="D1338" i="49"/>
  <c r="D1339" i="49"/>
  <c r="D1340" i="49"/>
  <c r="D1341" i="49"/>
  <c r="D1342" i="49"/>
  <c r="D1343" i="49"/>
  <c r="D1344" i="49"/>
  <c r="D1345" i="49"/>
  <c r="D1346" i="49"/>
  <c r="D1347" i="49"/>
  <c r="D1348" i="49"/>
  <c r="D1349" i="49"/>
  <c r="D1350" i="49"/>
  <c r="D1351" i="49"/>
  <c r="D1352" i="49"/>
  <c r="D1353" i="49"/>
  <c r="D1354" i="49"/>
  <c r="D1355" i="49"/>
  <c r="D1356" i="49"/>
  <c r="D1357" i="49"/>
  <c r="D1358" i="49"/>
  <c r="D1359" i="49"/>
  <c r="D1360" i="49"/>
  <c r="D1361" i="49"/>
  <c r="D1362" i="49"/>
  <c r="D1363" i="49"/>
  <c r="D1364" i="49"/>
  <c r="D1365" i="49"/>
  <c r="D1366" i="49"/>
  <c r="D1367" i="49"/>
  <c r="D1368" i="49"/>
  <c r="D1369" i="49"/>
  <c r="D1370" i="49"/>
  <c r="D1371" i="49"/>
  <c r="D1372" i="49"/>
  <c r="D1373" i="49"/>
  <c r="D1374" i="49"/>
  <c r="D1375" i="49"/>
  <c r="D1376" i="49"/>
  <c r="D1377" i="49"/>
  <c r="D1378" i="49"/>
  <c r="D1379" i="49"/>
  <c r="D1380" i="49"/>
  <c r="D1381" i="49"/>
  <c r="D1382" i="49"/>
  <c r="D1383" i="49"/>
  <c r="D1384" i="49"/>
  <c r="D1385" i="49"/>
  <c r="D1386" i="49"/>
  <c r="D1387" i="49"/>
  <c r="D1388" i="49"/>
  <c r="D1389" i="49"/>
  <c r="D1390" i="49"/>
  <c r="D1391" i="49"/>
  <c r="D1392" i="49"/>
  <c r="D1393" i="49"/>
  <c r="D1394" i="49"/>
  <c r="D1395" i="49"/>
  <c r="D1396" i="49"/>
  <c r="D1397" i="49"/>
  <c r="D1398" i="49"/>
  <c r="D1399" i="49"/>
  <c r="D1400" i="49"/>
  <c r="D1401" i="49"/>
  <c r="D1402" i="49"/>
  <c r="D1403" i="49"/>
  <c r="D1404" i="49"/>
  <c r="D1405" i="49"/>
  <c r="D1406" i="49"/>
  <c r="D1407" i="49"/>
  <c r="D1408" i="49"/>
  <c r="D1409" i="49"/>
  <c r="D1410" i="49"/>
  <c r="D1411" i="49"/>
  <c r="D1412" i="49"/>
  <c r="D1413" i="49"/>
  <c r="D1414" i="49"/>
  <c r="D1415" i="49"/>
  <c r="D1416" i="49"/>
  <c r="D1417" i="49"/>
  <c r="D1418" i="49"/>
  <c r="D1419" i="49"/>
  <c r="D1420" i="49"/>
  <c r="D1421" i="49"/>
  <c r="D1422" i="49"/>
  <c r="D1423" i="49"/>
  <c r="D1424" i="49"/>
  <c r="D1425" i="49"/>
  <c r="D1426" i="49"/>
  <c r="D1427" i="49"/>
  <c r="D1428" i="49"/>
  <c r="D1429" i="49"/>
  <c r="D1430" i="49"/>
  <c r="D1431" i="49"/>
  <c r="D1432" i="49"/>
  <c r="D1433" i="49"/>
  <c r="D1434" i="49"/>
  <c r="D1435" i="49"/>
  <c r="D1436" i="49"/>
  <c r="D1437" i="49"/>
  <c r="D1438" i="49"/>
  <c r="D1439" i="49"/>
  <c r="D1440" i="49"/>
  <c r="D1441" i="49"/>
  <c r="D1442" i="49"/>
  <c r="D1443" i="49"/>
  <c r="D1444" i="49"/>
  <c r="D1445" i="49"/>
  <c r="D1446" i="49"/>
  <c r="D1447" i="49"/>
  <c r="D1448" i="49"/>
  <c r="D1449" i="49"/>
  <c r="D1450" i="49"/>
  <c r="D1451" i="49"/>
  <c r="D1452" i="49"/>
  <c r="D1453" i="49"/>
  <c r="D1454" i="49"/>
  <c r="D1455" i="49"/>
  <c r="D1456" i="49"/>
  <c r="D1457" i="49"/>
  <c r="D1458" i="49"/>
  <c r="D1459" i="49"/>
  <c r="D1460" i="49"/>
  <c r="D1461" i="49"/>
  <c r="D1462" i="49"/>
  <c r="D1463" i="49"/>
  <c r="D1464" i="49"/>
  <c r="D1465" i="49"/>
  <c r="D1466" i="49"/>
  <c r="D1467" i="49"/>
  <c r="D1468" i="49"/>
  <c r="D1469" i="49"/>
  <c r="D1470" i="49"/>
  <c r="D1471" i="49"/>
  <c r="D1472" i="49"/>
  <c r="D1473" i="49"/>
  <c r="D1474" i="49"/>
  <c r="D1475" i="49"/>
  <c r="D1476" i="49"/>
  <c r="D1477" i="49"/>
  <c r="D1478" i="49"/>
  <c r="D1479" i="49"/>
  <c r="D1480" i="49"/>
  <c r="D1481" i="49"/>
  <c r="D1482" i="49"/>
  <c r="D1483" i="49"/>
  <c r="D1484" i="49"/>
  <c r="D1485" i="49"/>
  <c r="D1486" i="49"/>
  <c r="D1487" i="49"/>
  <c r="D1488" i="49"/>
  <c r="D1489" i="49"/>
  <c r="D1490" i="49"/>
  <c r="D1491" i="49"/>
  <c r="D1492" i="49"/>
  <c r="D1493" i="49"/>
  <c r="D1494" i="49"/>
  <c r="D1495" i="49"/>
  <c r="D1496" i="49"/>
  <c r="D1497" i="49"/>
  <c r="D1498" i="49"/>
  <c r="D1499" i="49"/>
  <c r="D1500" i="49"/>
  <c r="D1501" i="49"/>
  <c r="D1502" i="49"/>
  <c r="D1503" i="49"/>
  <c r="D1504" i="49"/>
  <c r="D1505" i="49"/>
  <c r="D1506" i="49"/>
  <c r="D1507" i="49"/>
  <c r="D1508" i="49"/>
  <c r="D1509" i="49"/>
  <c r="D1510" i="49"/>
  <c r="D1511" i="49"/>
  <c r="D1512" i="49"/>
  <c r="D1513" i="49"/>
  <c r="D1514" i="49"/>
  <c r="D1515" i="49"/>
  <c r="D1516" i="49"/>
  <c r="D1517" i="49"/>
  <c r="D1518" i="49"/>
  <c r="D1519" i="49"/>
  <c r="D1520" i="49"/>
  <c r="D1521" i="49"/>
  <c r="D1522" i="49"/>
  <c r="D1523" i="49"/>
  <c r="D1524" i="49"/>
  <c r="D1525" i="49"/>
  <c r="D1526" i="49"/>
  <c r="D1527" i="49"/>
  <c r="D1528" i="49"/>
  <c r="D1529" i="49"/>
  <c r="D1530" i="49"/>
  <c r="D1531" i="49"/>
  <c r="D1532" i="49"/>
  <c r="D1533" i="49"/>
  <c r="D1534" i="49"/>
  <c r="D1535" i="49"/>
  <c r="D1536" i="49"/>
  <c r="D1537" i="49"/>
  <c r="D1538" i="49"/>
  <c r="D1539" i="49"/>
  <c r="D1540" i="49"/>
  <c r="D1541" i="49"/>
  <c r="D1542" i="49"/>
  <c r="D1543" i="49"/>
  <c r="D1544" i="49"/>
  <c r="D1545" i="49"/>
  <c r="D1546" i="49"/>
  <c r="D1547" i="49"/>
  <c r="D1548" i="49"/>
  <c r="D1549" i="49"/>
  <c r="D1550" i="49"/>
  <c r="D1551" i="49"/>
  <c r="D1552" i="49"/>
  <c r="D1553" i="49"/>
  <c r="D1554" i="49"/>
  <c r="D1555" i="49"/>
  <c r="D1556" i="49"/>
  <c r="D1557" i="49"/>
  <c r="D1558" i="49"/>
  <c r="D1559" i="49"/>
  <c r="D1560" i="49"/>
  <c r="D1561" i="49"/>
  <c r="D1562" i="49"/>
  <c r="D1563" i="49"/>
  <c r="D1564" i="49"/>
  <c r="D1565" i="49"/>
  <c r="D1566" i="49"/>
  <c r="D1567" i="49"/>
  <c r="D1568" i="49"/>
  <c r="D1569" i="49"/>
  <c r="D1570" i="49"/>
  <c r="D1571" i="49"/>
  <c r="D1572" i="49"/>
  <c r="D1573" i="49"/>
  <c r="D1574" i="49"/>
  <c r="D1575" i="49"/>
  <c r="D1576" i="49"/>
  <c r="D1577" i="49"/>
  <c r="D1578" i="49"/>
  <c r="D1579" i="49"/>
  <c r="D1580" i="49"/>
  <c r="D1581" i="49"/>
  <c r="D1582" i="49"/>
  <c r="D1583" i="49"/>
  <c r="D1584" i="49"/>
  <c r="D1585" i="49"/>
  <c r="D1586" i="49"/>
  <c r="D1587" i="49"/>
  <c r="D1588" i="49"/>
  <c r="D1589" i="49"/>
  <c r="D1590" i="49"/>
  <c r="D1591" i="49"/>
  <c r="D1592" i="49"/>
  <c r="D1593" i="49"/>
  <c r="D1594" i="49"/>
  <c r="D1595" i="49"/>
  <c r="D1596" i="49"/>
  <c r="D1597" i="49"/>
  <c r="D1598" i="49"/>
  <c r="D1599" i="49"/>
  <c r="D1600" i="49"/>
  <c r="D1601" i="49"/>
  <c r="D1602" i="49"/>
  <c r="D1603" i="49"/>
  <c r="D1604" i="49"/>
  <c r="D1605" i="49"/>
  <c r="D1606" i="49"/>
  <c r="D1607" i="49"/>
  <c r="D1608" i="49"/>
  <c r="D1609" i="49"/>
  <c r="D1610" i="49"/>
  <c r="D1611" i="49"/>
  <c r="D1612" i="49"/>
  <c r="D1613" i="49"/>
  <c r="D1614" i="49"/>
  <c r="D1615" i="49"/>
  <c r="D1616" i="49"/>
  <c r="D1617" i="49"/>
  <c r="D1618" i="49"/>
  <c r="D1619" i="49"/>
  <c r="D1620" i="49"/>
  <c r="D1621" i="49"/>
  <c r="D1622" i="49"/>
  <c r="D1623" i="49"/>
  <c r="D1624" i="49"/>
  <c r="D1625" i="49"/>
  <c r="D1626" i="49"/>
  <c r="D1627" i="49"/>
  <c r="D1628" i="49"/>
  <c r="D1629" i="49"/>
  <c r="D1630" i="49"/>
  <c r="D1631" i="49"/>
  <c r="D1632" i="49"/>
  <c r="D1633" i="49"/>
  <c r="D1634" i="49"/>
  <c r="D1635" i="49"/>
  <c r="D1636" i="49"/>
  <c r="D1637" i="49"/>
  <c r="D1638" i="49"/>
  <c r="D1639" i="49"/>
  <c r="D1640" i="49"/>
  <c r="D1641" i="49"/>
  <c r="D1642" i="49"/>
  <c r="D1643" i="49"/>
  <c r="D1644" i="49"/>
  <c r="D1645" i="49"/>
  <c r="D1646" i="49"/>
  <c r="D1647" i="49"/>
  <c r="D1648" i="49"/>
  <c r="D1649" i="49"/>
  <c r="D1650" i="49"/>
  <c r="D1651" i="49"/>
  <c r="D1652" i="49"/>
  <c r="D1653" i="49"/>
  <c r="D1654" i="49"/>
  <c r="D1655" i="49"/>
  <c r="D1656" i="49"/>
  <c r="D1657" i="49"/>
  <c r="D1658" i="49"/>
  <c r="D1659" i="49"/>
  <c r="D1660" i="49"/>
  <c r="D1661" i="49"/>
  <c r="D1662" i="49"/>
  <c r="D1663" i="49"/>
  <c r="D1664" i="49"/>
  <c r="D1665" i="49"/>
  <c r="D1666" i="49"/>
  <c r="D1667" i="49"/>
  <c r="D1668" i="49"/>
  <c r="D1669" i="49"/>
  <c r="D1670" i="49"/>
  <c r="D1671" i="49"/>
  <c r="D1672" i="49"/>
  <c r="D1673" i="49"/>
  <c r="D1674" i="49"/>
  <c r="D1675" i="49"/>
  <c r="D1676" i="49"/>
  <c r="D1677" i="49"/>
  <c r="D1678" i="49"/>
  <c r="D1679" i="49"/>
  <c r="D1680" i="49"/>
  <c r="D1681" i="49"/>
  <c r="D1682" i="49"/>
  <c r="D1683" i="49"/>
  <c r="D1684" i="49"/>
  <c r="D1685" i="49"/>
  <c r="D1686" i="49"/>
  <c r="D1687" i="49"/>
  <c r="D1688" i="49"/>
  <c r="D1689" i="49"/>
  <c r="D1690" i="49"/>
  <c r="D1691" i="49"/>
  <c r="D1692" i="49"/>
  <c r="D1693" i="49"/>
  <c r="D1694" i="49"/>
  <c r="D1695" i="49"/>
  <c r="D1696" i="49"/>
  <c r="D1697" i="49"/>
  <c r="D1698" i="49"/>
  <c r="D1699" i="49"/>
  <c r="D1700" i="49"/>
  <c r="D1701" i="49"/>
  <c r="D1702" i="49"/>
  <c r="D1703" i="49"/>
  <c r="D1704" i="49"/>
  <c r="D1705" i="49"/>
  <c r="D1706" i="49"/>
  <c r="D1707" i="49"/>
  <c r="D1708" i="49"/>
  <c r="D1709" i="49"/>
  <c r="D1710" i="49"/>
  <c r="D1711" i="49"/>
  <c r="D1712" i="49"/>
  <c r="D1713" i="49"/>
  <c r="D1714" i="49"/>
  <c r="D1715" i="49"/>
  <c r="D1716" i="49"/>
  <c r="D1717" i="49"/>
  <c r="D1718" i="49"/>
  <c r="D1719" i="49"/>
  <c r="D1720" i="49"/>
  <c r="D1721" i="49"/>
  <c r="D1722" i="49"/>
  <c r="D1723" i="49"/>
  <c r="D1724" i="49"/>
  <c r="D1725" i="49"/>
  <c r="D1726" i="49"/>
  <c r="D1727" i="49"/>
  <c r="D1728" i="49"/>
  <c r="D1729" i="49"/>
  <c r="D1730" i="49"/>
  <c r="D1731" i="49"/>
  <c r="D1732" i="49"/>
  <c r="D1733" i="49"/>
  <c r="D1734" i="49"/>
  <c r="D1735" i="49"/>
  <c r="D1736" i="49"/>
  <c r="D1737" i="49"/>
  <c r="D1738" i="49"/>
  <c r="D1739" i="49"/>
  <c r="D1740" i="49"/>
  <c r="D1741" i="49"/>
  <c r="D1742" i="49"/>
  <c r="D1743" i="49"/>
  <c r="D1744" i="49"/>
  <c r="D1745" i="49"/>
  <c r="D1746" i="49"/>
  <c r="D1747" i="49"/>
  <c r="D1748" i="49"/>
  <c r="D1749" i="49"/>
  <c r="D1750" i="49"/>
  <c r="D1751" i="49"/>
  <c r="D1752" i="49"/>
  <c r="D1753" i="49"/>
  <c r="D1754" i="49"/>
  <c r="D1755" i="49"/>
  <c r="D1756" i="49"/>
  <c r="D1757" i="49"/>
  <c r="D1758" i="49"/>
  <c r="D1759" i="49"/>
  <c r="D1760" i="49"/>
  <c r="D1761" i="49"/>
  <c r="D1762" i="49"/>
  <c r="D1763" i="49"/>
  <c r="D1764" i="49"/>
  <c r="D1765" i="49"/>
  <c r="D1766" i="49"/>
  <c r="D1767" i="49"/>
  <c r="D1768" i="49"/>
  <c r="D1769" i="49"/>
  <c r="D1770" i="49"/>
  <c r="D1771" i="49"/>
  <c r="D1772" i="49"/>
  <c r="D1773" i="49"/>
  <c r="D1774" i="49"/>
  <c r="D1775" i="49"/>
  <c r="D1776" i="49"/>
  <c r="D1777" i="49"/>
  <c r="D1778" i="49"/>
  <c r="D1779" i="49"/>
  <c r="D1780" i="49"/>
  <c r="D1781" i="49"/>
  <c r="D1782" i="49"/>
  <c r="D1783" i="49"/>
  <c r="D1784" i="49"/>
  <c r="D1785" i="49"/>
  <c r="D1786" i="49"/>
  <c r="D1787" i="49"/>
  <c r="D1788" i="49"/>
  <c r="D1789" i="49"/>
  <c r="D1790" i="49"/>
  <c r="D1791" i="49"/>
  <c r="D1792" i="49"/>
  <c r="D1793" i="49"/>
  <c r="D1794" i="49"/>
  <c r="D1795" i="49"/>
  <c r="D1796" i="49"/>
  <c r="D1797" i="49"/>
  <c r="D1798" i="49"/>
  <c r="D1799" i="49"/>
  <c r="D1800" i="49"/>
  <c r="D1801" i="49"/>
  <c r="D1802" i="49"/>
  <c r="D1803" i="49"/>
  <c r="D1804" i="49"/>
  <c r="D1805" i="49"/>
  <c r="D1806" i="49"/>
  <c r="D1807" i="49"/>
  <c r="D1808" i="49"/>
  <c r="D1809" i="49"/>
  <c r="D1810" i="49"/>
  <c r="D1811" i="49"/>
  <c r="D1812" i="49"/>
  <c r="D1813" i="49"/>
  <c r="D1814" i="49"/>
  <c r="D1815" i="49"/>
  <c r="D1816" i="49"/>
  <c r="D1817" i="49"/>
  <c r="D1818" i="49"/>
  <c r="D1819" i="49"/>
  <c r="D1820" i="49"/>
  <c r="D1821" i="49"/>
  <c r="D1822" i="49"/>
  <c r="D1823" i="49"/>
  <c r="D1824" i="49"/>
  <c r="D1825" i="49"/>
  <c r="D1826" i="49"/>
  <c r="D1827" i="49"/>
  <c r="D1828" i="49"/>
  <c r="D1829" i="49"/>
  <c r="D1830" i="49"/>
  <c r="D1831" i="49"/>
  <c r="D1832" i="49"/>
  <c r="D1833" i="49"/>
  <c r="D1834" i="49"/>
  <c r="D1835" i="49"/>
  <c r="D1836" i="49"/>
  <c r="D1837" i="49"/>
  <c r="D1838" i="49"/>
  <c r="D1839" i="49"/>
  <c r="D1840" i="49"/>
  <c r="D1841" i="49"/>
  <c r="D1842" i="49"/>
  <c r="D1843" i="49"/>
  <c r="D1844" i="49"/>
  <c r="D1845" i="49"/>
  <c r="D1846" i="49"/>
  <c r="D1847" i="49"/>
  <c r="D1848" i="49"/>
  <c r="D1849" i="49"/>
  <c r="D1850" i="49"/>
  <c r="D1851" i="49"/>
  <c r="D1852" i="49"/>
  <c r="D1853" i="49"/>
  <c r="D1854" i="49"/>
  <c r="D1855" i="49"/>
  <c r="D1856" i="49"/>
  <c r="D1857" i="49"/>
  <c r="D1858" i="49"/>
  <c r="D1859" i="49"/>
  <c r="D1860" i="49"/>
  <c r="D1861" i="49"/>
  <c r="D1862" i="49"/>
  <c r="D1863" i="49"/>
  <c r="D1864" i="49"/>
  <c r="D1865" i="49"/>
  <c r="D1866" i="49"/>
  <c r="D1867" i="49"/>
  <c r="D1868" i="49"/>
  <c r="D1869" i="49"/>
  <c r="D1870" i="49"/>
  <c r="D1871" i="49"/>
  <c r="D1872" i="49"/>
  <c r="D1873" i="49"/>
  <c r="D1874" i="49"/>
  <c r="D1875" i="49"/>
  <c r="D1876" i="49"/>
  <c r="D1877" i="49"/>
  <c r="D1878" i="49"/>
  <c r="D1879" i="49"/>
  <c r="D1880" i="49"/>
  <c r="D1881" i="49"/>
  <c r="D1882" i="49"/>
  <c r="D1883" i="49"/>
  <c r="D1884" i="49"/>
  <c r="D1885" i="49"/>
  <c r="D1886" i="49"/>
  <c r="D1887" i="49"/>
  <c r="D1888" i="49"/>
  <c r="D1889" i="49"/>
  <c r="D1890" i="49"/>
  <c r="D1891" i="49"/>
  <c r="D1892" i="49"/>
  <c r="D1893" i="49"/>
  <c r="D1894" i="49"/>
  <c r="D1895" i="49"/>
  <c r="D1896" i="49"/>
  <c r="D1897" i="49"/>
  <c r="A2" i="49"/>
  <c r="H10" i="49" s="1"/>
  <c r="A3" i="49"/>
  <c r="A4" i="49"/>
  <c r="H9" i="49" s="1"/>
  <c r="A5" i="49"/>
  <c r="A6" i="49"/>
  <c r="A7" i="49"/>
  <c r="A8" i="49"/>
  <c r="A9" i="49"/>
  <c r="A10" i="49"/>
  <c r="A11" i="49"/>
  <c r="A12" i="49"/>
  <c r="A13" i="49"/>
  <c r="A14" i="49"/>
  <c r="A15" i="49"/>
  <c r="A16" i="49"/>
  <c r="A17" i="49"/>
  <c r="A18" i="49"/>
  <c r="A19" i="49"/>
  <c r="A20" i="49"/>
  <c r="A21" i="49"/>
  <c r="A22" i="49"/>
  <c r="A23" i="49"/>
  <c r="A24" i="49"/>
  <c r="A25" i="49"/>
  <c r="A26" i="49"/>
  <c r="A27" i="49"/>
  <c r="A28" i="49"/>
  <c r="A29" i="49"/>
  <c r="A30" i="49"/>
  <c r="A31" i="49"/>
  <c r="A32" i="49"/>
  <c r="A33" i="49"/>
  <c r="A34" i="49"/>
  <c r="A35" i="49"/>
  <c r="A36" i="49"/>
  <c r="A37" i="49"/>
  <c r="A38" i="49"/>
  <c r="A39" i="49"/>
  <c r="A40" i="49"/>
  <c r="A41" i="49"/>
  <c r="A42" i="49"/>
  <c r="A43" i="49"/>
  <c r="A44" i="49"/>
  <c r="A45" i="49"/>
  <c r="A46" i="49"/>
  <c r="A47" i="49"/>
  <c r="A48" i="49"/>
  <c r="A49" i="49"/>
  <c r="A50" i="49"/>
  <c r="A51" i="49"/>
  <c r="A52" i="49"/>
  <c r="A53" i="49"/>
  <c r="A54" i="49"/>
  <c r="A55" i="49"/>
  <c r="A56" i="49"/>
  <c r="A57" i="49"/>
  <c r="A58" i="49"/>
  <c r="A59" i="49"/>
  <c r="A60" i="49"/>
  <c r="A61" i="49"/>
  <c r="A62" i="49"/>
  <c r="A63" i="49"/>
  <c r="A64" i="49"/>
  <c r="A65" i="49"/>
  <c r="A66" i="49"/>
  <c r="A67" i="49"/>
  <c r="A68" i="49"/>
  <c r="A69" i="49"/>
  <c r="A70" i="49"/>
  <c r="A71" i="49"/>
  <c r="A72" i="49"/>
  <c r="A73" i="49"/>
  <c r="A74" i="49"/>
  <c r="A75" i="49"/>
  <c r="A76" i="49"/>
  <c r="A77" i="49"/>
  <c r="A78" i="49"/>
  <c r="A79" i="49"/>
  <c r="A80" i="49"/>
  <c r="A81" i="49"/>
  <c r="A82" i="49"/>
  <c r="A83" i="49"/>
  <c r="A84" i="49"/>
  <c r="A85" i="49"/>
  <c r="A86" i="49"/>
  <c r="A87" i="49"/>
  <c r="A88" i="49"/>
  <c r="A89" i="49"/>
  <c r="A90" i="49"/>
  <c r="A91" i="49"/>
  <c r="A92" i="49"/>
  <c r="A93" i="49"/>
  <c r="A94" i="49"/>
  <c r="A95" i="49"/>
  <c r="A96" i="49"/>
  <c r="A97" i="49"/>
  <c r="A98" i="49"/>
  <c r="A99" i="49"/>
  <c r="A100" i="49"/>
  <c r="A101" i="49"/>
  <c r="A102" i="49"/>
  <c r="A103" i="49"/>
  <c r="A104" i="49"/>
  <c r="A105" i="49"/>
  <c r="A106" i="49"/>
  <c r="A107" i="49"/>
  <c r="A108" i="49"/>
  <c r="A109" i="49"/>
  <c r="A110" i="49"/>
  <c r="A111" i="49"/>
  <c r="A112" i="49"/>
  <c r="A113" i="49"/>
  <c r="A114" i="49"/>
  <c r="A115" i="49"/>
  <c r="A116" i="49"/>
  <c r="A117" i="49"/>
  <c r="A118" i="49"/>
  <c r="A119" i="49"/>
  <c r="A120" i="49"/>
  <c r="A121" i="49"/>
  <c r="A122" i="49"/>
  <c r="A123" i="49"/>
  <c r="A124" i="49"/>
  <c r="A125" i="49"/>
  <c r="A126" i="49"/>
  <c r="A127" i="49"/>
  <c r="A128" i="49"/>
  <c r="A129" i="49"/>
  <c r="A130" i="49"/>
  <c r="A131" i="49"/>
  <c r="A132" i="49"/>
  <c r="A133" i="49"/>
  <c r="A134" i="49"/>
  <c r="A135" i="49"/>
  <c r="A136" i="49"/>
  <c r="A137" i="49"/>
  <c r="A138" i="49"/>
  <c r="A139" i="49"/>
  <c r="A140" i="49"/>
  <c r="A141" i="49"/>
  <c r="A142" i="49"/>
  <c r="A143" i="49"/>
  <c r="A144" i="49"/>
  <c r="A145" i="49"/>
  <c r="A146" i="49"/>
  <c r="A147" i="49"/>
  <c r="A148" i="49"/>
  <c r="A149" i="49"/>
  <c r="A150" i="49"/>
  <c r="A151" i="49"/>
  <c r="A152" i="49"/>
  <c r="A153" i="49"/>
  <c r="A154" i="49"/>
  <c r="A155" i="49"/>
  <c r="A156" i="49"/>
  <c r="A157" i="49"/>
  <c r="A158" i="49"/>
  <c r="A159" i="49"/>
  <c r="A160" i="49"/>
  <c r="A161" i="49"/>
  <c r="A162" i="49"/>
  <c r="A163" i="49"/>
  <c r="A164" i="49"/>
  <c r="A165" i="49"/>
  <c r="A166" i="49"/>
  <c r="A167" i="49"/>
  <c r="A168" i="49"/>
  <c r="A169" i="49"/>
  <c r="A170" i="49"/>
  <c r="A171" i="49"/>
  <c r="A172" i="49"/>
  <c r="A173" i="49"/>
  <c r="A174" i="49"/>
  <c r="A175" i="49"/>
  <c r="A176" i="49"/>
  <c r="A177" i="49"/>
  <c r="A178" i="49"/>
  <c r="A179" i="49"/>
  <c r="A180" i="49"/>
  <c r="A181" i="49"/>
  <c r="A182" i="49"/>
  <c r="A183" i="49"/>
  <c r="A184" i="49"/>
  <c r="A185" i="49"/>
  <c r="A186" i="49"/>
  <c r="A187" i="49"/>
  <c r="A188" i="49"/>
  <c r="A189" i="49"/>
  <c r="A190" i="49"/>
  <c r="A191" i="49"/>
  <c r="A192" i="49"/>
  <c r="A193" i="49"/>
  <c r="A194" i="49"/>
  <c r="A195" i="49"/>
  <c r="A196" i="49"/>
  <c r="A197" i="49"/>
  <c r="A198" i="49"/>
  <c r="A199" i="49"/>
  <c r="A200" i="49"/>
  <c r="A201" i="49"/>
  <c r="A202" i="49"/>
  <c r="A203" i="49"/>
  <c r="A204" i="49"/>
  <c r="A205" i="49"/>
  <c r="A206" i="49"/>
  <c r="A207" i="49"/>
  <c r="A208" i="49"/>
  <c r="A209" i="49"/>
  <c r="A210" i="49"/>
  <c r="A211" i="49"/>
  <c r="A212" i="49"/>
  <c r="A213" i="49"/>
  <c r="A214" i="49"/>
  <c r="A215" i="49"/>
  <c r="A216" i="49"/>
  <c r="A217" i="49"/>
  <c r="A218" i="49"/>
  <c r="A219" i="49"/>
  <c r="A220" i="49"/>
  <c r="A221" i="49"/>
  <c r="A222" i="49"/>
  <c r="A223" i="49"/>
  <c r="A224" i="49"/>
  <c r="A225" i="49"/>
  <c r="A226" i="49"/>
  <c r="A227" i="49"/>
  <c r="A228" i="49"/>
  <c r="A229" i="49"/>
  <c r="A230" i="49"/>
  <c r="A231" i="49"/>
  <c r="A232" i="49"/>
  <c r="A233" i="49"/>
  <c r="A234" i="49"/>
  <c r="A235" i="49"/>
  <c r="A236" i="49"/>
  <c r="A237" i="49"/>
  <c r="A238" i="49"/>
  <c r="A239" i="49"/>
  <c r="A240" i="49"/>
  <c r="A241" i="49"/>
  <c r="A242" i="49"/>
  <c r="A243" i="49"/>
  <c r="A244" i="49"/>
  <c r="A245" i="49"/>
  <c r="A246" i="49"/>
  <c r="A247" i="49"/>
  <c r="A248" i="49"/>
  <c r="A249" i="49"/>
  <c r="A250" i="49"/>
  <c r="A251" i="49"/>
  <c r="A252" i="49"/>
  <c r="A253" i="49"/>
  <c r="A254" i="49"/>
  <c r="A255" i="49"/>
  <c r="A256" i="49"/>
  <c r="A257" i="49"/>
  <c r="A258" i="49"/>
  <c r="A259" i="49"/>
  <c r="A260" i="49"/>
  <c r="A261" i="49"/>
  <c r="A262" i="49"/>
  <c r="A263" i="49"/>
  <c r="A264" i="49"/>
  <c r="A265" i="49"/>
  <c r="A266" i="49"/>
  <c r="A267" i="49"/>
  <c r="A268" i="49"/>
  <c r="A269" i="49"/>
  <c r="A270" i="49"/>
  <c r="A271" i="49"/>
  <c r="A272" i="49"/>
  <c r="A273" i="49"/>
  <c r="A274" i="49"/>
  <c r="A275" i="49"/>
  <c r="A276" i="49"/>
  <c r="A277" i="49"/>
  <c r="A278" i="49"/>
  <c r="A279" i="49"/>
  <c r="A280" i="49"/>
  <c r="A281" i="49"/>
  <c r="A282" i="49"/>
  <c r="A283" i="49"/>
  <c r="A284" i="49"/>
  <c r="A285" i="49"/>
  <c r="A286" i="49"/>
  <c r="A287" i="49"/>
  <c r="A288" i="49"/>
  <c r="A289" i="49"/>
  <c r="A290" i="49"/>
  <c r="A291" i="49"/>
  <c r="A292" i="49"/>
  <c r="A293" i="49"/>
  <c r="A294" i="49"/>
  <c r="A295" i="49"/>
  <c r="A296" i="49"/>
  <c r="A297" i="49"/>
  <c r="A298" i="49"/>
  <c r="A299" i="49"/>
  <c r="A300" i="49"/>
  <c r="A301" i="49"/>
  <c r="A302" i="49"/>
  <c r="A303" i="49"/>
  <c r="A304" i="49"/>
  <c r="A305" i="49"/>
  <c r="A306" i="49"/>
  <c r="A307" i="49"/>
  <c r="A308" i="49"/>
  <c r="A309" i="49"/>
  <c r="A310" i="49"/>
  <c r="A311" i="49"/>
  <c r="A312" i="49"/>
  <c r="A313" i="49"/>
  <c r="A314" i="49"/>
  <c r="A315" i="49"/>
  <c r="A316" i="49"/>
  <c r="A317" i="49"/>
  <c r="A318" i="49"/>
  <c r="A319" i="49"/>
  <c r="A320" i="49"/>
  <c r="A321" i="49"/>
  <c r="A322" i="49"/>
  <c r="A323" i="49"/>
  <c r="A324" i="49"/>
  <c r="A325" i="49"/>
  <c r="A326" i="49"/>
  <c r="A327" i="49"/>
  <c r="A328" i="49"/>
  <c r="A329" i="49"/>
  <c r="A330" i="49"/>
  <c r="A331" i="49"/>
  <c r="A332" i="49"/>
  <c r="A333" i="49"/>
  <c r="A334" i="49"/>
  <c r="A335" i="49"/>
  <c r="A336" i="49"/>
  <c r="A337" i="49"/>
  <c r="A338" i="49"/>
  <c r="A339" i="49"/>
  <c r="A340" i="49"/>
  <c r="A341" i="49"/>
  <c r="A342" i="49"/>
  <c r="A343" i="49"/>
  <c r="A344" i="49"/>
  <c r="A345" i="49"/>
  <c r="A346" i="49"/>
  <c r="A347" i="49"/>
  <c r="A348" i="49"/>
  <c r="A349" i="49"/>
  <c r="A350" i="49"/>
  <c r="A351" i="49"/>
  <c r="A352" i="49"/>
  <c r="A353" i="49"/>
  <c r="A354" i="49"/>
  <c r="A355" i="49"/>
  <c r="A356" i="49"/>
  <c r="A357" i="49"/>
  <c r="A358" i="49"/>
  <c r="A359" i="49"/>
  <c r="A360" i="49"/>
  <c r="A361" i="49"/>
  <c r="A362" i="49"/>
  <c r="A363" i="49"/>
  <c r="A364" i="49"/>
  <c r="A365" i="49"/>
  <c r="A366" i="49"/>
  <c r="A367" i="49"/>
  <c r="A368" i="49"/>
  <c r="A369" i="49"/>
  <c r="A370" i="49"/>
  <c r="A371" i="49"/>
  <c r="A372" i="49"/>
  <c r="A373" i="49"/>
  <c r="A374" i="49"/>
  <c r="A375" i="49"/>
  <c r="A376" i="49"/>
  <c r="A377" i="49"/>
  <c r="A378" i="49"/>
  <c r="A379" i="49"/>
  <c r="A380" i="49"/>
  <c r="A381" i="49"/>
  <c r="A382" i="49"/>
  <c r="A383" i="49"/>
  <c r="A384" i="49"/>
  <c r="A385" i="49"/>
  <c r="A386" i="49"/>
  <c r="A387" i="49"/>
  <c r="A388" i="49"/>
  <c r="A389" i="49"/>
  <c r="A390" i="49"/>
  <c r="A391" i="49"/>
  <c r="A392" i="49"/>
  <c r="A393" i="49"/>
  <c r="A394" i="49"/>
  <c r="A395" i="49"/>
  <c r="A396" i="49"/>
  <c r="A397" i="49"/>
  <c r="A398" i="49"/>
  <c r="A399" i="49"/>
  <c r="A400" i="49"/>
  <c r="A401" i="49"/>
  <c r="A402" i="49"/>
  <c r="A403" i="49"/>
  <c r="A404" i="49"/>
  <c r="A405" i="49"/>
  <c r="A406" i="49"/>
  <c r="A407" i="49"/>
  <c r="A408" i="49"/>
  <c r="A409" i="49"/>
  <c r="A410" i="49"/>
  <c r="A411" i="49"/>
  <c r="A412" i="49"/>
  <c r="A413" i="49"/>
  <c r="A414" i="49"/>
  <c r="A415" i="49"/>
  <c r="A416" i="49"/>
  <c r="A417" i="49"/>
  <c r="A418" i="49"/>
  <c r="A419" i="49"/>
  <c r="A420" i="49"/>
  <c r="A421" i="49"/>
  <c r="A422" i="49"/>
  <c r="A423" i="49"/>
  <c r="A424" i="49"/>
  <c r="A425" i="49"/>
  <c r="A426" i="49"/>
  <c r="A427" i="49"/>
  <c r="A428" i="49"/>
  <c r="A429" i="49"/>
  <c r="A430" i="49"/>
  <c r="A431" i="49"/>
  <c r="A432" i="49"/>
  <c r="A433" i="49"/>
  <c r="A434" i="49"/>
  <c r="A435" i="49"/>
  <c r="A436" i="49"/>
  <c r="A437" i="49"/>
  <c r="A438" i="49"/>
  <c r="A439" i="49"/>
  <c r="A440" i="49"/>
  <c r="A441" i="49"/>
  <c r="A442" i="49"/>
  <c r="A443" i="49"/>
  <c r="A444" i="49"/>
  <c r="A445" i="49"/>
  <c r="A446" i="49"/>
  <c r="A447" i="49"/>
  <c r="A448" i="49"/>
  <c r="A449" i="49"/>
  <c r="A450" i="49"/>
  <c r="A451" i="49"/>
  <c r="A452" i="49"/>
  <c r="A453" i="49"/>
  <c r="A454" i="49"/>
  <c r="A455" i="49"/>
  <c r="A456" i="49"/>
  <c r="A457" i="49"/>
  <c r="A458" i="49"/>
  <c r="A459" i="49"/>
  <c r="A460" i="49"/>
  <c r="A461" i="49"/>
  <c r="A462" i="49"/>
  <c r="A463" i="49"/>
  <c r="A464" i="49"/>
  <c r="A465" i="49"/>
  <c r="A466" i="49"/>
  <c r="A467" i="49"/>
  <c r="A468" i="49"/>
  <c r="A469" i="49"/>
  <c r="A470" i="49"/>
  <c r="A471" i="49"/>
  <c r="A472" i="49"/>
  <c r="A473" i="49"/>
  <c r="A474" i="49"/>
  <c r="A475" i="49"/>
  <c r="A476" i="49"/>
  <c r="A477" i="49"/>
  <c r="A478" i="49"/>
  <c r="A479" i="49"/>
  <c r="A480" i="49"/>
  <c r="A481" i="49"/>
  <c r="A482" i="49"/>
  <c r="A483" i="49"/>
  <c r="A484" i="49"/>
  <c r="A485" i="49"/>
  <c r="A486" i="49"/>
  <c r="A487" i="49"/>
  <c r="A488" i="49"/>
  <c r="A489" i="49"/>
  <c r="A490" i="49"/>
  <c r="A491" i="49"/>
  <c r="A492" i="49"/>
  <c r="A493" i="49"/>
  <c r="A494" i="49"/>
  <c r="A495" i="49"/>
  <c r="A496" i="49"/>
  <c r="A497" i="49"/>
  <c r="A498" i="49"/>
  <c r="A499" i="49"/>
  <c r="A500" i="49"/>
  <c r="A501" i="49"/>
  <c r="A502" i="49"/>
  <c r="A503" i="49"/>
  <c r="A504" i="49"/>
  <c r="A505" i="49"/>
  <c r="A506" i="49"/>
  <c r="A507" i="49"/>
  <c r="A508" i="49"/>
  <c r="A509" i="49"/>
  <c r="A510" i="49"/>
  <c r="A511" i="49"/>
  <c r="A512" i="49"/>
  <c r="A513" i="49"/>
  <c r="A514" i="49"/>
  <c r="A515" i="49"/>
  <c r="A516" i="49"/>
  <c r="A517" i="49"/>
  <c r="A518" i="49"/>
  <c r="A519" i="49"/>
  <c r="A520" i="49"/>
  <c r="A521" i="49"/>
  <c r="A522" i="49"/>
  <c r="A523" i="49"/>
  <c r="A524" i="49"/>
  <c r="A525" i="49"/>
  <c r="A526" i="49"/>
  <c r="A527" i="49"/>
  <c r="A528" i="49"/>
  <c r="A529" i="49"/>
  <c r="A530" i="49"/>
  <c r="A531" i="49"/>
  <c r="A532" i="49"/>
  <c r="A533" i="49"/>
  <c r="A534" i="49"/>
  <c r="A535" i="49"/>
  <c r="A536" i="49"/>
  <c r="A537" i="49"/>
  <c r="A538" i="49"/>
  <c r="A539" i="49"/>
  <c r="A540" i="49"/>
  <c r="A541" i="49"/>
  <c r="A542" i="49"/>
  <c r="A543" i="49"/>
  <c r="A544" i="49"/>
  <c r="A545" i="49"/>
  <c r="A546" i="49"/>
  <c r="A547" i="49"/>
  <c r="A548" i="49"/>
  <c r="A549" i="49"/>
  <c r="A550" i="49"/>
  <c r="A551" i="49"/>
  <c r="A552" i="49"/>
  <c r="A553" i="49"/>
  <c r="A554" i="49"/>
  <c r="A555" i="49"/>
  <c r="A556" i="49"/>
  <c r="A557" i="49"/>
  <c r="A558" i="49"/>
  <c r="A559" i="49"/>
  <c r="A560" i="49"/>
  <c r="A561" i="49"/>
  <c r="A562" i="49"/>
  <c r="A563" i="49"/>
  <c r="A564" i="49"/>
  <c r="A565" i="49"/>
  <c r="A566" i="49"/>
  <c r="A567" i="49"/>
  <c r="A568" i="49"/>
  <c r="A569" i="49"/>
  <c r="A570" i="49"/>
  <c r="A571" i="49"/>
  <c r="A572" i="49"/>
  <c r="A573" i="49"/>
  <c r="A574" i="49"/>
  <c r="A575" i="49"/>
  <c r="A576" i="49"/>
  <c r="A577" i="49"/>
  <c r="A578" i="49"/>
  <c r="A579" i="49"/>
  <c r="A580" i="49"/>
  <c r="A581" i="49"/>
  <c r="A582" i="49"/>
  <c r="A583" i="49"/>
  <c r="A584" i="49"/>
  <c r="A585" i="49"/>
  <c r="A586" i="49"/>
  <c r="A587" i="49"/>
  <c r="A588" i="49"/>
  <c r="A589" i="49"/>
  <c r="A590" i="49"/>
  <c r="A591" i="49"/>
  <c r="A592" i="49"/>
  <c r="A593" i="49"/>
  <c r="A594" i="49"/>
  <c r="A595" i="49"/>
  <c r="A596" i="49"/>
  <c r="A597" i="49"/>
  <c r="A598" i="49"/>
  <c r="A599" i="49"/>
  <c r="A600" i="49"/>
  <c r="A601" i="49"/>
  <c r="A602" i="49"/>
  <c r="A603" i="49"/>
  <c r="A604" i="49"/>
  <c r="A605" i="49"/>
  <c r="A606" i="49"/>
  <c r="A607" i="49"/>
  <c r="A608" i="49"/>
  <c r="A609" i="49"/>
  <c r="A610" i="49"/>
  <c r="A611" i="49"/>
  <c r="A612" i="49"/>
  <c r="A613" i="49"/>
  <c r="A614" i="49"/>
  <c r="A615" i="49"/>
  <c r="A616" i="49"/>
  <c r="A617" i="49"/>
  <c r="A618" i="49"/>
  <c r="A619" i="49"/>
  <c r="A620" i="49"/>
  <c r="A621" i="49"/>
  <c r="A622" i="49"/>
  <c r="A623" i="49"/>
  <c r="A624" i="49"/>
  <c r="A625" i="49"/>
  <c r="A626" i="49"/>
  <c r="A627" i="49"/>
  <c r="A628" i="49"/>
  <c r="A629" i="49"/>
  <c r="A630" i="49"/>
  <c r="A631" i="49"/>
  <c r="A632" i="49"/>
  <c r="A633" i="49"/>
  <c r="A634" i="49"/>
  <c r="A635" i="49"/>
  <c r="A636" i="49"/>
  <c r="A637" i="49"/>
  <c r="A638" i="49"/>
  <c r="A639" i="49"/>
  <c r="A640" i="49"/>
  <c r="A641" i="49"/>
  <c r="A642" i="49"/>
  <c r="A643" i="49"/>
  <c r="A644" i="49"/>
  <c r="A645" i="49"/>
  <c r="A646" i="49"/>
  <c r="A647" i="49"/>
  <c r="A648" i="49"/>
  <c r="A649" i="49"/>
  <c r="A650" i="49"/>
  <c r="A651" i="49"/>
  <c r="A652" i="49"/>
  <c r="A653" i="49"/>
  <c r="A654" i="49"/>
  <c r="A655" i="49"/>
  <c r="A656" i="49"/>
  <c r="A657" i="49"/>
  <c r="A658" i="49"/>
  <c r="A659" i="49"/>
  <c r="A660" i="49"/>
  <c r="A661" i="49"/>
  <c r="A662" i="49"/>
  <c r="A663" i="49"/>
  <c r="A664" i="49"/>
  <c r="A665" i="49"/>
  <c r="A666" i="49"/>
  <c r="A667" i="49"/>
  <c r="A668" i="49"/>
  <c r="A669" i="49"/>
  <c r="A670" i="49"/>
  <c r="A671" i="49"/>
  <c r="A672" i="49"/>
  <c r="A673" i="49"/>
  <c r="A674" i="49"/>
  <c r="A675" i="49"/>
  <c r="A676" i="49"/>
  <c r="A677" i="49"/>
  <c r="A678" i="49"/>
  <c r="A679" i="49"/>
  <c r="A680" i="49"/>
  <c r="A681" i="49"/>
  <c r="A682" i="49"/>
  <c r="A683" i="49"/>
  <c r="A684" i="49"/>
  <c r="A685" i="49"/>
  <c r="A686" i="49"/>
  <c r="A687" i="49"/>
  <c r="A688" i="49"/>
  <c r="A689" i="49"/>
  <c r="A690" i="49"/>
  <c r="A691" i="49"/>
  <c r="A692" i="49"/>
  <c r="A693" i="49"/>
  <c r="A694" i="49"/>
  <c r="A695" i="49"/>
  <c r="A696" i="49"/>
  <c r="A697" i="49"/>
  <c r="A698" i="49"/>
  <c r="A699" i="49"/>
  <c r="A700" i="49"/>
  <c r="A701" i="49"/>
  <c r="A702" i="49"/>
  <c r="A703" i="49"/>
  <c r="A704" i="49"/>
  <c r="A705" i="49"/>
  <c r="A706" i="49"/>
  <c r="A707" i="49"/>
  <c r="A708" i="49"/>
  <c r="A709" i="49"/>
  <c r="A710" i="49"/>
  <c r="A711" i="49"/>
  <c r="A712" i="49"/>
  <c r="A713" i="49"/>
  <c r="A714" i="49"/>
  <c r="A715" i="49"/>
  <c r="A716" i="49"/>
  <c r="A717" i="49"/>
  <c r="A718" i="49"/>
  <c r="A719" i="49"/>
  <c r="A720" i="49"/>
  <c r="A721" i="49"/>
  <c r="A722" i="49"/>
  <c r="A723" i="49"/>
  <c r="A724" i="49"/>
  <c r="A725" i="49"/>
  <c r="A726" i="49"/>
  <c r="A727" i="49"/>
  <c r="A728" i="49"/>
  <c r="A729" i="49"/>
  <c r="A730" i="49"/>
  <c r="A731" i="49"/>
  <c r="A732" i="49"/>
  <c r="A733" i="49"/>
  <c r="A734" i="49"/>
  <c r="A735" i="49"/>
  <c r="A736" i="49"/>
  <c r="A737" i="49"/>
  <c r="A738" i="49"/>
  <c r="A739" i="49"/>
  <c r="A740" i="49"/>
  <c r="A741" i="49"/>
  <c r="A742" i="49"/>
  <c r="A743" i="49"/>
  <c r="A744" i="49"/>
  <c r="A745" i="49"/>
  <c r="A746" i="49"/>
  <c r="A747" i="49"/>
  <c r="A748" i="49"/>
  <c r="A749" i="49"/>
  <c r="A750" i="49"/>
  <c r="A751" i="49"/>
  <c r="A752" i="49"/>
  <c r="A753" i="49"/>
  <c r="A754" i="49"/>
  <c r="A755" i="49"/>
  <c r="A756" i="49"/>
  <c r="A757" i="49"/>
  <c r="A758" i="49"/>
  <c r="A759" i="49"/>
  <c r="A760" i="49"/>
  <c r="A761" i="49"/>
  <c r="A762" i="49"/>
  <c r="A763" i="49"/>
  <c r="A764" i="49"/>
  <c r="A765" i="49"/>
  <c r="A766" i="49"/>
  <c r="A767" i="49"/>
  <c r="A768" i="49"/>
  <c r="A769" i="49"/>
  <c r="A770" i="49"/>
  <c r="A771" i="49"/>
  <c r="A772" i="49"/>
  <c r="A773" i="49"/>
  <c r="A774" i="49"/>
  <c r="A775" i="49"/>
  <c r="A776" i="49"/>
  <c r="A777" i="49"/>
  <c r="A778" i="49"/>
  <c r="A779" i="49"/>
  <c r="A780" i="49"/>
  <c r="A781" i="49"/>
  <c r="A782" i="49"/>
  <c r="A783" i="49"/>
  <c r="A784" i="49"/>
  <c r="A785" i="49"/>
  <c r="A786" i="49"/>
  <c r="A787" i="49"/>
  <c r="A788" i="49"/>
  <c r="A789" i="49"/>
  <c r="A790" i="49"/>
  <c r="A791" i="49"/>
  <c r="A792" i="49"/>
  <c r="A793" i="49"/>
  <c r="A794" i="49"/>
  <c r="A795" i="49"/>
  <c r="A796" i="49"/>
  <c r="A797" i="49"/>
  <c r="A798" i="49"/>
  <c r="A799" i="49"/>
  <c r="A800" i="49"/>
  <c r="A801" i="49"/>
  <c r="A802" i="49"/>
  <c r="A803" i="49"/>
  <c r="A804" i="49"/>
  <c r="A805" i="49"/>
  <c r="A806" i="49"/>
  <c r="A807" i="49"/>
  <c r="A808" i="49"/>
  <c r="A809" i="49"/>
  <c r="A810" i="49"/>
  <c r="A811" i="49"/>
  <c r="A812" i="49"/>
  <c r="A813" i="49"/>
  <c r="A814" i="49"/>
  <c r="A815" i="49"/>
  <c r="A816" i="49"/>
  <c r="A817" i="49"/>
  <c r="A818" i="49"/>
  <c r="A819" i="49"/>
  <c r="A820" i="49"/>
  <c r="A821" i="49"/>
  <c r="A822" i="49"/>
  <c r="A823" i="49"/>
  <c r="A824" i="49"/>
  <c r="A825" i="49"/>
  <c r="A826" i="49"/>
  <c r="A827" i="49"/>
  <c r="A828" i="49"/>
  <c r="A829" i="49"/>
  <c r="A830" i="49"/>
  <c r="A831" i="49"/>
  <c r="A832" i="49"/>
  <c r="A833" i="49"/>
  <c r="A834" i="49"/>
  <c r="A835" i="49"/>
  <c r="A836" i="49"/>
  <c r="A837" i="49"/>
  <c r="A838" i="49"/>
  <c r="A839" i="49"/>
  <c r="A840" i="49"/>
  <c r="A841" i="49"/>
  <c r="A842" i="49"/>
  <c r="A843" i="49"/>
  <c r="A844" i="49"/>
  <c r="A845" i="49"/>
  <c r="A846" i="49"/>
  <c r="A847" i="49"/>
  <c r="A848" i="49"/>
  <c r="A849" i="49"/>
  <c r="A850" i="49"/>
  <c r="A851" i="49"/>
  <c r="A852" i="49"/>
  <c r="A853" i="49"/>
  <c r="A854" i="49"/>
  <c r="A855" i="49"/>
  <c r="A856" i="49"/>
  <c r="A857" i="49"/>
  <c r="A858" i="49"/>
  <c r="A859" i="49"/>
  <c r="A860" i="49"/>
  <c r="A861" i="49"/>
  <c r="A862" i="49"/>
  <c r="A863" i="49"/>
  <c r="A864" i="49"/>
  <c r="A865" i="49"/>
  <c r="A866" i="49"/>
  <c r="A867" i="49"/>
  <c r="A868" i="49"/>
  <c r="A869" i="49"/>
  <c r="A870" i="49"/>
  <c r="A871" i="49"/>
  <c r="A872" i="49"/>
  <c r="A873" i="49"/>
  <c r="A874" i="49"/>
  <c r="A875" i="49"/>
  <c r="A876" i="49"/>
  <c r="A877" i="49"/>
  <c r="A878" i="49"/>
  <c r="A879" i="49"/>
  <c r="A880" i="49"/>
  <c r="A881" i="49"/>
  <c r="A882" i="49"/>
  <c r="A883" i="49"/>
  <c r="A884" i="49"/>
  <c r="A885" i="49"/>
  <c r="A886" i="49"/>
  <c r="A887" i="49"/>
  <c r="A888" i="49"/>
  <c r="A889" i="49"/>
  <c r="A890" i="49"/>
  <c r="A891" i="49"/>
  <c r="A892" i="49"/>
  <c r="A893" i="49"/>
  <c r="A894" i="49"/>
  <c r="A895" i="49"/>
  <c r="A896" i="49"/>
  <c r="A897" i="49"/>
  <c r="A898" i="49"/>
  <c r="A899" i="49"/>
  <c r="A900" i="49"/>
  <c r="A901" i="49"/>
  <c r="A902" i="49"/>
  <c r="A903" i="49"/>
  <c r="A904" i="49"/>
  <c r="A905" i="49"/>
  <c r="A906" i="49"/>
  <c r="A907" i="49"/>
  <c r="A908" i="49"/>
  <c r="A909" i="49"/>
  <c r="A910" i="49"/>
  <c r="A911" i="49"/>
  <c r="A912" i="49"/>
  <c r="A913" i="49"/>
  <c r="A914" i="49"/>
  <c r="A915" i="49"/>
  <c r="A916" i="49"/>
  <c r="A917" i="49"/>
  <c r="A918" i="49"/>
  <c r="A919" i="49"/>
  <c r="A920" i="49"/>
  <c r="A921" i="49"/>
  <c r="A922" i="49"/>
  <c r="A923" i="49"/>
  <c r="A924" i="49"/>
  <c r="A925" i="49"/>
  <c r="A926" i="49"/>
  <c r="A927" i="49"/>
  <c r="A928" i="49"/>
  <c r="A929" i="49"/>
  <c r="A930" i="49"/>
  <c r="A931" i="49"/>
  <c r="A932" i="49"/>
  <c r="A933" i="49"/>
  <c r="A934" i="49"/>
  <c r="A935" i="49"/>
  <c r="A936" i="49"/>
  <c r="A937" i="49"/>
  <c r="A938" i="49"/>
  <c r="A939" i="49"/>
  <c r="A940" i="49"/>
  <c r="A941" i="49"/>
  <c r="A942" i="49"/>
  <c r="A943" i="49"/>
  <c r="A944" i="49"/>
  <c r="A945" i="49"/>
  <c r="A946" i="49"/>
  <c r="A947" i="49"/>
  <c r="A948" i="49"/>
  <c r="A949" i="49"/>
  <c r="A950" i="49"/>
  <c r="A951" i="49"/>
  <c r="A952" i="49"/>
  <c r="A953" i="49"/>
  <c r="A954" i="49"/>
  <c r="A955" i="49"/>
  <c r="A956" i="49"/>
  <c r="A957" i="49"/>
  <c r="A958" i="49"/>
  <c r="A959" i="49"/>
  <c r="A960" i="49"/>
  <c r="A961" i="49"/>
  <c r="A962" i="49"/>
  <c r="A963" i="49"/>
  <c r="A964" i="49"/>
  <c r="A965" i="49"/>
  <c r="A966" i="49"/>
  <c r="A967" i="49"/>
  <c r="A968" i="49"/>
  <c r="A969" i="49"/>
  <c r="A970" i="49"/>
  <c r="A971" i="49"/>
  <c r="A972" i="49"/>
  <c r="A973" i="49"/>
  <c r="A974" i="49"/>
  <c r="A975" i="49"/>
  <c r="A976" i="49"/>
  <c r="A977" i="49"/>
  <c r="A978" i="49"/>
  <c r="A979" i="49"/>
  <c r="A980" i="49"/>
  <c r="A981" i="49"/>
  <c r="A982" i="49"/>
  <c r="A983" i="49"/>
  <c r="A984" i="49"/>
  <c r="A985" i="49"/>
  <c r="A986" i="49"/>
  <c r="A987" i="49"/>
  <c r="A988" i="49"/>
  <c r="A989" i="49"/>
  <c r="A990" i="49"/>
  <c r="A991" i="49"/>
  <c r="A992" i="49"/>
  <c r="A993" i="49"/>
  <c r="A994" i="49"/>
  <c r="A995" i="49"/>
  <c r="A996" i="49"/>
  <c r="A997" i="49"/>
  <c r="A998" i="49"/>
  <c r="A999" i="49"/>
  <c r="A1000" i="49"/>
  <c r="A1001" i="49"/>
  <c r="A1002" i="49"/>
  <c r="A1003" i="49"/>
  <c r="A1004" i="49"/>
  <c r="A1005" i="49"/>
  <c r="A1006" i="49"/>
  <c r="A1007" i="49"/>
  <c r="A1008" i="49"/>
  <c r="A1009" i="49"/>
  <c r="A1010" i="49"/>
  <c r="A1011" i="49"/>
  <c r="A1012" i="49"/>
  <c r="A1013" i="49"/>
  <c r="A1014" i="49"/>
  <c r="A1015" i="49"/>
  <c r="A1016" i="49"/>
  <c r="A1017" i="49"/>
  <c r="A1018" i="49"/>
  <c r="A1019" i="49"/>
  <c r="A1020" i="49"/>
  <c r="A1021" i="49"/>
  <c r="A1022" i="49"/>
  <c r="A1023" i="49"/>
  <c r="A1024" i="49"/>
  <c r="A1025" i="49"/>
  <c r="A1026" i="49"/>
  <c r="A1027" i="49"/>
  <c r="A1028" i="49"/>
  <c r="A1029" i="49"/>
  <c r="A1030" i="49"/>
  <c r="A1031" i="49"/>
  <c r="A1032" i="49"/>
  <c r="A1033" i="49"/>
  <c r="A1034" i="49"/>
  <c r="A1035" i="49"/>
  <c r="A1036" i="49"/>
  <c r="A1037" i="49"/>
  <c r="A1038" i="49"/>
  <c r="A1039" i="49"/>
  <c r="A1040" i="49"/>
  <c r="A1041" i="49"/>
  <c r="A1042" i="49"/>
  <c r="A1043" i="49"/>
  <c r="A1044" i="49"/>
  <c r="A1045" i="49"/>
  <c r="A1046" i="49"/>
  <c r="A1047" i="49"/>
  <c r="A1048" i="49"/>
  <c r="A1049" i="49"/>
  <c r="A1050" i="49"/>
  <c r="A1051" i="49"/>
  <c r="A1052" i="49"/>
  <c r="A1053" i="49"/>
  <c r="A1054" i="49"/>
  <c r="A1055" i="49"/>
  <c r="A1056" i="49"/>
  <c r="A1057" i="49"/>
  <c r="A1058" i="49"/>
  <c r="A1059" i="49"/>
  <c r="A1060" i="49"/>
  <c r="A1061" i="49"/>
  <c r="A1062" i="49"/>
  <c r="A1063" i="49"/>
  <c r="A1064" i="49"/>
  <c r="A1065" i="49"/>
  <c r="A1066" i="49"/>
  <c r="A1067" i="49"/>
  <c r="A1068" i="49"/>
  <c r="A1069" i="49"/>
  <c r="A1070" i="49"/>
  <c r="A1071" i="49"/>
  <c r="A1072" i="49"/>
  <c r="A1073" i="49"/>
  <c r="A1074" i="49"/>
  <c r="A1075" i="49"/>
  <c r="A1076" i="49"/>
  <c r="A1077" i="49"/>
  <c r="A1078" i="49"/>
  <c r="A1079" i="49"/>
  <c r="A1080" i="49"/>
  <c r="A1081" i="49"/>
  <c r="A1082" i="49"/>
  <c r="A1083" i="49"/>
  <c r="A1084" i="49"/>
  <c r="A1085" i="49"/>
  <c r="A1086" i="49"/>
  <c r="A1087" i="49"/>
  <c r="A1088" i="49"/>
  <c r="A1089" i="49"/>
  <c r="A1090" i="49"/>
  <c r="A1091" i="49"/>
  <c r="A1092" i="49"/>
  <c r="A1093" i="49"/>
  <c r="A1094" i="49"/>
  <c r="A1095" i="49"/>
  <c r="A1096" i="49"/>
  <c r="A1097" i="49"/>
  <c r="A1098" i="49"/>
  <c r="A1099" i="49"/>
  <c r="A1100" i="49"/>
  <c r="A1101" i="49"/>
  <c r="A1102" i="49"/>
  <c r="A1103" i="49"/>
  <c r="A1104" i="49"/>
  <c r="A1105" i="49"/>
  <c r="A1106" i="49"/>
  <c r="A1107" i="49"/>
  <c r="A1108" i="49"/>
  <c r="A1109" i="49"/>
  <c r="A1110" i="49"/>
  <c r="A1111" i="49"/>
  <c r="A1112" i="49"/>
  <c r="A1113" i="49"/>
  <c r="A1114" i="49"/>
  <c r="A1115" i="49"/>
  <c r="A1116" i="49"/>
  <c r="A1117" i="49"/>
  <c r="A1118" i="49"/>
  <c r="A1119" i="49"/>
  <c r="A1120" i="49"/>
  <c r="A1121" i="49"/>
  <c r="A1122" i="49"/>
  <c r="A1123" i="49"/>
  <c r="A1124" i="49"/>
  <c r="A1125" i="49"/>
  <c r="A1126" i="49"/>
  <c r="A1127" i="49"/>
  <c r="A1128" i="49"/>
  <c r="A1129" i="49"/>
  <c r="A1130" i="49"/>
  <c r="A1131" i="49"/>
  <c r="A1132" i="49"/>
  <c r="A1133" i="49"/>
  <c r="A1134" i="49"/>
  <c r="A1135" i="49"/>
  <c r="A1136" i="49"/>
  <c r="A1137" i="49"/>
  <c r="A1138" i="49"/>
  <c r="A1139" i="49"/>
  <c r="A1140" i="49"/>
  <c r="A1141" i="49"/>
  <c r="A1142" i="49"/>
  <c r="A1143" i="49"/>
  <c r="A1144" i="49"/>
  <c r="A1145" i="49"/>
  <c r="A1146" i="49"/>
  <c r="A1147" i="49"/>
  <c r="A1148" i="49"/>
  <c r="A1149" i="49"/>
  <c r="A1150" i="49"/>
  <c r="A1151" i="49"/>
  <c r="A1152" i="49"/>
  <c r="A1153" i="49"/>
  <c r="A1154" i="49"/>
  <c r="A1155" i="49"/>
  <c r="A1156" i="49"/>
  <c r="A1157" i="49"/>
  <c r="A1158" i="49"/>
  <c r="A1159" i="49"/>
  <c r="A1160" i="49"/>
  <c r="A1161" i="49"/>
  <c r="A1162" i="49"/>
  <c r="A1163" i="49"/>
  <c r="A1164" i="49"/>
  <c r="A1165" i="49"/>
  <c r="A1166" i="49"/>
  <c r="A1167" i="49"/>
  <c r="A1168" i="49"/>
  <c r="A1169" i="49"/>
  <c r="A1170" i="49"/>
  <c r="A1171" i="49"/>
  <c r="A1172" i="49"/>
  <c r="A1173" i="49"/>
  <c r="A1174" i="49"/>
  <c r="A1175" i="49"/>
  <c r="A1176" i="49"/>
  <c r="A1177" i="49"/>
  <c r="A1178" i="49"/>
  <c r="A1179" i="49"/>
  <c r="A1180" i="49"/>
  <c r="A1181" i="49"/>
  <c r="A1182" i="49"/>
  <c r="A1183" i="49"/>
  <c r="A1184" i="49"/>
  <c r="A1185" i="49"/>
  <c r="A1186" i="49"/>
  <c r="A1187" i="49"/>
  <c r="A1188" i="49"/>
  <c r="A1189" i="49"/>
  <c r="A1190" i="49"/>
  <c r="A1191" i="49"/>
  <c r="A1192" i="49"/>
  <c r="A1193" i="49"/>
  <c r="A1194" i="49"/>
  <c r="A1195" i="49"/>
  <c r="A1196" i="49"/>
  <c r="A1197" i="49"/>
  <c r="A1198" i="49"/>
  <c r="A1199" i="49"/>
  <c r="A1200" i="49"/>
  <c r="A1201" i="49"/>
  <c r="A1202" i="49"/>
  <c r="A1203" i="49"/>
  <c r="A1204" i="49"/>
  <c r="A1205" i="49"/>
  <c r="A1206" i="49"/>
  <c r="A1207" i="49"/>
  <c r="A1208" i="49"/>
  <c r="A1209" i="49"/>
  <c r="A1210" i="49"/>
  <c r="A1211" i="49"/>
  <c r="A1212" i="49"/>
  <c r="A1213" i="49"/>
  <c r="A1214" i="49"/>
  <c r="A1215" i="49"/>
  <c r="A1216" i="49"/>
  <c r="A1217" i="49"/>
  <c r="A1218" i="49"/>
  <c r="A1219" i="49"/>
  <c r="A1220" i="49"/>
  <c r="A1221" i="49"/>
  <c r="A1222" i="49"/>
  <c r="A1223" i="49"/>
  <c r="A1224" i="49"/>
  <c r="A1225" i="49"/>
  <c r="A1226" i="49"/>
  <c r="A1227" i="49"/>
  <c r="A1228" i="49"/>
  <c r="A1229" i="49"/>
  <c r="A1230" i="49"/>
  <c r="A1231" i="49"/>
  <c r="A1232" i="49"/>
  <c r="A1233" i="49"/>
  <c r="A1234" i="49"/>
  <c r="A1235" i="49"/>
  <c r="A1236" i="49"/>
  <c r="A1237" i="49"/>
  <c r="A1238" i="49"/>
  <c r="A1239" i="49"/>
  <c r="A1240" i="49"/>
  <c r="A1241" i="49"/>
  <c r="A1242" i="49"/>
  <c r="A1243" i="49"/>
  <c r="A1244" i="49"/>
  <c r="A1245" i="49"/>
  <c r="A1246" i="49"/>
  <c r="A1247" i="49"/>
  <c r="A1248" i="49"/>
  <c r="A1249" i="49"/>
  <c r="A1250" i="49"/>
  <c r="A1251" i="49"/>
  <c r="A1252" i="49"/>
  <c r="A1253" i="49"/>
  <c r="A1254" i="49"/>
  <c r="A1255" i="49"/>
  <c r="A1256" i="49"/>
  <c r="A1257" i="49"/>
  <c r="A1258" i="49"/>
  <c r="A1259" i="49"/>
  <c r="A1260" i="49"/>
  <c r="A1261" i="49"/>
  <c r="A1262" i="49"/>
  <c r="A1263" i="49"/>
  <c r="A1264" i="49"/>
  <c r="A1265" i="49"/>
  <c r="A1266" i="49"/>
  <c r="A1267" i="49"/>
  <c r="A1268" i="49"/>
  <c r="A1269" i="49"/>
  <c r="A1270" i="49"/>
  <c r="A1271" i="49"/>
  <c r="A1272" i="49"/>
  <c r="A1273" i="49"/>
  <c r="A1274" i="49"/>
  <c r="A1275" i="49"/>
  <c r="A1276" i="49"/>
  <c r="A1277" i="49"/>
  <c r="A1278" i="49"/>
  <c r="A1279" i="49"/>
  <c r="A1280" i="49"/>
  <c r="A1281" i="49"/>
  <c r="A1282" i="49"/>
  <c r="A1283" i="49"/>
  <c r="A1284" i="49"/>
  <c r="A1285" i="49"/>
  <c r="A1286" i="49"/>
  <c r="A1287" i="49"/>
  <c r="A1288" i="49"/>
  <c r="A1289" i="49"/>
  <c r="A1290" i="49"/>
  <c r="A1291" i="49"/>
  <c r="A1292" i="49"/>
  <c r="A1293" i="49"/>
  <c r="A1294" i="49"/>
  <c r="A1295" i="49"/>
  <c r="A1296" i="49"/>
  <c r="A1297" i="49"/>
  <c r="A1298" i="49"/>
  <c r="A1299" i="49"/>
  <c r="A1300" i="49"/>
  <c r="A1301" i="49"/>
  <c r="A1302" i="49"/>
  <c r="A1303" i="49"/>
  <c r="A1304" i="49"/>
  <c r="A1305" i="49"/>
  <c r="A1306" i="49"/>
  <c r="A1307" i="49"/>
  <c r="A1308" i="49"/>
  <c r="A1309" i="49"/>
  <c r="A1310" i="49"/>
  <c r="A1311" i="49"/>
  <c r="A1312" i="49"/>
  <c r="A1313" i="49"/>
  <c r="A1314" i="49"/>
  <c r="A1315" i="49"/>
  <c r="A1316" i="49"/>
  <c r="A1317" i="49"/>
  <c r="A1318" i="49"/>
  <c r="A1319" i="49"/>
  <c r="A1320" i="49"/>
  <c r="A1321" i="49"/>
  <c r="A1322" i="49"/>
  <c r="A1323" i="49"/>
  <c r="A1324" i="49"/>
  <c r="A1325" i="49"/>
  <c r="A1326" i="49"/>
  <c r="A1327" i="49"/>
  <c r="A1328" i="49"/>
  <c r="A1329" i="49"/>
  <c r="A1330" i="49"/>
  <c r="A1331" i="49"/>
  <c r="A1332" i="49"/>
  <c r="A1333" i="49"/>
  <c r="A1334" i="49"/>
  <c r="A1335" i="49"/>
  <c r="A1336" i="49"/>
  <c r="A1337" i="49"/>
  <c r="A1338" i="49"/>
  <c r="A1339" i="49"/>
  <c r="A1340" i="49"/>
  <c r="A1341" i="49"/>
  <c r="A1342" i="49"/>
  <c r="A1343" i="49"/>
  <c r="A1344" i="49"/>
  <c r="A1345" i="49"/>
  <c r="A1346" i="49"/>
  <c r="A1347" i="49"/>
  <c r="A1348" i="49"/>
  <c r="A1349" i="49"/>
  <c r="A1350" i="49"/>
  <c r="A1351" i="49"/>
  <c r="A1352" i="49"/>
  <c r="A1353" i="49"/>
  <c r="A1354" i="49"/>
  <c r="A1355" i="49"/>
  <c r="A1356" i="49"/>
  <c r="A1357" i="49"/>
  <c r="A1358" i="49"/>
  <c r="A1359" i="49"/>
  <c r="A1360" i="49"/>
  <c r="A1361" i="49"/>
  <c r="A1362" i="49"/>
  <c r="A1363" i="49"/>
  <c r="A1364" i="49"/>
  <c r="A1365" i="49"/>
  <c r="A1366" i="49"/>
  <c r="A1367" i="49"/>
  <c r="A1368" i="49"/>
  <c r="A1369" i="49"/>
  <c r="A1370" i="49"/>
  <c r="A1371" i="49"/>
  <c r="A1372" i="49"/>
  <c r="A1373" i="49"/>
  <c r="A1374" i="49"/>
  <c r="A1375" i="49"/>
  <c r="A1376" i="49"/>
  <c r="A1377" i="49"/>
  <c r="A1378" i="49"/>
  <c r="A1379" i="49"/>
  <c r="A1380" i="49"/>
  <c r="A1381" i="49"/>
  <c r="A1382" i="49"/>
  <c r="A1383" i="49"/>
  <c r="A1384" i="49"/>
  <c r="A1385" i="49"/>
  <c r="A1386" i="49"/>
  <c r="A1387" i="49"/>
  <c r="A1388" i="49"/>
  <c r="A1389" i="49"/>
  <c r="A1390" i="49"/>
  <c r="A1391" i="49"/>
  <c r="A1392" i="49"/>
  <c r="A1393" i="49"/>
  <c r="A1394" i="49"/>
  <c r="A1395" i="49"/>
  <c r="A1396" i="49"/>
  <c r="A1397" i="49"/>
  <c r="A1398" i="49"/>
  <c r="A1399" i="49"/>
  <c r="A1400" i="49"/>
  <c r="A1401" i="49"/>
  <c r="A1402" i="49"/>
  <c r="A1403" i="49"/>
  <c r="A1404" i="49"/>
  <c r="A1405" i="49"/>
  <c r="A1406" i="49"/>
  <c r="A1407" i="49"/>
  <c r="A1408" i="49"/>
  <c r="A1409" i="49"/>
  <c r="A1410" i="49"/>
  <c r="A1411" i="49"/>
  <c r="A1412" i="49"/>
  <c r="A1413" i="49"/>
  <c r="A1414" i="49"/>
  <c r="A1415" i="49"/>
  <c r="A1416" i="49"/>
  <c r="A1417" i="49"/>
  <c r="A1418" i="49"/>
  <c r="A1419" i="49"/>
  <c r="A1420" i="49"/>
  <c r="A1421" i="49"/>
  <c r="A1422" i="49"/>
  <c r="A1423" i="49"/>
  <c r="A1424" i="49"/>
  <c r="A1425" i="49"/>
  <c r="A1426" i="49"/>
  <c r="A1427" i="49"/>
  <c r="A1428" i="49"/>
  <c r="A1429" i="49"/>
  <c r="A1430" i="49"/>
  <c r="A1431" i="49"/>
  <c r="A1432" i="49"/>
  <c r="A1433" i="49"/>
  <c r="A1434" i="49"/>
  <c r="A1435" i="49"/>
  <c r="A1436" i="49"/>
  <c r="A1437" i="49"/>
  <c r="A1438" i="49"/>
  <c r="A1439" i="49"/>
  <c r="A1440" i="49"/>
  <c r="A1441" i="49"/>
  <c r="A1442" i="49"/>
  <c r="A1443" i="49"/>
  <c r="A1444" i="49"/>
  <c r="A1445" i="49"/>
  <c r="A1446" i="49"/>
  <c r="A1447" i="49"/>
  <c r="A1448" i="49"/>
  <c r="A1449" i="49"/>
  <c r="A1450" i="49"/>
  <c r="A1451" i="49"/>
  <c r="A1452" i="49"/>
  <c r="A1453" i="49"/>
  <c r="A1454" i="49"/>
  <c r="A1455" i="49"/>
  <c r="A1456" i="49"/>
  <c r="A1457" i="49"/>
  <c r="A1458" i="49"/>
  <c r="A1459" i="49"/>
  <c r="A1460" i="49"/>
  <c r="A1461" i="49"/>
  <c r="A1462" i="49"/>
  <c r="A1463" i="49"/>
  <c r="A1464" i="49"/>
  <c r="A1465" i="49"/>
  <c r="A1466" i="49"/>
  <c r="A1467" i="49"/>
  <c r="A1468" i="49"/>
  <c r="A1469" i="49"/>
  <c r="A1470" i="49"/>
  <c r="A1471" i="49"/>
  <c r="A1472" i="49"/>
  <c r="A1473" i="49"/>
  <c r="A1474" i="49"/>
  <c r="A1475" i="49"/>
  <c r="A1476" i="49"/>
  <c r="A1477" i="49"/>
  <c r="A1478" i="49"/>
  <c r="A1479" i="49"/>
  <c r="A1480" i="49"/>
  <c r="A1481" i="49"/>
  <c r="A1482" i="49"/>
  <c r="A1483" i="49"/>
  <c r="A1484" i="49"/>
  <c r="A1485" i="49"/>
  <c r="A1486" i="49"/>
  <c r="A1487" i="49"/>
  <c r="A1488" i="49"/>
  <c r="A1489" i="49"/>
  <c r="A1490" i="49"/>
  <c r="A1491" i="49"/>
  <c r="A1492" i="49"/>
  <c r="A1493" i="49"/>
  <c r="A1494" i="49"/>
  <c r="A1495" i="49"/>
  <c r="A1496" i="49"/>
  <c r="A1497" i="49"/>
  <c r="A1498" i="49"/>
  <c r="A1499" i="49"/>
  <c r="A1500" i="49"/>
  <c r="A1501" i="49"/>
  <c r="A1502" i="49"/>
  <c r="A1503" i="49"/>
  <c r="A1504" i="49"/>
  <c r="A1505" i="49"/>
  <c r="A1506" i="49"/>
  <c r="A1507" i="49"/>
  <c r="A1508" i="49"/>
  <c r="A1509" i="49"/>
  <c r="A1510" i="49"/>
  <c r="A1511" i="49"/>
  <c r="A1512" i="49"/>
  <c r="A1513" i="49"/>
  <c r="A1514" i="49"/>
  <c r="A1515" i="49"/>
  <c r="A1516" i="49"/>
  <c r="A1517" i="49"/>
  <c r="A1518" i="49"/>
  <c r="A1519" i="49"/>
  <c r="A1520" i="49"/>
  <c r="A1521" i="49"/>
  <c r="A1522" i="49"/>
  <c r="A1523" i="49"/>
  <c r="A1524" i="49"/>
  <c r="A1525" i="49"/>
  <c r="A1526" i="49"/>
  <c r="A1527" i="49"/>
  <c r="A1528" i="49"/>
  <c r="A1529" i="49"/>
  <c r="A1530" i="49"/>
  <c r="A1531" i="49"/>
  <c r="A1532" i="49"/>
  <c r="A1533" i="49"/>
  <c r="A1534" i="49"/>
  <c r="A1535" i="49"/>
  <c r="A1536" i="49"/>
  <c r="A1537" i="49"/>
  <c r="A1538" i="49"/>
  <c r="A1539" i="49"/>
  <c r="A1540" i="49"/>
  <c r="A1541" i="49"/>
  <c r="A1542" i="49"/>
  <c r="A1543" i="49"/>
  <c r="A1544" i="49"/>
  <c r="A1545" i="49"/>
  <c r="A1546" i="49"/>
  <c r="A1547" i="49"/>
  <c r="A1548" i="49"/>
  <c r="A1549" i="49"/>
  <c r="A1550" i="49"/>
  <c r="A1551" i="49"/>
  <c r="A1552" i="49"/>
  <c r="A1553" i="49"/>
  <c r="A1554" i="49"/>
  <c r="A1555" i="49"/>
  <c r="A1556" i="49"/>
  <c r="A1557" i="49"/>
  <c r="A1558" i="49"/>
  <c r="A1559" i="49"/>
  <c r="A1560" i="49"/>
  <c r="A1561" i="49"/>
  <c r="A1562" i="49"/>
  <c r="A1563" i="49"/>
  <c r="A1564" i="49"/>
  <c r="A1565" i="49"/>
  <c r="A1566" i="49"/>
  <c r="A1567" i="49"/>
  <c r="A1568" i="49"/>
  <c r="A1569" i="49"/>
  <c r="A1570" i="49"/>
  <c r="A1571" i="49"/>
  <c r="A1572" i="49"/>
  <c r="A1573" i="49"/>
  <c r="A1574" i="49"/>
  <c r="A1575" i="49"/>
  <c r="A1576" i="49"/>
  <c r="A1577" i="49"/>
  <c r="A1578" i="49"/>
  <c r="A1579" i="49"/>
  <c r="A1580" i="49"/>
  <c r="A1581" i="49"/>
  <c r="A1582" i="49"/>
  <c r="A1583" i="49"/>
  <c r="A1584" i="49"/>
  <c r="A1585" i="49"/>
  <c r="A1586" i="49"/>
  <c r="A1587" i="49"/>
  <c r="A1588" i="49"/>
  <c r="A1589" i="49"/>
  <c r="A1590" i="49"/>
  <c r="A1591" i="49"/>
  <c r="A1592" i="49"/>
  <c r="A1593" i="49"/>
  <c r="A1594" i="49"/>
  <c r="A1595" i="49"/>
  <c r="A1596" i="49"/>
  <c r="A1597" i="49"/>
  <c r="A1598" i="49"/>
  <c r="A1599" i="49"/>
  <c r="A1600" i="49"/>
  <c r="A1601" i="49"/>
  <c r="A1602" i="49"/>
  <c r="A1603" i="49"/>
  <c r="A1604" i="49"/>
  <c r="A1605" i="49"/>
  <c r="A1606" i="49"/>
  <c r="A1607" i="49"/>
  <c r="A1608" i="49"/>
  <c r="A1609" i="49"/>
  <c r="A1610" i="49"/>
  <c r="A1611" i="49"/>
  <c r="A1612" i="49"/>
  <c r="A1613" i="49"/>
  <c r="A1614" i="49"/>
  <c r="A1615" i="49"/>
  <c r="A1616" i="49"/>
  <c r="A1617" i="49"/>
  <c r="A1618" i="49"/>
  <c r="A1619" i="49"/>
  <c r="A1620" i="49"/>
  <c r="A1621" i="49"/>
  <c r="A1622" i="49"/>
  <c r="A1623" i="49"/>
  <c r="A1624" i="49"/>
  <c r="A1625" i="49"/>
  <c r="A1626" i="49"/>
  <c r="A1627" i="49"/>
  <c r="A1628" i="49"/>
  <c r="A1629" i="49"/>
  <c r="A1630" i="49"/>
  <c r="A1631" i="49"/>
  <c r="A1632" i="49"/>
  <c r="A1633" i="49"/>
  <c r="A1634" i="49"/>
  <c r="A1635" i="49"/>
  <c r="A1636" i="49"/>
  <c r="A1637" i="49"/>
  <c r="A1638" i="49"/>
  <c r="A1639" i="49"/>
  <c r="A1640" i="49"/>
  <c r="A1641" i="49"/>
  <c r="A1642" i="49"/>
  <c r="A1643" i="49"/>
  <c r="A1644" i="49"/>
  <c r="A1645" i="49"/>
  <c r="A1646" i="49"/>
  <c r="A1647" i="49"/>
  <c r="A1648" i="49"/>
  <c r="A1649" i="49"/>
  <c r="A1650" i="49"/>
  <c r="A1651" i="49"/>
  <c r="A1652" i="49"/>
  <c r="A1653" i="49"/>
  <c r="A1654" i="49"/>
  <c r="A1655" i="49"/>
  <c r="A1656" i="49"/>
  <c r="A1657" i="49"/>
  <c r="A1658" i="49"/>
  <c r="A1659" i="49"/>
  <c r="A1660" i="49"/>
  <c r="A1661" i="49"/>
  <c r="A1662" i="49"/>
  <c r="A1663" i="49"/>
  <c r="A1664" i="49"/>
  <c r="A1665" i="49"/>
  <c r="A1666" i="49"/>
  <c r="A1667" i="49"/>
  <c r="A1668" i="49"/>
  <c r="A1669" i="49"/>
  <c r="A1670" i="49"/>
  <c r="A1671" i="49"/>
  <c r="A1672" i="49"/>
  <c r="A1673" i="49"/>
  <c r="A1674" i="49"/>
  <c r="A1675" i="49"/>
  <c r="A1676" i="49"/>
  <c r="A1677" i="49"/>
  <c r="A1678" i="49"/>
  <c r="A1679" i="49"/>
  <c r="A1680" i="49"/>
  <c r="A1681" i="49"/>
  <c r="A1682" i="49"/>
  <c r="A1683" i="49"/>
  <c r="A1684" i="49"/>
  <c r="A1685" i="49"/>
  <c r="A1686" i="49"/>
  <c r="A1687" i="49"/>
  <c r="A1688" i="49"/>
  <c r="A1689" i="49"/>
  <c r="A1690" i="49"/>
  <c r="A1691" i="49"/>
  <c r="A1692" i="49"/>
  <c r="A1693" i="49"/>
  <c r="A1694" i="49"/>
  <c r="A1695" i="49"/>
  <c r="A1696" i="49"/>
  <c r="A1697" i="49"/>
  <c r="A1698" i="49"/>
  <c r="A1699" i="49"/>
  <c r="A1700" i="49"/>
  <c r="A1701" i="49"/>
  <c r="A1702" i="49"/>
  <c r="A1703" i="49"/>
  <c r="A1704" i="49"/>
  <c r="A1705" i="49"/>
  <c r="A1706" i="49"/>
  <c r="A1707" i="49"/>
  <c r="A1708" i="49"/>
  <c r="A1709" i="49"/>
  <c r="A1710" i="49"/>
  <c r="A1711" i="49"/>
  <c r="A1712" i="49"/>
  <c r="A1713" i="49"/>
  <c r="A1714" i="49"/>
  <c r="A1715" i="49"/>
  <c r="A1716" i="49"/>
  <c r="A1717" i="49"/>
  <c r="A1718" i="49"/>
  <c r="A1719" i="49"/>
  <c r="A1720" i="49"/>
  <c r="A1721" i="49"/>
  <c r="A1722" i="49"/>
  <c r="A1723" i="49"/>
  <c r="A1724" i="49"/>
  <c r="A1725" i="49"/>
  <c r="A1726" i="49"/>
  <c r="A1727" i="49"/>
  <c r="A1728" i="49"/>
  <c r="A1729" i="49"/>
  <c r="A1730" i="49"/>
  <c r="A1731" i="49"/>
  <c r="A1732" i="49"/>
  <c r="A1733" i="49"/>
  <c r="A1734" i="49"/>
  <c r="A1735" i="49"/>
  <c r="A1736" i="49"/>
  <c r="A1737" i="49"/>
  <c r="A1738" i="49"/>
  <c r="A1739" i="49"/>
  <c r="A1740" i="49"/>
  <c r="A1741" i="49"/>
  <c r="A1742" i="49"/>
  <c r="A1743" i="49"/>
  <c r="A1744" i="49"/>
  <c r="A1745" i="49"/>
  <c r="A1746" i="49"/>
  <c r="A1747" i="49"/>
  <c r="A1748" i="49"/>
  <c r="A1749" i="49"/>
  <c r="A1750" i="49"/>
  <c r="A1751" i="49"/>
  <c r="A1752" i="49"/>
  <c r="A1753" i="49"/>
  <c r="A1754" i="49"/>
  <c r="A1755" i="49"/>
  <c r="A1756" i="49"/>
  <c r="A1757" i="49"/>
  <c r="A1758" i="49"/>
  <c r="A1759" i="49"/>
  <c r="A1760" i="49"/>
  <c r="A1761" i="49"/>
  <c r="A1762" i="49"/>
  <c r="A1763" i="49"/>
  <c r="A1764" i="49"/>
  <c r="A1765" i="49"/>
  <c r="A1766" i="49"/>
  <c r="A1767" i="49"/>
  <c r="A1768" i="49"/>
  <c r="A1769" i="49"/>
  <c r="A1770" i="49"/>
  <c r="A1771" i="49"/>
  <c r="A1772" i="49"/>
  <c r="A1773" i="49"/>
  <c r="A1774" i="49"/>
  <c r="A1775" i="49"/>
  <c r="A1776" i="49"/>
  <c r="A1777" i="49"/>
  <c r="A1778" i="49"/>
  <c r="A1779" i="49"/>
  <c r="A1780" i="49"/>
  <c r="A1781" i="49"/>
  <c r="A1782" i="49"/>
  <c r="A1783" i="49"/>
  <c r="A1784" i="49"/>
  <c r="A1785" i="49"/>
  <c r="A1786" i="49"/>
  <c r="A1787" i="49"/>
  <c r="A1788" i="49"/>
  <c r="A1789" i="49"/>
  <c r="A1790" i="49"/>
  <c r="A1791" i="49"/>
  <c r="A1792" i="49"/>
  <c r="A1793" i="49"/>
  <c r="A1794" i="49"/>
  <c r="A1795" i="49"/>
  <c r="A1796" i="49"/>
  <c r="A1797" i="49"/>
  <c r="A1798" i="49"/>
  <c r="A1799" i="49"/>
  <c r="A1800" i="49"/>
  <c r="A1801" i="49"/>
  <c r="A1802" i="49"/>
  <c r="A1803" i="49"/>
  <c r="A1804" i="49"/>
  <c r="A1805" i="49"/>
  <c r="A1806" i="49"/>
  <c r="A1807" i="49"/>
  <c r="A1808" i="49"/>
  <c r="A1809" i="49"/>
  <c r="A1810" i="49"/>
  <c r="A1811" i="49"/>
  <c r="A1812" i="49"/>
  <c r="A1813" i="49"/>
  <c r="A1814" i="49"/>
  <c r="A1815" i="49"/>
  <c r="A1816" i="49"/>
  <c r="A1817" i="49"/>
  <c r="A1818" i="49"/>
  <c r="A1819" i="49"/>
  <c r="A1820" i="49"/>
  <c r="A1821" i="49"/>
  <c r="A1822" i="49"/>
  <c r="A1823" i="49"/>
  <c r="A1824" i="49"/>
  <c r="A1825" i="49"/>
  <c r="A1826" i="49"/>
  <c r="A1827" i="49"/>
  <c r="A1828" i="49"/>
  <c r="A1829" i="49"/>
  <c r="A1830" i="49"/>
  <c r="A1831" i="49"/>
  <c r="A1832" i="49"/>
  <c r="A1833" i="49"/>
  <c r="A1834" i="49"/>
  <c r="A1835" i="49"/>
  <c r="A1836" i="49"/>
  <c r="A1837" i="49"/>
  <c r="A1838" i="49"/>
  <c r="A1839" i="49"/>
  <c r="A1840" i="49"/>
  <c r="A1841" i="49"/>
  <c r="A1842" i="49"/>
  <c r="A1843" i="49"/>
  <c r="A1844" i="49"/>
  <c r="A1845" i="49"/>
  <c r="A1846" i="49"/>
  <c r="A1847" i="49"/>
  <c r="A1848" i="49"/>
  <c r="A1849" i="49"/>
  <c r="A1850" i="49"/>
  <c r="A1851" i="49"/>
  <c r="A1852" i="49"/>
  <c r="A1853" i="49"/>
  <c r="A1854" i="49"/>
  <c r="A1855" i="49"/>
  <c r="A1856" i="49"/>
  <c r="A1857" i="49"/>
  <c r="A1858" i="49"/>
  <c r="A1859" i="49"/>
  <c r="A1860" i="49"/>
  <c r="A1861" i="49"/>
  <c r="A1862" i="49"/>
  <c r="A1863" i="49"/>
  <c r="A1864" i="49"/>
  <c r="A1865" i="49"/>
  <c r="A1866" i="49"/>
  <c r="A1867" i="49"/>
  <c r="A1868" i="49"/>
  <c r="A1869" i="49"/>
  <c r="A1870" i="49"/>
  <c r="A1871" i="49"/>
  <c r="A1872" i="49"/>
  <c r="A1873" i="49"/>
  <c r="A1874" i="49"/>
  <c r="A1875" i="49"/>
  <c r="A1876" i="49"/>
  <c r="A1877" i="49"/>
  <c r="A1878" i="49"/>
  <c r="A1879" i="49"/>
  <c r="A1880" i="49"/>
  <c r="A1881" i="49"/>
  <c r="A1882" i="49"/>
  <c r="A1883" i="49"/>
  <c r="A1884" i="49"/>
  <c r="A1885" i="49"/>
  <c r="A1886" i="49"/>
  <c r="A1887" i="49"/>
  <c r="A1888" i="49"/>
  <c r="A1889" i="49"/>
  <c r="A1890" i="49"/>
  <c r="A1891" i="49"/>
  <c r="A1892" i="49"/>
  <c r="A1893" i="49"/>
  <c r="A1894" i="49"/>
  <c r="A1895" i="49"/>
  <c r="A1896" i="49"/>
  <c r="A1897" i="49"/>
  <c r="Q27" i="44"/>
  <c r="Q22" i="44"/>
  <c r="H185" i="49" l="1"/>
  <c r="H177" i="49"/>
  <c r="H169" i="49"/>
  <c r="H161" i="49"/>
  <c r="H153" i="49"/>
  <c r="H145" i="49"/>
  <c r="H137" i="49"/>
  <c r="H129" i="49"/>
  <c r="H121" i="49"/>
  <c r="H113" i="49"/>
  <c r="H105" i="49"/>
  <c r="H97" i="49"/>
  <c r="H89" i="49"/>
  <c r="H81" i="49"/>
  <c r="H73" i="49"/>
  <c r="H65" i="49"/>
  <c r="H57" i="49"/>
  <c r="H49" i="49"/>
  <c r="H41" i="49"/>
  <c r="H33" i="49"/>
  <c r="H25" i="49"/>
  <c r="H17" i="49"/>
  <c r="H184" i="49"/>
  <c r="H176" i="49"/>
  <c r="H168" i="49"/>
  <c r="H160" i="49"/>
  <c r="H152" i="49"/>
  <c r="H144" i="49"/>
  <c r="H136" i="49"/>
  <c r="H128" i="49"/>
  <c r="H120" i="49"/>
  <c r="H112" i="49"/>
  <c r="H104" i="49"/>
  <c r="H96" i="49"/>
  <c r="H88" i="49"/>
  <c r="H80" i="49"/>
  <c r="H72" i="49"/>
  <c r="H64" i="49"/>
  <c r="H56" i="49"/>
  <c r="H48" i="49"/>
  <c r="H40" i="49"/>
  <c r="H32" i="49"/>
  <c r="H24" i="49"/>
  <c r="H16" i="49"/>
  <c r="H8" i="49"/>
  <c r="H183" i="49"/>
  <c r="H175" i="49"/>
  <c r="H167" i="49"/>
  <c r="H159" i="49"/>
  <c r="H151" i="49"/>
  <c r="H143" i="49"/>
  <c r="H135" i="49"/>
  <c r="H127" i="49"/>
  <c r="H119" i="49"/>
  <c r="H111" i="49"/>
  <c r="H103" i="49"/>
  <c r="H95" i="49"/>
  <c r="H87" i="49"/>
  <c r="H79" i="49"/>
  <c r="H71" i="49"/>
  <c r="H63" i="49"/>
  <c r="H55" i="49"/>
  <c r="H47" i="49"/>
  <c r="H39" i="49"/>
  <c r="H31" i="49"/>
  <c r="H23" i="49"/>
  <c r="H15" i="49"/>
  <c r="H7" i="49"/>
  <c r="H182" i="49"/>
  <c r="H174" i="49"/>
  <c r="H166" i="49"/>
  <c r="H158" i="49"/>
  <c r="H150" i="49"/>
  <c r="H142" i="49"/>
  <c r="H134" i="49"/>
  <c r="H126" i="49"/>
  <c r="H118" i="49"/>
  <c r="H110" i="49"/>
  <c r="H102" i="49"/>
  <c r="H94" i="49"/>
  <c r="H86" i="49"/>
  <c r="H78" i="49"/>
  <c r="H70" i="49"/>
  <c r="H62" i="49"/>
  <c r="H54" i="49"/>
  <c r="H46" i="49"/>
  <c r="H38" i="49"/>
  <c r="H30" i="49"/>
  <c r="H22" i="49"/>
  <c r="H14" i="49"/>
  <c r="H6" i="49"/>
  <c r="H189" i="49"/>
  <c r="H181" i="49"/>
  <c r="H173" i="49"/>
  <c r="H165" i="49"/>
  <c r="H157" i="49"/>
  <c r="H149" i="49"/>
  <c r="H141" i="49"/>
  <c r="H133" i="49"/>
  <c r="H125" i="49"/>
  <c r="H117" i="49"/>
  <c r="H109" i="49"/>
  <c r="H101" i="49"/>
  <c r="H93" i="49"/>
  <c r="H85" i="49"/>
  <c r="H77" i="49"/>
  <c r="H69" i="49"/>
  <c r="H61" i="49"/>
  <c r="H53" i="49"/>
  <c r="H45" i="49"/>
  <c r="H37" i="49"/>
  <c r="H29" i="49"/>
  <c r="H21" i="49"/>
  <c r="H13" i="49"/>
  <c r="H5" i="49"/>
  <c r="H188" i="49"/>
  <c r="H180" i="49"/>
  <c r="H172" i="49"/>
  <c r="H164" i="49"/>
  <c r="H156" i="49"/>
  <c r="H148" i="49"/>
  <c r="H140" i="49"/>
  <c r="H132" i="49"/>
  <c r="H124" i="49"/>
  <c r="H116" i="49"/>
  <c r="H108" i="49"/>
  <c r="H100" i="49"/>
  <c r="H92" i="49"/>
  <c r="H84" i="49"/>
  <c r="H76" i="49"/>
  <c r="H68" i="49"/>
  <c r="H60" i="49"/>
  <c r="H52" i="49"/>
  <c r="H44" i="49"/>
  <c r="H36" i="49"/>
  <c r="H28" i="49"/>
  <c r="H20" i="49"/>
  <c r="H12" i="49"/>
  <c r="H4" i="49"/>
  <c r="H187" i="49"/>
  <c r="H179" i="49"/>
  <c r="H171" i="49"/>
  <c r="H163" i="49"/>
  <c r="H155" i="49"/>
  <c r="H147" i="49"/>
  <c r="H139" i="49"/>
  <c r="H131" i="49"/>
  <c r="H123" i="49"/>
  <c r="H115" i="49"/>
  <c r="H107" i="49"/>
  <c r="H99" i="49"/>
  <c r="H91" i="49"/>
  <c r="H83" i="49"/>
  <c r="H75" i="49"/>
  <c r="H67" i="49"/>
  <c r="H59" i="49"/>
  <c r="H51" i="49"/>
  <c r="H43" i="49"/>
  <c r="H35" i="49"/>
  <c r="H27" i="49"/>
  <c r="H19" i="49"/>
  <c r="H11" i="49"/>
  <c r="H3" i="49"/>
  <c r="H186" i="49"/>
  <c r="H178" i="49"/>
  <c r="H170" i="49"/>
  <c r="H162" i="49"/>
  <c r="H154" i="49"/>
  <c r="H146" i="49"/>
  <c r="H138" i="49"/>
  <c r="H130" i="49"/>
  <c r="H122" i="49"/>
  <c r="H114" i="49"/>
  <c r="H106" i="49"/>
  <c r="H98" i="49"/>
  <c r="H90" i="49"/>
  <c r="H82" i="49"/>
  <c r="H74" i="49"/>
  <c r="H66" i="49"/>
  <c r="H58" i="49"/>
  <c r="H50" i="49"/>
  <c r="H42" i="49"/>
  <c r="H34" i="49"/>
  <c r="H26" i="49"/>
  <c r="H18" i="49"/>
  <c r="A1" i="44" l="1"/>
  <c r="E54" i="44" l="1"/>
  <c r="O92" i="44"/>
  <c r="L91" i="44"/>
  <c r="M69" i="44"/>
  <c r="M60" i="44"/>
  <c r="M64" i="44"/>
  <c r="K92" i="44"/>
  <c r="H92" i="44"/>
  <c r="E92" i="44"/>
  <c r="O91" i="44"/>
  <c r="C91" i="44"/>
  <c r="C90" i="44"/>
  <c r="N88" i="44"/>
  <c r="M88" i="44"/>
  <c r="N87" i="44"/>
  <c r="M87" i="44"/>
  <c r="N86" i="44"/>
  <c r="N85" i="44"/>
  <c r="A56" i="44"/>
  <c r="A54" i="44"/>
  <c r="A52" i="44"/>
  <c r="A48" i="44"/>
  <c r="A38" i="44"/>
  <c r="E56" i="44"/>
  <c r="E52" i="44"/>
  <c r="E48" i="44"/>
  <c r="K1" i="44" l="1"/>
  <c r="Q76" i="44" l="1"/>
  <c r="Q75" i="44"/>
  <c r="Q74" i="44"/>
  <c r="Q72" i="44"/>
  <c r="Q71" i="44"/>
  <c r="Q70" i="44"/>
  <c r="Q69" i="44"/>
  <c r="Q67" i="44"/>
  <c r="Q65" i="44"/>
  <c r="Q64" i="44"/>
  <c r="Q63" i="44"/>
  <c r="Q62" i="44"/>
  <c r="Q61" i="44"/>
  <c r="Q60" i="44"/>
  <c r="Q58" i="44"/>
  <c r="Q57" i="44"/>
  <c r="Q56" i="44"/>
  <c r="Q55" i="44"/>
  <c r="Q53" i="44"/>
  <c r="Q51" i="44"/>
  <c r="Q50" i="44"/>
  <c r="Q49" i="44"/>
  <c r="Q47" i="44"/>
  <c r="Q46" i="44"/>
  <c r="Q45" i="44"/>
  <c r="Q44" i="44"/>
  <c r="Q43" i="44"/>
  <c r="Q42" i="44"/>
  <c r="Q41" i="44"/>
  <c r="Q40" i="44"/>
  <c r="Q39" i="44"/>
  <c r="Q37" i="44"/>
  <c r="Q36" i="44"/>
  <c r="Q35" i="44"/>
  <c r="Q34" i="44"/>
  <c r="Q33" i="44"/>
  <c r="Q32" i="44"/>
  <c r="Q30" i="44"/>
  <c r="Q29" i="44"/>
  <c r="Q28" i="44"/>
  <c r="Q26" i="44"/>
  <c r="Q25" i="44"/>
  <c r="Q24" i="44"/>
  <c r="Q23" i="44"/>
  <c r="Q21" i="44"/>
  <c r="Q20" i="44"/>
  <c r="Q19" i="44"/>
  <c r="Q18" i="44"/>
  <c r="V7" i="44"/>
  <c r="U7" i="44"/>
  <c r="BT2" i="56" l="1"/>
  <c r="DS2" i="56"/>
</calcChain>
</file>

<file path=xl/sharedStrings.xml><?xml version="1.0" encoding="utf-8"?>
<sst xmlns="http://schemas.openxmlformats.org/spreadsheetml/2006/main" count="7164" uniqueCount="3193">
  <si>
    <t>特定療養費の対象となる特別の療養環境の提供に係る収益</t>
  </si>
  <si>
    <t>外来患者の診療、療養に係る収益（医療保険、公費負担医療、公害医療、労災保険、自動車損害賠償責任保険、自費診療等）</t>
  </si>
  <si>
    <t>各種の健康診断、人間ドック、予防接種、妊産婦保健指導等保健予防活動に係る収益</t>
  </si>
  <si>
    <t>病院で直接業務に従事する従業員に対する確定済賞与のうち、当該会計期間に係る部分の金額</t>
  </si>
  <si>
    <t>病院で直接業務に従事する従業員に対する翌会計期間に確定する賞与の当該会計期間に係る部分の見積額</t>
  </si>
  <si>
    <t>病院で直接業務に従事する従業員に対する退職一時金、退職年金等将来の退職給付のうち、当該会計期間の負担に属する金額（役員であることに起因する部分を除く）</t>
  </si>
  <si>
    <t>病院で直接業務に従事する役員・従業員に対する健康保険法、厚生年金保険法、雇用保険法、労働者災害補償保険法、各種の組合法などの法令に基づく事業主負担額</t>
  </si>
  <si>
    <t>外部に委託した給食業務の対価としての費用</t>
  </si>
  <si>
    <t>固定資産の計画的・規則的な取得原価の配分額</t>
  </si>
  <si>
    <t>固定資産に計上を要しない器機等のリース、レンタル料</t>
  </si>
  <si>
    <t>電気、ガス、水道、重油などの費用。ただし、車両関係費に該当するものは除く。</t>
  </si>
  <si>
    <t>病院の負担に属する控除対象外の消費税及び地方消費税。ただし、資産に係る控除対象外消費税に該当するものは除く。</t>
  </si>
  <si>
    <t>本部会計を設けた場合の、一定の配賦基準で配賦された本部の費用</t>
  </si>
  <si>
    <t>預貯金、公社債の利息、出資金等に係る分配金</t>
  </si>
  <si>
    <t>長期借入金、短期借入金の支払利息</t>
  </si>
  <si>
    <t>（ア）投薬用薬品の費消額
（イ）注射用薬品（血液,プラズマを含む）の費消額
（ウ）外用薬、検査用試薬、造影剤など前記の項目に属さない薬品の費消額</t>
    <phoneticPr fontId="1"/>
  </si>
  <si>
    <t>委託費</t>
    <phoneticPr fontId="1"/>
  </si>
  <si>
    <t>経費</t>
    <phoneticPr fontId="1"/>
  </si>
  <si>
    <t>入院患者の医療に係る収益で、公害医療、労災保険、自動車損害賠償責任保険などの金額</t>
    <phoneticPr fontId="1"/>
  </si>
  <si>
    <t>外来（往診を含む）患者の医療に係る収益で、健康保険、国民健康保険等の医療保険、後期高齢者医療制度及び生活保護法、精神保健福祉法、感
染症法等の公費負担医療に係る支払基金・国保連等に対する請求金額及び窓口徴収金額の合計額</t>
    <phoneticPr fontId="1"/>
  </si>
  <si>
    <t>外来（往診を含む）患者の医療に係る収益で、公害医療、労災保険、自動車損害賠償責任保険などの合計額</t>
    <phoneticPr fontId="1"/>
  </si>
  <si>
    <t>福利厚生費、旅費交通費、職員被服費、通信費、広告宣伝費、消耗品費、消耗器具備品費、会議費、水道光熱費、保険料、交際費、諸会費、租税公課、医業貸倒損失、貸倒引当金繰入額、雑費</t>
    <rPh sb="0" eb="2">
      <t>フクリ</t>
    </rPh>
    <rPh sb="2" eb="5">
      <t>コウセイヒ</t>
    </rPh>
    <rPh sb="6" eb="8">
      <t>リョヒ</t>
    </rPh>
    <rPh sb="8" eb="11">
      <t>コウツウヒ</t>
    </rPh>
    <rPh sb="12" eb="14">
      <t>ショクイン</t>
    </rPh>
    <rPh sb="14" eb="17">
      <t>ヒフクヒ</t>
    </rPh>
    <rPh sb="18" eb="21">
      <t>ツウシンヒ</t>
    </rPh>
    <rPh sb="22" eb="24">
      <t>コウコク</t>
    </rPh>
    <rPh sb="24" eb="27">
      <t>センデンヒ</t>
    </rPh>
    <rPh sb="28" eb="31">
      <t>ショウモウヒン</t>
    </rPh>
    <rPh sb="31" eb="32">
      <t>ヒ</t>
    </rPh>
    <rPh sb="33" eb="35">
      <t>ショウモウ</t>
    </rPh>
    <rPh sb="35" eb="37">
      <t>キグ</t>
    </rPh>
    <rPh sb="37" eb="40">
      <t>ビヒンヒ</t>
    </rPh>
    <rPh sb="41" eb="44">
      <t>カイギヒ</t>
    </rPh>
    <rPh sb="45" eb="47">
      <t>スイドウ</t>
    </rPh>
    <rPh sb="47" eb="50">
      <t>コウネツヒ</t>
    </rPh>
    <rPh sb="51" eb="54">
      <t>ホケンリョウ</t>
    </rPh>
    <rPh sb="55" eb="58">
      <t>コウサイヒ</t>
    </rPh>
    <rPh sb="59" eb="62">
      <t>ショカイヒ</t>
    </rPh>
    <rPh sb="63" eb="65">
      <t>ソゼイ</t>
    </rPh>
    <rPh sb="65" eb="67">
      <t>コウカ</t>
    </rPh>
    <rPh sb="68" eb="70">
      <t>イギョウ</t>
    </rPh>
    <rPh sb="70" eb="71">
      <t>カ</t>
    </rPh>
    <rPh sb="71" eb="72">
      <t>ダオ</t>
    </rPh>
    <rPh sb="72" eb="74">
      <t>ソンシツ</t>
    </rPh>
    <rPh sb="75" eb="76">
      <t>カ</t>
    </rPh>
    <rPh sb="76" eb="77">
      <t>ダオ</t>
    </rPh>
    <rPh sb="77" eb="80">
      <t>ヒキアテキン</t>
    </rPh>
    <rPh sb="80" eb="82">
      <t>クリイレ</t>
    </rPh>
    <rPh sb="82" eb="83">
      <t>ガク</t>
    </rPh>
    <rPh sb="84" eb="86">
      <t>ザッピ</t>
    </rPh>
    <phoneticPr fontId="1"/>
  </si>
  <si>
    <t>法人税、住民税及び事業税のうち、当該会計年度の病院の負担に属するものとして計算された金額</t>
    <rPh sb="0" eb="3">
      <t>ホウジンゼイ</t>
    </rPh>
    <rPh sb="4" eb="7">
      <t>ジュウミンゼイ</t>
    </rPh>
    <rPh sb="7" eb="8">
      <t>オヨ</t>
    </rPh>
    <rPh sb="9" eb="12">
      <t>ジギョウゼイ</t>
    </rPh>
    <rPh sb="16" eb="18">
      <t>トウガイ</t>
    </rPh>
    <rPh sb="18" eb="20">
      <t>カイケイ</t>
    </rPh>
    <rPh sb="20" eb="22">
      <t>ネンド</t>
    </rPh>
    <rPh sb="23" eb="25">
      <t>ビョウイン</t>
    </rPh>
    <rPh sb="26" eb="28">
      <t>フタン</t>
    </rPh>
    <rPh sb="29" eb="30">
      <t>ゾク</t>
    </rPh>
    <rPh sb="37" eb="39">
      <t>ケイサン</t>
    </rPh>
    <rPh sb="42" eb="44">
      <t>キンガク</t>
    </rPh>
    <phoneticPr fontId="1"/>
  </si>
  <si>
    <t>材料費</t>
    <phoneticPr fontId="1"/>
  </si>
  <si>
    <t>給与費</t>
    <phoneticPr fontId="1"/>
  </si>
  <si>
    <t>医業収益</t>
    <phoneticPr fontId="1"/>
  </si>
  <si>
    <t>入院診療収益</t>
    <phoneticPr fontId="1"/>
  </si>
  <si>
    <t>室料差額収益</t>
    <phoneticPr fontId="1"/>
  </si>
  <si>
    <t>外来診療収益</t>
    <phoneticPr fontId="1"/>
  </si>
  <si>
    <t>その他の医業収益</t>
    <phoneticPr fontId="1"/>
  </si>
  <si>
    <t>医業費用</t>
    <phoneticPr fontId="1"/>
  </si>
  <si>
    <t>本部費配賦額</t>
    <phoneticPr fontId="1"/>
  </si>
  <si>
    <t>医業外収益</t>
    <phoneticPr fontId="1"/>
  </si>
  <si>
    <t>受取利息及び配当金</t>
    <phoneticPr fontId="1"/>
  </si>
  <si>
    <t>運営費補助金収益</t>
    <phoneticPr fontId="1"/>
  </si>
  <si>
    <t>施設設備補助金収益</t>
    <phoneticPr fontId="1"/>
  </si>
  <si>
    <t>医業外費用</t>
    <phoneticPr fontId="1"/>
  </si>
  <si>
    <t>臨時収益</t>
    <phoneticPr fontId="1"/>
  </si>
  <si>
    <t>臨時費用</t>
    <phoneticPr fontId="1"/>
  </si>
  <si>
    <t>水道光熱費</t>
    <phoneticPr fontId="1"/>
  </si>
  <si>
    <t>保健予防活動収益</t>
    <phoneticPr fontId="1"/>
  </si>
  <si>
    <t>研究研修費</t>
    <phoneticPr fontId="1"/>
  </si>
  <si>
    <t>カテーテル、縫合糸、酸素、ギブス粉、レントゲンフイルム、など１回ごとに消費する診療材料の費消額</t>
    <phoneticPr fontId="1"/>
  </si>
  <si>
    <t>診療、検査、看護、給食などの医療用の器械,器具及び放射性同位元素のうち、固定資産の計上基準額に満たないもの、または１年内に消費するもの</t>
    <phoneticPr fontId="1"/>
  </si>
  <si>
    <t>固定資産売却益、その他の臨時収益</t>
    <phoneticPr fontId="1"/>
  </si>
  <si>
    <t>経常利益（又は経常損失）</t>
    <rPh sb="0" eb="2">
      <t>ケイジョウ</t>
    </rPh>
    <rPh sb="2" eb="4">
      <t>リエキ</t>
    </rPh>
    <rPh sb="5" eb="6">
      <t>マタ</t>
    </rPh>
    <rPh sb="7" eb="9">
      <t>ケイジョウ</t>
    </rPh>
    <rPh sb="9" eb="11">
      <t>ソンシツ</t>
    </rPh>
    <phoneticPr fontId="1"/>
  </si>
  <si>
    <t>減価償却費</t>
    <phoneticPr fontId="1"/>
  </si>
  <si>
    <t>器機賃借料</t>
    <phoneticPr fontId="1"/>
  </si>
  <si>
    <t>給食委託費</t>
    <phoneticPr fontId="1"/>
  </si>
  <si>
    <t>法定福利費</t>
    <phoneticPr fontId="1"/>
  </si>
  <si>
    <t>退職給付費用</t>
    <phoneticPr fontId="1"/>
  </si>
  <si>
    <t>賞与引当金繰入額</t>
    <phoneticPr fontId="1"/>
  </si>
  <si>
    <t>賞与</t>
    <phoneticPr fontId="1"/>
  </si>
  <si>
    <t>給料</t>
    <phoneticPr fontId="1"/>
  </si>
  <si>
    <t>給食用材料費</t>
    <phoneticPr fontId="1"/>
  </si>
  <si>
    <t>医療消耗器具備品費</t>
    <phoneticPr fontId="1"/>
  </si>
  <si>
    <t>医薬品費</t>
    <phoneticPr fontId="1"/>
  </si>
  <si>
    <t>公害等診療収益</t>
    <rPh sb="0" eb="2">
      <t>コウガイ</t>
    </rPh>
    <rPh sb="2" eb="3">
      <t>トウ</t>
    </rPh>
    <rPh sb="3" eb="5">
      <t>シンリョウ</t>
    </rPh>
    <rPh sb="5" eb="7">
      <t>シュウエキ</t>
    </rPh>
    <phoneticPr fontId="1"/>
  </si>
  <si>
    <t>保険診療収益
（患者負担含む）</t>
    <rPh sb="0" eb="2">
      <t>ホケン</t>
    </rPh>
    <rPh sb="2" eb="4">
      <t>シンリョウ</t>
    </rPh>
    <rPh sb="4" eb="6">
      <t>シュウエキ</t>
    </rPh>
    <rPh sb="8" eb="10">
      <t>カンジャ</t>
    </rPh>
    <rPh sb="10" eb="12">
      <t>フタン</t>
    </rPh>
    <rPh sb="12" eb="13">
      <t>フク</t>
    </rPh>
    <phoneticPr fontId="1"/>
  </si>
  <si>
    <t>看護職員</t>
    <rPh sb="0" eb="2">
      <t>カンゴ</t>
    </rPh>
    <rPh sb="2" eb="4">
      <t>ショクイン</t>
    </rPh>
    <phoneticPr fontId="1"/>
  </si>
  <si>
    <t>看護師</t>
    <phoneticPr fontId="1"/>
  </si>
  <si>
    <t>准看護師</t>
    <phoneticPr fontId="1"/>
  </si>
  <si>
    <t>助産師</t>
    <phoneticPr fontId="1"/>
  </si>
  <si>
    <t>職種</t>
    <rPh sb="0" eb="2">
      <t>ショクシュ</t>
    </rPh>
    <phoneticPr fontId="1"/>
  </si>
  <si>
    <t>保健師</t>
    <rPh sb="0" eb="2">
      <t>ホケン</t>
    </rPh>
    <phoneticPr fontId="1"/>
  </si>
  <si>
    <t>視能訓練士</t>
    <rPh sb="0" eb="2">
      <t>シノウ</t>
    </rPh>
    <rPh sb="2" eb="5">
      <t>クンレンシ</t>
    </rPh>
    <phoneticPr fontId="1"/>
  </si>
  <si>
    <t>歯科衛生士</t>
    <phoneticPr fontId="1"/>
  </si>
  <si>
    <t>歯科技工士</t>
    <phoneticPr fontId="1"/>
  </si>
  <si>
    <t>精神保健福祉士</t>
    <phoneticPr fontId="1"/>
  </si>
  <si>
    <t>その他の職員</t>
    <rPh sb="2" eb="3">
      <t>タ</t>
    </rPh>
    <rPh sb="4" eb="6">
      <t>ショクイン</t>
    </rPh>
    <phoneticPr fontId="1"/>
  </si>
  <si>
    <t>医師事務作業補助者</t>
    <phoneticPr fontId="1"/>
  </si>
  <si>
    <t>診療情報管理士</t>
    <phoneticPr fontId="1"/>
  </si>
  <si>
    <t>リハビリスタッフ</t>
    <phoneticPr fontId="1"/>
  </si>
  <si>
    <t>保育士</t>
    <phoneticPr fontId="1"/>
  </si>
  <si>
    <t>社会福祉士</t>
    <rPh sb="0" eb="2">
      <t>シャカイ</t>
    </rPh>
    <rPh sb="2" eb="5">
      <t>フクシシ</t>
    </rPh>
    <phoneticPr fontId="1"/>
  </si>
  <si>
    <t>その他の医療技術者等</t>
    <rPh sb="2" eb="3">
      <t>タ</t>
    </rPh>
    <rPh sb="4" eb="6">
      <t>イリョウ</t>
    </rPh>
    <rPh sb="6" eb="8">
      <t>ギジュツ</t>
    </rPh>
    <rPh sb="8" eb="9">
      <t>シャ</t>
    </rPh>
    <rPh sb="9" eb="10">
      <t>トウ</t>
    </rPh>
    <phoneticPr fontId="1"/>
  </si>
  <si>
    <t>栄養士等</t>
    <rPh sb="0" eb="3">
      <t>エイヨウシ</t>
    </rPh>
    <rPh sb="3" eb="4">
      <t>トウ</t>
    </rPh>
    <phoneticPr fontId="1"/>
  </si>
  <si>
    <t>栄養士</t>
    <rPh sb="0" eb="3">
      <t>エイヨウシ</t>
    </rPh>
    <phoneticPr fontId="1"/>
  </si>
  <si>
    <t>調理師</t>
    <rPh sb="0" eb="3">
      <t>チョウリシ</t>
    </rPh>
    <phoneticPr fontId="1"/>
  </si>
  <si>
    <t>本部会計を設けた場合の、一定の配賦基準で配賦された本部の費用（本部会計を設けていない場合または配賦額がない場合「－」と記載）</t>
    <rPh sb="31" eb="33">
      <t>ホンブ</t>
    </rPh>
    <rPh sb="33" eb="35">
      <t>カイケイ</t>
    </rPh>
    <rPh sb="36" eb="37">
      <t>モウ</t>
    </rPh>
    <rPh sb="42" eb="44">
      <t>バアイ</t>
    </rPh>
    <rPh sb="59" eb="61">
      <t>キサイ</t>
    </rPh>
    <phoneticPr fontId="1"/>
  </si>
  <si>
    <t>外部に委託した給食業務の対価としての費用</t>
    <phoneticPr fontId="1"/>
  </si>
  <si>
    <t>減価償却費、器機賃借料、地代家賃、修繕費、固定資産税等、器機保守料、器機設備保険料、車両関係費</t>
    <phoneticPr fontId="1"/>
  </si>
  <si>
    <t>研究費、研修費</t>
    <phoneticPr fontId="1"/>
  </si>
  <si>
    <t>支払利息、有価証券売却損、患者外給食用材料費、診療費減免額、医業外貸倒損失、貸倒引当金医業外繰入額、その他前記の科目に属さない医業外費用</t>
    <rPh sb="52" eb="53">
      <t>タ</t>
    </rPh>
    <phoneticPr fontId="1"/>
  </si>
  <si>
    <t>受取利息及び配当金、有価証券売却益、運営費補助金収益、施設設備補助金収益、患者外給食収益、その他前記の科目に属さない医業外収益</t>
    <rPh sb="47" eb="48">
      <t>タ</t>
    </rPh>
    <phoneticPr fontId="1"/>
  </si>
  <si>
    <t>長期借入金、短期借入金の支払利息</t>
    <phoneticPr fontId="1"/>
  </si>
  <si>
    <t>医療法人整理番号</t>
    <phoneticPr fontId="1"/>
  </si>
  <si>
    <t>法人名</t>
    <rPh sb="0" eb="2">
      <t>ホウジン</t>
    </rPh>
    <rPh sb="2" eb="3">
      <t>メイ</t>
    </rPh>
    <phoneticPr fontId="1"/>
  </si>
  <si>
    <t>消費税の経理方式</t>
    <phoneticPr fontId="1"/>
  </si>
  <si>
    <t>科　　　　　目</t>
    <rPh sb="0" eb="1">
      <t>カ</t>
    </rPh>
    <rPh sb="6" eb="7">
      <t>メ</t>
    </rPh>
    <phoneticPr fontId="1"/>
  </si>
  <si>
    <t>入院患者の医療に係る収益で、健康保険、国民健康保険等の医療保険、後期高齢者医療制度及び生活保護法、精神保健福祉法、感染症法等の公費
負担医療に係る支払基金・国保連等に対する請求金額及び窓口徴収金額の合計額</t>
  </si>
  <si>
    <t>入院患者の医療に係る収益で、公害医療、労災保険、自動車損害賠償責任保険などの金額</t>
  </si>
  <si>
    <t>外来（往診を含む）患者の医療に係る収益で、健康保険、国民健康保険等の医療保険、後期高齢者医療制度及び生活保護法、精神保健福祉法、感
染症法等の公費負担医療に係る支払基金・国保連等に対する請求金額及び窓口徴収金額の合計額</t>
  </si>
  <si>
    <t>外来（往診を含む）患者の医療に係る収益で、公害医療、労災保険、自動車損害賠償責任保険などの合計額</t>
  </si>
  <si>
    <t>医薬品費</t>
  </si>
  <si>
    <t>（ア）投薬用薬品の費消額
（イ）注射用薬品（血液,プラズマを含む）の費消額
（ウ）外用薬、検査用試薬、造影剤など前記の項目に属さない薬品の費消額</t>
  </si>
  <si>
    <t>診療材料費、医療消耗器具備品費</t>
    <phoneticPr fontId="1"/>
  </si>
  <si>
    <t>カテーテル、縫合糸、酸素、ギブス粉、レントゲンフイルム、など１回ごとに消費する診療材料の費消額
診療、検査、看護、給食などの医療用の器械,器具及び放射性同位元素のうち、固定資産の計上基準額に満たないもの、または１年内に消費するもの</t>
    <phoneticPr fontId="1"/>
  </si>
  <si>
    <t>給食用材料費</t>
  </si>
  <si>
    <t>給料</t>
  </si>
  <si>
    <t>賞与</t>
  </si>
  <si>
    <t>賞与引当金繰入額</t>
  </si>
  <si>
    <t>退職給付費用</t>
  </si>
  <si>
    <t>法定福利費</t>
  </si>
  <si>
    <t>検査委託費、給食委託費、寝具委託費、医事委託費、清掃委託費、保守委託費、その他の委託費</t>
    <rPh sb="0" eb="2">
      <t>ケンサ</t>
    </rPh>
    <rPh sb="2" eb="4">
      <t>イタク</t>
    </rPh>
    <rPh sb="4" eb="5">
      <t>ヒ</t>
    </rPh>
    <rPh sb="6" eb="8">
      <t>キュウショク</t>
    </rPh>
    <rPh sb="8" eb="10">
      <t>イタク</t>
    </rPh>
    <rPh sb="10" eb="11">
      <t>ヒ</t>
    </rPh>
    <rPh sb="12" eb="14">
      <t>シング</t>
    </rPh>
    <rPh sb="14" eb="16">
      <t>イタク</t>
    </rPh>
    <rPh sb="16" eb="17">
      <t>ヒ</t>
    </rPh>
    <rPh sb="18" eb="20">
      <t>イジ</t>
    </rPh>
    <rPh sb="20" eb="22">
      <t>イタク</t>
    </rPh>
    <rPh sb="22" eb="23">
      <t>ヒ</t>
    </rPh>
    <rPh sb="24" eb="26">
      <t>セイソウ</t>
    </rPh>
    <rPh sb="26" eb="28">
      <t>イタク</t>
    </rPh>
    <rPh sb="28" eb="29">
      <t>ヒ</t>
    </rPh>
    <rPh sb="30" eb="32">
      <t>ホシュ</t>
    </rPh>
    <rPh sb="32" eb="34">
      <t>イタク</t>
    </rPh>
    <rPh sb="34" eb="35">
      <t>ヒ</t>
    </rPh>
    <rPh sb="38" eb="39">
      <t>タ</t>
    </rPh>
    <rPh sb="40" eb="42">
      <t>イタク</t>
    </rPh>
    <rPh sb="42" eb="43">
      <t>ヒ</t>
    </rPh>
    <phoneticPr fontId="1"/>
  </si>
  <si>
    <t>設備関係費</t>
  </si>
  <si>
    <t>研究費、研修費</t>
    <rPh sb="4" eb="6">
      <t>ケンシュウ</t>
    </rPh>
    <rPh sb="6" eb="7">
      <t>ヒ</t>
    </rPh>
    <phoneticPr fontId="1"/>
  </si>
  <si>
    <t>福利厚生費、旅費交通費、職員被服費、通信費、広告宣伝費、消耗品費、消耗器具備品費、会議費、水道光熱費、保険料、交際費、諸会費、租税公課、医業貸倒損失、貸倒引当金繰入額、雑費</t>
    <phoneticPr fontId="1"/>
  </si>
  <si>
    <t>医業利益（又は医業損失）</t>
    <rPh sb="0" eb="2">
      <t>イギョウ</t>
    </rPh>
    <rPh sb="2" eb="4">
      <t>リエキ</t>
    </rPh>
    <rPh sb="5" eb="6">
      <t>マタ</t>
    </rPh>
    <rPh sb="7" eb="9">
      <t>イギョウ</t>
    </rPh>
    <rPh sb="9" eb="11">
      <t>ソンシツ</t>
    </rPh>
    <phoneticPr fontId="1"/>
  </si>
  <si>
    <t>受取利息及び配当金、有価証券売却益、運営費補助金収益、施設設備補助金収益、患者外給食収益、その他の医業外収益</t>
    <phoneticPr fontId="1"/>
  </si>
  <si>
    <t>支払利息、有価証券売却損、患者外給食用材料費、診療費減免額、医業外貸倒損失、貸倒引当金医業外繰入額、その他の医業外費用</t>
    <phoneticPr fontId="1"/>
  </si>
  <si>
    <t>固定資産売却損、固定資産除却損、資産に係る控除対象外消費税等負担額、災害損失、その他の臨時費用</t>
    <phoneticPr fontId="1"/>
  </si>
  <si>
    <t>税引前当期純利益（又は税引前当期純損失）</t>
    <rPh sb="0" eb="2">
      <t>ゼイビ</t>
    </rPh>
    <rPh sb="2" eb="3">
      <t>マエ</t>
    </rPh>
    <rPh sb="9" eb="10">
      <t>マタ</t>
    </rPh>
    <rPh sb="17" eb="19">
      <t>ソンシツ</t>
    </rPh>
    <phoneticPr fontId="1"/>
  </si>
  <si>
    <t>法人税、住民税及び事業税負担額</t>
    <phoneticPr fontId="1"/>
  </si>
  <si>
    <t>法人税、住民税及び事業税のうち、当該会計年度の病院の負担に属するものとして計算された金額</t>
    <phoneticPr fontId="1"/>
  </si>
  <si>
    <t>当期純利益（又は当期純損失）</t>
    <rPh sb="6" eb="7">
      <t>マタ</t>
    </rPh>
    <rPh sb="8" eb="10">
      <t>トウキ</t>
    </rPh>
    <rPh sb="10" eb="11">
      <t>ジュン</t>
    </rPh>
    <rPh sb="11" eb="13">
      <t>ソンシツ</t>
    </rPh>
    <phoneticPr fontId="1"/>
  </si>
  <si>
    <t>病床・外来管理番号</t>
    <rPh sb="0" eb="2">
      <t>ビョウショウ</t>
    </rPh>
    <rPh sb="3" eb="5">
      <t>ガイライ</t>
    </rPh>
    <rPh sb="5" eb="7">
      <t>カンリ</t>
    </rPh>
    <rPh sb="7" eb="9">
      <t>バンゴウ</t>
    </rPh>
    <phoneticPr fontId="1"/>
  </si>
  <si>
    <t>経営状況に関する情報（病　院）</t>
    <rPh sb="0" eb="2">
      <t>ケイエイ</t>
    </rPh>
    <rPh sb="2" eb="4">
      <t>ジョウキョウ</t>
    </rPh>
    <rPh sb="5" eb="6">
      <t>カン</t>
    </rPh>
    <rPh sb="8" eb="10">
      <t>ジョウホウ</t>
    </rPh>
    <rPh sb="11" eb="12">
      <t>ヤマイ</t>
    </rPh>
    <rPh sb="13" eb="14">
      <t>イン</t>
    </rPh>
    <phoneticPr fontId="1"/>
  </si>
  <si>
    <t>医療機関コード</t>
    <rPh sb="0" eb="2">
      <t>イリョウ</t>
    </rPh>
    <phoneticPr fontId="1"/>
  </si>
  <si>
    <t>法人番号</t>
    <rPh sb="0" eb="2">
      <t>ホウジン</t>
    </rPh>
    <rPh sb="2" eb="4">
      <t>バンゴウ</t>
    </rPh>
    <phoneticPr fontId="1"/>
  </si>
  <si>
    <t>税抜</t>
    <rPh sb="0" eb="1">
      <t>ゼイ</t>
    </rPh>
    <rPh sb="1" eb="2">
      <t>ヌ</t>
    </rPh>
    <phoneticPr fontId="1"/>
  </si>
  <si>
    <t>税込</t>
    <rPh sb="0" eb="1">
      <t>ゼイ</t>
    </rPh>
    <rPh sb="1" eb="2">
      <t>コ</t>
    </rPh>
    <phoneticPr fontId="1"/>
  </si>
  <si>
    <t>（非表示）</t>
    <rPh sb="1" eb="4">
      <t>ヒヒョウジ</t>
    </rPh>
    <phoneticPr fontId="1"/>
  </si>
  <si>
    <t>科目</t>
    <rPh sb="0" eb="2">
      <t>カモク</t>
    </rPh>
    <phoneticPr fontId="1"/>
  </si>
  <si>
    <t>01</t>
  </si>
  <si>
    <t>01</t>
    <phoneticPr fontId="1"/>
  </si>
  <si>
    <t>02</t>
  </si>
  <si>
    <t>03</t>
  </si>
  <si>
    <t>04</t>
  </si>
  <si>
    <t>05</t>
  </si>
  <si>
    <t>05</t>
    <phoneticPr fontId="1"/>
  </si>
  <si>
    <t>06</t>
    <phoneticPr fontId="1"/>
  </si>
  <si>
    <t>05-10</t>
  </si>
  <si>
    <t>05-11</t>
  </si>
  <si>
    <t>05-01</t>
  </si>
  <si>
    <t>05-01</t>
    <phoneticPr fontId="1"/>
  </si>
  <si>
    <t>05-02</t>
  </si>
  <si>
    <t>05-03</t>
  </si>
  <si>
    <t>05-04</t>
  </si>
  <si>
    <t>05-04-1</t>
  </si>
  <si>
    <t>05-04-2</t>
  </si>
  <si>
    <t>05-04-3</t>
    <phoneticPr fontId="1"/>
  </si>
  <si>
    <t>05-05</t>
  </si>
  <si>
    <t>05-06</t>
  </si>
  <si>
    <t>05-07</t>
  </si>
  <si>
    <t>05-07-1</t>
  </si>
  <si>
    <t>05-07-2</t>
  </si>
  <si>
    <t>05-07-3</t>
  </si>
  <si>
    <t>05-08</t>
  </si>
  <si>
    <t>05-09</t>
  </si>
  <si>
    <t>05-12</t>
  </si>
  <si>
    <t>05-13</t>
    <phoneticPr fontId="1"/>
  </si>
  <si>
    <t>単位：円</t>
    <rPh sb="0" eb="2">
      <t>タンイ</t>
    </rPh>
    <rPh sb="3" eb="4">
      <t>エン</t>
    </rPh>
    <phoneticPr fontId="1"/>
  </si>
  <si>
    <t>区分できない場合「05|07」
のみに記載</t>
    <phoneticPr fontId="1"/>
  </si>
  <si>
    <t>区分できない場合「05|04」
のみに記載</t>
    <rPh sb="0" eb="2">
      <t>クブン</t>
    </rPh>
    <rPh sb="6" eb="8">
      <t>バアイ</t>
    </rPh>
    <rPh sb="19" eb="21">
      <t>キサイ</t>
    </rPh>
    <phoneticPr fontId="1"/>
  </si>
  <si>
    <t>区分できない場合
「04」のみに記載</t>
    <rPh sb="0" eb="2">
      <t>クブン</t>
    </rPh>
    <rPh sb="6" eb="8">
      <t>バアイ</t>
    </rPh>
    <rPh sb="16" eb="18">
      <t>キサイ</t>
    </rPh>
    <phoneticPr fontId="1"/>
  </si>
  <si>
    <t>区分できない場合
「05」のみに記載</t>
    <phoneticPr fontId="1"/>
  </si>
  <si>
    <t>職　　　種</t>
    <rPh sb="0" eb="1">
      <t>ショク</t>
    </rPh>
    <rPh sb="4" eb="5">
      <t>シュ</t>
    </rPh>
    <phoneticPr fontId="1"/>
  </si>
  <si>
    <t>給　料</t>
    <phoneticPr fontId="1"/>
  </si>
  <si>
    <t>賞　与</t>
    <phoneticPr fontId="1"/>
  </si>
  <si>
    <t>（自　</t>
    <rPh sb="1" eb="2">
      <t>ジ</t>
    </rPh>
    <phoneticPr fontId="1"/>
  </si>
  <si>
    <t>至　</t>
    <phoneticPr fontId="1"/>
  </si>
  <si>
    <t>）</t>
    <phoneticPr fontId="1"/>
  </si>
  <si>
    <t>備　　考</t>
    <rPh sb="0" eb="1">
      <t>ビ</t>
    </rPh>
    <rPh sb="3" eb="4">
      <t>コウ</t>
    </rPh>
    <phoneticPr fontId="1"/>
  </si>
  <si>
    <t>金　　額</t>
    <rPh sb="0" eb="1">
      <t>キン</t>
    </rPh>
    <rPh sb="3" eb="4">
      <t>ガク</t>
    </rPh>
    <phoneticPr fontId="1"/>
  </si>
  <si>
    <t>02</t>
    <phoneticPr fontId="1"/>
  </si>
  <si>
    <t>03</t>
    <phoneticPr fontId="1"/>
  </si>
  <si>
    <t>04-01</t>
    <phoneticPr fontId="1"/>
  </si>
  <si>
    <t>04-02</t>
  </si>
  <si>
    <t>04-02</t>
    <phoneticPr fontId="1"/>
  </si>
  <si>
    <t>04-03</t>
  </si>
  <si>
    <t>04-03</t>
    <phoneticPr fontId="1"/>
  </si>
  <si>
    <t>04-04</t>
    <phoneticPr fontId="1"/>
  </si>
  <si>
    <t>02-01</t>
    <phoneticPr fontId="1"/>
  </si>
  <si>
    <t>02-02</t>
    <phoneticPr fontId="1"/>
  </si>
  <si>
    <t>02-03</t>
    <phoneticPr fontId="1"/>
  </si>
  <si>
    <t>02-04</t>
    <phoneticPr fontId="1"/>
  </si>
  <si>
    <t>01-01</t>
    <phoneticPr fontId="1"/>
  </si>
  <si>
    <t>01-01-1</t>
    <phoneticPr fontId="1"/>
  </si>
  <si>
    <t>01-01-2</t>
    <phoneticPr fontId="1"/>
  </si>
  <si>
    <t>01-01-3</t>
    <phoneticPr fontId="1"/>
  </si>
  <si>
    <t>01-02</t>
    <phoneticPr fontId="1"/>
  </si>
  <si>
    <t>01-03</t>
    <phoneticPr fontId="1"/>
  </si>
  <si>
    <t>01-03-1</t>
    <phoneticPr fontId="1"/>
  </si>
  <si>
    <t>01-03-2</t>
  </si>
  <si>
    <t>01-04</t>
    <phoneticPr fontId="1"/>
  </si>
  <si>
    <t>01-04-1</t>
    <phoneticPr fontId="1"/>
  </si>
  <si>
    <t>02-01-1</t>
    <phoneticPr fontId="1"/>
  </si>
  <si>
    <t>02-01-2</t>
    <phoneticPr fontId="1"/>
  </si>
  <si>
    <t>02-01-3</t>
    <phoneticPr fontId="1"/>
  </si>
  <si>
    <t>02-02-1</t>
    <phoneticPr fontId="1"/>
  </si>
  <si>
    <t>02-02-2</t>
    <phoneticPr fontId="1"/>
  </si>
  <si>
    <t>02-03-1</t>
    <phoneticPr fontId="1"/>
  </si>
  <si>
    <t>02-04-1</t>
    <phoneticPr fontId="1"/>
  </si>
  <si>
    <t>02-04-2</t>
  </si>
  <si>
    <t>02-05</t>
    <phoneticPr fontId="1"/>
  </si>
  <si>
    <t>02-06</t>
    <phoneticPr fontId="1"/>
  </si>
  <si>
    <t>02-06-1</t>
    <phoneticPr fontId="1"/>
  </si>
  <si>
    <t>02-08</t>
    <phoneticPr fontId="1"/>
  </si>
  <si>
    <t>04</t>
    <phoneticPr fontId="1"/>
  </si>
  <si>
    <t>07</t>
    <phoneticPr fontId="1"/>
  </si>
  <si>
    <t>08</t>
    <phoneticPr fontId="1"/>
  </si>
  <si>
    <t>09</t>
    <phoneticPr fontId="1"/>
  </si>
  <si>
    <t>10</t>
    <phoneticPr fontId="1"/>
  </si>
  <si>
    <t>11</t>
    <phoneticPr fontId="1"/>
  </si>
  <si>
    <t>任意記載</t>
    <rPh sb="0" eb="2">
      <t>ニンイ</t>
    </rPh>
    <rPh sb="2" eb="4">
      <t>キサイ</t>
    </rPh>
    <phoneticPr fontId="1"/>
  </si>
  <si>
    <t>消費税</t>
    <rPh sb="0" eb="3">
      <t>ショウヒゼイ</t>
    </rPh>
    <phoneticPr fontId="1"/>
  </si>
  <si>
    <t>軽減税率</t>
    <rPh sb="0" eb="2">
      <t>ケイゲン</t>
    </rPh>
    <rPh sb="2" eb="4">
      <t>ゼイリツ</t>
    </rPh>
    <phoneticPr fontId="1"/>
  </si>
  <si>
    <t>医業利益（又は医業損失）</t>
    <phoneticPr fontId="1"/>
  </si>
  <si>
    <t>経常利益（又は経常損失）</t>
    <phoneticPr fontId="1"/>
  </si>
  <si>
    <t>税引前当期純利益（又は税引前当期純損失）</t>
    <phoneticPr fontId="1"/>
  </si>
  <si>
    <t>　入院診療収益</t>
    <phoneticPr fontId="1"/>
  </si>
  <si>
    <t>科目</t>
    <phoneticPr fontId="1"/>
  </si>
  <si>
    <t>内容</t>
    <rPh sb="0" eb="2">
      <t>ナイヨウ</t>
    </rPh>
    <phoneticPr fontId="1"/>
  </si>
  <si>
    <t>医業に係る収益</t>
    <rPh sb="3" eb="4">
      <t>カカ</t>
    </rPh>
    <phoneticPr fontId="1"/>
  </si>
  <si>
    <t>医業収益</t>
    <rPh sb="0" eb="2">
      <t>イギョウ</t>
    </rPh>
    <rPh sb="2" eb="4">
      <t>シュウエキ</t>
    </rPh>
    <phoneticPr fontId="1"/>
  </si>
  <si>
    <t>医業に係る費用</t>
    <rPh sb="0" eb="2">
      <t>イギョウ</t>
    </rPh>
    <rPh sb="3" eb="4">
      <t>カカ</t>
    </rPh>
    <rPh sb="5" eb="7">
      <t>ヒヨウ</t>
    </rPh>
    <phoneticPr fontId="1"/>
  </si>
  <si>
    <t>材料に係る費用</t>
    <rPh sb="0" eb="2">
      <t>ザイリョウ</t>
    </rPh>
    <rPh sb="3" eb="4">
      <t>カカ</t>
    </rPh>
    <rPh sb="5" eb="7">
      <t>ヒヨウ</t>
    </rPh>
    <phoneticPr fontId="1"/>
  </si>
  <si>
    <t>給与に係る費用</t>
    <rPh sb="0" eb="2">
      <t>キュウヨ</t>
    </rPh>
    <rPh sb="3" eb="4">
      <t>カカ</t>
    </rPh>
    <rPh sb="5" eb="7">
      <t>ヒヨウ</t>
    </rPh>
    <phoneticPr fontId="1"/>
  </si>
  <si>
    <t>診療材料費・</t>
    <phoneticPr fontId="1"/>
  </si>
  <si>
    <t>検査委託費、給食委託費、寝具委託費、医事委託費、清掃委託費、保守委託費、その他外部に委託した上記以外の業務の対価としての費用</t>
    <rPh sb="0" eb="2">
      <t>ケンサ</t>
    </rPh>
    <rPh sb="2" eb="5">
      <t>イタクヒ</t>
    </rPh>
    <rPh sb="6" eb="8">
      <t>キュウショク</t>
    </rPh>
    <rPh sb="8" eb="11">
      <t>イタクヒ</t>
    </rPh>
    <rPh sb="12" eb="14">
      <t>シング</t>
    </rPh>
    <rPh sb="14" eb="17">
      <t>イタクヒ</t>
    </rPh>
    <rPh sb="18" eb="20">
      <t>イジ</t>
    </rPh>
    <rPh sb="20" eb="23">
      <t>イタクヒ</t>
    </rPh>
    <rPh sb="24" eb="26">
      <t>セイソウ</t>
    </rPh>
    <rPh sb="26" eb="29">
      <t>イタクヒ</t>
    </rPh>
    <rPh sb="30" eb="32">
      <t>ホシュ</t>
    </rPh>
    <rPh sb="32" eb="35">
      <t>イタクヒ</t>
    </rPh>
    <rPh sb="38" eb="39">
      <t>タ</t>
    </rPh>
    <rPh sb="39" eb="41">
      <t>ガイブ</t>
    </rPh>
    <rPh sb="42" eb="44">
      <t>イタク</t>
    </rPh>
    <rPh sb="46" eb="48">
      <t>ジョウキ</t>
    </rPh>
    <rPh sb="48" eb="50">
      <t>イガイ</t>
    </rPh>
    <rPh sb="51" eb="53">
      <t>ギョウム</t>
    </rPh>
    <rPh sb="54" eb="56">
      <t>タイカ</t>
    </rPh>
    <rPh sb="60" eb="62">
      <t>ヒヨウ</t>
    </rPh>
    <phoneticPr fontId="1"/>
  </si>
  <si>
    <t>　室料差額収益</t>
    <phoneticPr fontId="1"/>
  </si>
  <si>
    <t>　外来診療収益</t>
    <phoneticPr fontId="1"/>
  </si>
  <si>
    <t>　その他の医業収益</t>
    <phoneticPr fontId="1"/>
  </si>
  <si>
    <t>　材料費</t>
    <phoneticPr fontId="1"/>
  </si>
  <si>
    <t>　給与費</t>
    <phoneticPr fontId="1"/>
  </si>
  <si>
    <t>　委託費</t>
    <phoneticPr fontId="1"/>
  </si>
  <si>
    <t>　設備関係費</t>
    <phoneticPr fontId="1"/>
  </si>
  <si>
    <t>　研究研修費</t>
    <phoneticPr fontId="1"/>
  </si>
  <si>
    <t>　経費</t>
    <phoneticPr fontId="1"/>
  </si>
  <si>
    <t>　控除対象外消費税等負担額</t>
    <phoneticPr fontId="1"/>
  </si>
  <si>
    <t>　本部費配賦額</t>
    <phoneticPr fontId="1"/>
  </si>
  <si>
    <t>　支払利息</t>
    <phoneticPr fontId="1"/>
  </si>
  <si>
    <t>固定資産売却損、固定資産除却損、資産に係る控除対象外消費税等負担額、災害損失、その他前記以外の臨時的に発生した費用</t>
    <phoneticPr fontId="1"/>
  </si>
  <si>
    <t>当期純利益（又は当期純損失）</t>
    <phoneticPr fontId="1"/>
  </si>
  <si>
    <t>医師</t>
    <phoneticPr fontId="1"/>
  </si>
  <si>
    <t>歯科医師</t>
    <phoneticPr fontId="1"/>
  </si>
  <si>
    <t>薬剤師</t>
    <phoneticPr fontId="1"/>
  </si>
  <si>
    <t>看護職員</t>
    <phoneticPr fontId="1"/>
  </si>
  <si>
    <t>保健師</t>
    <phoneticPr fontId="1"/>
  </si>
  <si>
    <t>その他の医療技術者等</t>
    <phoneticPr fontId="1"/>
  </si>
  <si>
    <t>診療放射線技師</t>
    <phoneticPr fontId="1"/>
  </si>
  <si>
    <t>臨床工学技士</t>
    <phoneticPr fontId="1"/>
  </si>
  <si>
    <t>臨床検査技師</t>
    <phoneticPr fontId="1"/>
  </si>
  <si>
    <t>理学療法士</t>
    <phoneticPr fontId="1"/>
  </si>
  <si>
    <t>作業療法士</t>
    <phoneticPr fontId="1"/>
  </si>
  <si>
    <t>視能訓練士</t>
    <phoneticPr fontId="1"/>
  </si>
  <si>
    <t>言語聴覚士</t>
    <phoneticPr fontId="1"/>
  </si>
  <si>
    <t>栄養士等</t>
    <phoneticPr fontId="1"/>
  </si>
  <si>
    <t>管理栄養士</t>
    <phoneticPr fontId="1"/>
  </si>
  <si>
    <t>栄養士</t>
    <phoneticPr fontId="1"/>
  </si>
  <si>
    <t>調理師</t>
    <phoneticPr fontId="1"/>
  </si>
  <si>
    <t>社会福祉士</t>
    <phoneticPr fontId="1"/>
  </si>
  <si>
    <t>看護補助者</t>
    <phoneticPr fontId="1"/>
  </si>
  <si>
    <t>事務（総務、人事、財務、医事等）担当職員</t>
    <phoneticPr fontId="1"/>
  </si>
  <si>
    <t>その他の職員</t>
    <phoneticPr fontId="1"/>
  </si>
  <si>
    <t>医師の免許を有し、身体各部の疾患・機能障害の診断・治療・手術・研究、保健指導、健康管理、臨床検査、医学的矯正保護、医学的鑑識、保険事業に伴う医学的審査、海・空港における出入港検疫などの専門的・技術的な仕事に従事するものをいう。医師の免許を有する病院長・診療所長も含まれる。</t>
    <phoneticPr fontId="1"/>
  </si>
  <si>
    <t>賃金構造基本統計調査</t>
    <rPh sb="0" eb="2">
      <t>チンギン</t>
    </rPh>
    <rPh sb="2" eb="4">
      <t>コウゾウ</t>
    </rPh>
    <rPh sb="4" eb="6">
      <t>キホン</t>
    </rPh>
    <rPh sb="6" eb="8">
      <t>トウケイ</t>
    </rPh>
    <rPh sb="8" eb="10">
      <t>チョウサ</t>
    </rPh>
    <phoneticPr fontId="1"/>
  </si>
  <si>
    <t>歯科医師の免許を有し、歯、その周囲組織及び口くう（腔）に生ずるすべての疾患についての診断・治療・予防・指導などの専門的・技術的な仕事に従事するものをいう。歯科医師の免許を有する歯科病院長・歯科診療所長も含まれる。</t>
    <phoneticPr fontId="1"/>
  </si>
  <si>
    <t>薬剤師の免許を有し、調剤、医薬品の供給、医薬品の製造の管理などの、薬事に関する専門的・技術的な仕事に従事するものをいう。</t>
    <phoneticPr fontId="1"/>
  </si>
  <si>
    <t>薬剤師の免許を有し、調剤などの、薬事に関する専門的・技術的な仕事に従事するものをいう。</t>
    <phoneticPr fontId="1"/>
  </si>
  <si>
    <t>保健師の免許を有し、健康相談・健康教育・家庭訪問などにより、衛生思想の普及・疾病予防の指導・傷病者の療養指導・その他日常生活上必要な保健指導の仕事に従事するものをいう。</t>
    <phoneticPr fontId="1"/>
  </si>
  <si>
    <t>助産師の免許を有し、助産、妊婦・じょく婦・新生児の保健指導の仕事に従事するものをいう。</t>
    <phoneticPr fontId="1"/>
  </si>
  <si>
    <t>看護師の免許を有し、傷病者・じょく婦・新生児に対する療養上の世話及び診療の補助の仕事に従事するものをいう。</t>
    <phoneticPr fontId="1"/>
  </si>
  <si>
    <t>准看護師の免許を有し、医師・歯科医師・看護師の指示を受けて、傷病者・じょく婦に対する療養上の世話及び診療の補助の仕事に従事するものをいう。</t>
    <phoneticPr fontId="1"/>
  </si>
  <si>
    <t>保健師の免許を有し、健康相談などにより、衛生思想の普及・疾病予防の指導・傷病者の療養指導・その他日常生活上必要な保健指導の仕事に従事するものをいう。</t>
    <phoneticPr fontId="1"/>
  </si>
  <si>
    <t>診療放射線技師の免許を有し、医師又は歯科医師の指示の下に、放射線の人体照射（撮影を含む）の仕事に従事するものをいう。</t>
    <phoneticPr fontId="1"/>
  </si>
  <si>
    <t>臨床検査技師又は衛生検査技師の免許を有し、医師の指導監督の下に、微生物学的検査、血清学的検査、血液学的検査、病理学的検査、寄生虫学的検査、生化学的検査などの仕事に従事するものをいう。</t>
    <phoneticPr fontId="1"/>
  </si>
  <si>
    <t>理学療法士、作業療法士、言語聴覚士又は視能訓練士の免許を有し、病院、診療所、社会福祉施設などにおいて、理学療法、作業療法、言語訓練又は視能訓練の仕事に従事するものをいう。</t>
    <phoneticPr fontId="1"/>
  </si>
  <si>
    <t>理学療法士の免許を有し、理学療法の仕事に従事するものをいう。</t>
    <phoneticPr fontId="1"/>
  </si>
  <si>
    <t>作業療法士の免許を有し、作業療法の仕事に従事するものをいう。</t>
    <phoneticPr fontId="1"/>
  </si>
  <si>
    <t>視能訓練士の免許を有し、視能訓練の仕事に従事するものをいう。</t>
    <phoneticPr fontId="1"/>
  </si>
  <si>
    <t>言語聴覚士の免許を有し、言語訓練の仕事に従事するものをいう。</t>
    <phoneticPr fontId="1"/>
  </si>
  <si>
    <t>歯科衛生士の免許を有し、歯科医師の直接の指導の下に、歯牙及び口くう（腔）の疾患の予防処置として歯垢・歯石の除去、歯科診療の補助並びに歯科保健指導などの仕事に従事するものをいう。</t>
    <phoneticPr fontId="1"/>
  </si>
  <si>
    <t>歯科技工士の免許を有し、病院、歯科診療所、歯科技工所などにおいて、歯科医療の用に供する補てつ物、充てん物又は矯正装置を作成、修理、又は加工する仕事に従事するものをいう。</t>
    <phoneticPr fontId="1"/>
  </si>
  <si>
    <t>栄養士の免許を有し、栄養指導、栄養相談、給食施設における献立の作成・栄養価の計算・特別治療食の調理・その他これらに伴う食事相談・し（嗜）好調査・栄養摂取状況調査などの栄養指導の仕事に従事するものをいう。</t>
    <phoneticPr fontId="1"/>
  </si>
  <si>
    <t>児童福祉法又は国家戦略特別区域法に基づき、保育士又は国家戦略特別区域限定保育士の名称を用いて、保育所、こども園、障害児施設及び児童養護施設等において児童の保育・保護の仕事に従事するものをいう。</t>
    <phoneticPr fontId="1"/>
  </si>
  <si>
    <t>保育士の名称を用いて、病棟において児童の保育・保護の仕事に従事するものをいう。</t>
    <rPh sb="11" eb="13">
      <t>ビョウトウ</t>
    </rPh>
    <phoneticPr fontId="1"/>
  </si>
  <si>
    <t>主として事務（総務、人事、財務、医事等）を担当している職員（医師事務作業補助者（医療クラーク）、診療情報管理士を除く。）をいいます。</t>
    <phoneticPr fontId="1"/>
  </si>
  <si>
    <t>医師の負担の軽減及び処遇の改善に対する体制を確保することを目的として、医師、医療関係職員、事務職員等との間での業務の役割分担を推進し、医師の事務作業を補助する専従者（以下「医師事務作業補助者」という。）</t>
    <phoneticPr fontId="1"/>
  </si>
  <si>
    <t>診療報酬、実調</t>
    <rPh sb="0" eb="2">
      <t>シンリョウ</t>
    </rPh>
    <rPh sb="2" eb="4">
      <t>ホウシュウ</t>
    </rPh>
    <rPh sb="5" eb="6">
      <t>ジツ</t>
    </rPh>
    <phoneticPr fontId="1"/>
  </si>
  <si>
    <t>保健師、助産師、看護師及び准看護師の合計数。</t>
    <rPh sb="0" eb="3">
      <t>ホケンシ</t>
    </rPh>
    <rPh sb="4" eb="7">
      <t>ジョサンシ</t>
    </rPh>
    <rPh sb="8" eb="11">
      <t>カンゴシ</t>
    </rPh>
    <rPh sb="11" eb="12">
      <t>オヨ</t>
    </rPh>
    <rPh sb="13" eb="17">
      <t>ジュンカンゴシ</t>
    </rPh>
    <rPh sb="18" eb="20">
      <t>ゴウケイ</t>
    </rPh>
    <rPh sb="20" eb="21">
      <t>スウ</t>
    </rPh>
    <phoneticPr fontId="1"/>
  </si>
  <si>
    <t>理学療法士、作業療法士、視能訓練士及び言語聴覚士の合計数。</t>
    <rPh sb="0" eb="2">
      <t>リガク</t>
    </rPh>
    <rPh sb="2" eb="5">
      <t>リョウホウシ</t>
    </rPh>
    <rPh sb="6" eb="8">
      <t>サギョウ</t>
    </rPh>
    <rPh sb="8" eb="11">
      <t>リョウホウシ</t>
    </rPh>
    <rPh sb="12" eb="14">
      <t>シノウ</t>
    </rPh>
    <rPh sb="14" eb="17">
      <t>クンレンシ</t>
    </rPh>
    <rPh sb="17" eb="18">
      <t>オヨ</t>
    </rPh>
    <rPh sb="19" eb="21">
      <t>ゲンゴ</t>
    </rPh>
    <rPh sb="21" eb="24">
      <t>チョウカクシ</t>
    </rPh>
    <rPh sb="25" eb="27">
      <t>ゴウケイ</t>
    </rPh>
    <rPh sb="27" eb="28">
      <t>スウ</t>
    </rPh>
    <phoneticPr fontId="1"/>
  </si>
  <si>
    <t>診療情報の管理、入院患者についての疾病統計（ＩＣＤ10 による疾病分類等）を行うものであり、診療報酬の請求事務（ＤＰＣのコーディングに係る業務を除く。）、窓口の受付業務、医療機関の経営・運営のためのデータ収集業務、看護業務の補助及び物品運搬業務等については診療記録管理者の業務としない。</t>
    <phoneticPr fontId="1"/>
  </si>
  <si>
    <t>診療情報の管理、入院患者についての疾病統計の仕事に従事するものをいう。</t>
    <phoneticPr fontId="1"/>
  </si>
  <si>
    <t>上記に該当しない職員の合計。</t>
    <rPh sb="0" eb="2">
      <t>ジョウキ</t>
    </rPh>
    <rPh sb="3" eb="5">
      <t>ガイトウ</t>
    </rPh>
    <rPh sb="8" eb="10">
      <t>ショクイン</t>
    </rPh>
    <rPh sb="11" eb="13">
      <t>ゴウケイ</t>
    </rPh>
    <phoneticPr fontId="1"/>
  </si>
  <si>
    <t>医師の指示の下に、生命維持管理装置の操作(生命維持管理装置の先端部の身体への接続又は身体からの除去であつて政令で定めるものを含む。以下同じ。)及び保守点検を行うことを業とする者をいう。</t>
    <phoneticPr fontId="1"/>
  </si>
  <si>
    <t>臨床工学技師の免許を有し、医師の指示の下に、生命維持管理装置の操作及び保守点検の仕事に従事するものをいう。</t>
    <rPh sb="0" eb="2">
      <t>リンショウ</t>
    </rPh>
    <rPh sb="2" eb="4">
      <t>コウガク</t>
    </rPh>
    <phoneticPr fontId="1"/>
  </si>
  <si>
    <t>法律</t>
    <rPh sb="0" eb="2">
      <t>ホウリツ</t>
    </rPh>
    <phoneticPr fontId="1"/>
  </si>
  <si>
    <t>管理栄養士、栄養士及び調理師の合計。</t>
    <rPh sb="0" eb="2">
      <t>カンリ</t>
    </rPh>
    <rPh sb="2" eb="5">
      <t>エイヨウシ</t>
    </rPh>
    <rPh sb="6" eb="9">
      <t>エイヨウシ</t>
    </rPh>
    <rPh sb="9" eb="10">
      <t>オヨ</t>
    </rPh>
    <rPh sb="11" eb="14">
      <t>チョウリシ</t>
    </rPh>
    <rPh sb="15" eb="17">
      <t>ゴウケイ</t>
    </rPh>
    <phoneticPr fontId="1"/>
  </si>
  <si>
    <t>医師の事務作業の補助の仕事に従事するものをいう。</t>
    <rPh sb="0" eb="2">
      <t>イシ</t>
    </rPh>
    <rPh sb="3" eb="5">
      <t>ジム</t>
    </rPh>
    <rPh sb="5" eb="7">
      <t>サギョウ</t>
    </rPh>
    <rPh sb="8" eb="10">
      <t>ホジョ</t>
    </rPh>
    <rPh sb="11" eb="13">
      <t>シゴト</t>
    </rPh>
    <rPh sb="14" eb="16">
      <t>ジュウジ</t>
    </rPh>
    <phoneticPr fontId="1"/>
  </si>
  <si>
    <t>第二十八条の登録を受け、社会福祉士の名称を用いて、専門的知識及び技術をもつて、身体上若しくは精神上の障害があること又は環境上の理由により日常生活を営むのに支障がある者の福祉に関する相談に応じ、助言、指導、福祉サービスを提供する者又は医師その他の保健医療サービスを提供する者その他の関係者（第四十七条において「福祉サービス関係者等」という。）との連絡及び調整その他の援助を行うこと（第七条及び第四十七条の二において「相談援助」という。）を業とする者をいう。</t>
    <phoneticPr fontId="1"/>
  </si>
  <si>
    <t>第二十八条の登録を受け、精神保健福祉士の名称を用いて、精神障害者の保健及び福祉に関する専門的知識及び技術をもって、精神科病院その他の医療施設において精神障害の医療を受け、又は精神障害者の社会復帰の促進を図ることを目的とする施設を利用している者の地域相談支援（障害者の日常生活及び社会生活を総合的に支援するための法律（平成十七年法律第百二十三号）第五条第十八項に規定する地域相談支援をいう。第四十一条第一項において同じ。）の利用に関する相談その他の社会復帰に関する相談に応じ、助言、指導、日常生活への適応のために必要な訓練その他の援助を行うこと（以下「相談援助」という。）を業とする者をいう。</t>
    <phoneticPr fontId="1"/>
  </si>
  <si>
    <t>社会福祉士の名称を用いて、専門的知識及び技術をもって、身体上若しくは精神上の障害があること又は環境上の理由により日常生活を営むのに支障がある者の福祉に関する相談に応じ、助言、指導、福祉サービスの提供又は医師その他の保健医療サービスを提供する者その他の関係者との連絡及び調整その他の援助の仕事に従事するものをいう。</t>
    <rPh sb="143" eb="145">
      <t>シゴト</t>
    </rPh>
    <rPh sb="146" eb="148">
      <t>ジュウジ</t>
    </rPh>
    <phoneticPr fontId="1"/>
  </si>
  <si>
    <t>栄養士の免許を有し、栄養指導、栄養相談、献立の作成・栄養価の計算・特別治療食の調理・その他これらに伴う食事相談・し（嗜）好調査・栄養摂取状況調査などの栄養指導の仕事に従事するものをいう。</t>
    <phoneticPr fontId="1"/>
  </si>
  <si>
    <t>管理栄養士の免許を有し、栄養指導、栄養相談、献立の作成・栄養価の計算・特別治療食の調理・その他これらに伴う食事相談・し（嗜）好調査・栄養摂取状況調査などの栄養指導の仕事に従事するものをいう。</t>
    <rPh sb="0" eb="2">
      <t>カンリ</t>
    </rPh>
    <phoneticPr fontId="1"/>
  </si>
  <si>
    <t>医療行為は行わず、医師、看護師からの指示により、専ら患者への食事・入浴などの介助などの仕事に従事するものをいう。</t>
    <rPh sb="0" eb="2">
      <t>イリョウ</t>
    </rPh>
    <rPh sb="2" eb="4">
      <t>コウイ</t>
    </rPh>
    <rPh sb="5" eb="6">
      <t>オコナ</t>
    </rPh>
    <rPh sb="9" eb="11">
      <t>イシ</t>
    </rPh>
    <rPh sb="12" eb="15">
      <t>カンゴシ</t>
    </rPh>
    <rPh sb="18" eb="20">
      <t>シジ</t>
    </rPh>
    <rPh sb="24" eb="25">
      <t>モッパ</t>
    </rPh>
    <rPh sb="26" eb="28">
      <t>カンジャ</t>
    </rPh>
    <rPh sb="30" eb="32">
      <t>ショクジ</t>
    </rPh>
    <rPh sb="33" eb="35">
      <t>ニュウヨク</t>
    </rPh>
    <rPh sb="38" eb="40">
      <t>カイジョ</t>
    </rPh>
    <rPh sb="43" eb="45">
      <t>シゴト</t>
    </rPh>
    <rPh sb="46" eb="48">
      <t>ジュウジ</t>
    </rPh>
    <phoneticPr fontId="1"/>
  </si>
  <si>
    <t xml:space="preserve">病院などにおいて、医療行為は行わず、医師、看護師か
らの指示により、専ら患者への食事・入浴などの介助などの
仕事に従事するものをいう。 </t>
    <phoneticPr fontId="1"/>
  </si>
  <si>
    <t>調理の業務に従事することができる者として都道府県知事の免許を受けた者をいう</t>
    <phoneticPr fontId="1"/>
  </si>
  <si>
    <t>07-01</t>
    <phoneticPr fontId="1"/>
  </si>
  <si>
    <t>01-04-2</t>
    <phoneticPr fontId="1"/>
  </si>
  <si>
    <t>07-02</t>
    <phoneticPr fontId="1"/>
  </si>
  <si>
    <t>運営に係る補助金、負担金（事業報告書等の損益計算書において事業収益として計上したもの）</t>
    <rPh sb="13" eb="15">
      <t>ジギョウ</t>
    </rPh>
    <rPh sb="15" eb="18">
      <t>ホウコクショ</t>
    </rPh>
    <rPh sb="18" eb="19">
      <t>トウ</t>
    </rPh>
    <rPh sb="20" eb="22">
      <t>ソンエキ</t>
    </rPh>
    <rPh sb="22" eb="25">
      <t>ケイサンショ</t>
    </rPh>
    <rPh sb="29" eb="31">
      <t>ジギョウ</t>
    </rPh>
    <rPh sb="31" eb="33">
      <t>シュウエキ</t>
    </rPh>
    <rPh sb="36" eb="38">
      <t>ケイジョウ</t>
    </rPh>
    <phoneticPr fontId="1"/>
  </si>
  <si>
    <t>運営に係る補助金、負担金（事業報告書等の損益計算書において特別利益として計上したもの）</t>
    <rPh sb="29" eb="31">
      <t>トクベツ</t>
    </rPh>
    <rPh sb="31" eb="33">
      <t>リエキ</t>
    </rPh>
    <phoneticPr fontId="1"/>
  </si>
  <si>
    <t>施設設備に係る補助金、負担金（事業報告書等の損益計算書において特別利益として計上したもの）</t>
    <rPh sb="31" eb="33">
      <t>トクベツ</t>
    </rPh>
    <rPh sb="33" eb="35">
      <t>リエキ</t>
    </rPh>
    <phoneticPr fontId="1"/>
  </si>
  <si>
    <t>運営に係る補助金、負担金（事業報告書等の損益計算書において事業収益として計上したもの）</t>
    <phoneticPr fontId="1"/>
  </si>
  <si>
    <t>運営に係る補助金、負担金（事業報告書等の損益計算書において事業外収益として計上したもの）</t>
    <rPh sb="31" eb="32">
      <t>ガイ</t>
    </rPh>
    <phoneticPr fontId="1"/>
  </si>
  <si>
    <t>施設設備に係る補助金、負担金（事業報告書等の損益計算書において事業外収益として計上したもの）</t>
    <rPh sb="33" eb="34">
      <t>ガイ</t>
    </rPh>
    <phoneticPr fontId="1"/>
  </si>
  <si>
    <t>患者給食のために使用した食品の費消額（給食委託費に包含している場合は「－」と記載）</t>
    <rPh sb="19" eb="21">
      <t>キュウショク</t>
    </rPh>
    <rPh sb="21" eb="24">
      <t>イタクヒ</t>
    </rPh>
    <rPh sb="25" eb="27">
      <t>ホウガン</t>
    </rPh>
    <rPh sb="31" eb="33">
      <t>バアイ</t>
    </rPh>
    <rPh sb="38" eb="40">
      <t>キサイ</t>
    </rPh>
    <phoneticPr fontId="1"/>
  </si>
  <si>
    <t>調理師の免許を有し、献立の作成・飲食物の調理及びそれらの補助的な仕事に従事するものをいう。</t>
    <phoneticPr fontId="1"/>
  </si>
  <si>
    <t>患者給食のために使用した食品の費消額（給食委託費に包含している場合は「－」と記載）</t>
    <phoneticPr fontId="1"/>
  </si>
  <si>
    <t>役員報酬</t>
    <rPh sb="0" eb="2">
      <t>ヤクイン</t>
    </rPh>
    <rPh sb="2" eb="4">
      <t>ホウシュウ</t>
    </rPh>
    <phoneticPr fontId="1"/>
  </si>
  <si>
    <t>病院で直接業務に従事する従業員に対する給料、手当</t>
    <phoneticPr fontId="1"/>
  </si>
  <si>
    <t>病院で直接業務に従事する役員に対する報酬</t>
    <rPh sb="18" eb="20">
      <t>ホウシュウ</t>
    </rPh>
    <phoneticPr fontId="1"/>
  </si>
  <si>
    <t>02-02-3</t>
    <phoneticPr fontId="1"/>
  </si>
  <si>
    <t>02-02-4</t>
    <phoneticPr fontId="1"/>
  </si>
  <si>
    <t>02-02-5</t>
    <phoneticPr fontId="1"/>
  </si>
  <si>
    <t>02-02-6</t>
    <phoneticPr fontId="1"/>
  </si>
  <si>
    <t>病院で直接業務に従事する役員に対する報酬</t>
    <phoneticPr fontId="1"/>
  </si>
  <si>
    <t>保健予防活動収益、受託検査・施設利用収益、文書料等上記に属さない医業収益（施設介護及び短期入所療養介護以外の訪問看護などの介護報酬を含む。保険等査定減については、入院・外来等の対応する医業収益に包含して記載すること。）</t>
    <phoneticPr fontId="1"/>
  </si>
  <si>
    <t>入院患者の診療、療養に係る収益（医療保険、公費負担医療、公害医療、労災保険、自動車損害賠償責任保険、自費診療、施設介護及び短期入所療養介護などの介護保険等）
（診療所においては室料差額収益を含む）</t>
    <phoneticPr fontId="1"/>
  </si>
  <si>
    <t>国勢調査</t>
    <rPh sb="0" eb="2">
      <t>コクセイ</t>
    </rPh>
    <rPh sb="2" eb="4">
      <t>チョウサ</t>
    </rPh>
    <phoneticPr fontId="1"/>
  </si>
  <si>
    <t>歯科技工士の免許を有し，病院，歯科診療所，歯科技工所などにおいて，歯科医師の指示の下に，歯科医療の用に供する補てつ物，充てん物又は矯正装置を作成し，修理し，又は加工する仕事に従事するものをいう。</t>
    <phoneticPr fontId="1"/>
  </si>
  <si>
    <t>飲食店・旅館・ホテル・工場・学校・病院など一般家庭以外の場所において，献立の作成・飲食物の調理及びそれらの補助的な仕事に従事するものをいう。</t>
    <phoneticPr fontId="1"/>
  </si>
  <si>
    <t>都道府県</t>
    <rPh sb="0" eb="4">
      <t>トドウフケン</t>
    </rPh>
    <phoneticPr fontId="1"/>
  </si>
  <si>
    <t>市区町村</t>
    <rPh sb="0" eb="4">
      <t>シクチョウソン</t>
    </rPh>
    <phoneticPr fontId="1"/>
  </si>
  <si>
    <t>北海道</t>
  </si>
  <si>
    <t>函館市</t>
  </si>
  <si>
    <t>小樽市</t>
  </si>
  <si>
    <t>旭川市</t>
  </si>
  <si>
    <t>室蘭市</t>
  </si>
  <si>
    <t>釧路市</t>
  </si>
  <si>
    <t>帯広市</t>
  </si>
  <si>
    <t>北見市</t>
  </si>
  <si>
    <t>夕張市</t>
  </si>
  <si>
    <t>岩見沢市</t>
  </si>
  <si>
    <t>網走市</t>
  </si>
  <si>
    <t>留萌市</t>
  </si>
  <si>
    <t>苫小牧市</t>
  </si>
  <si>
    <t>稚内市</t>
  </si>
  <si>
    <t>美唄市</t>
  </si>
  <si>
    <t>芦別市</t>
  </si>
  <si>
    <t>江別市</t>
  </si>
  <si>
    <t>赤平市</t>
  </si>
  <si>
    <t>紋別市</t>
  </si>
  <si>
    <t>士別市</t>
  </si>
  <si>
    <t>名寄市</t>
  </si>
  <si>
    <t>三笠市</t>
  </si>
  <si>
    <t>根室市</t>
  </si>
  <si>
    <t>千歳市</t>
  </si>
  <si>
    <t>滝川市</t>
  </si>
  <si>
    <t>砂川市</t>
  </si>
  <si>
    <t>歌志内市</t>
  </si>
  <si>
    <t>深川市</t>
  </si>
  <si>
    <t>富良野市</t>
  </si>
  <si>
    <t>登別市</t>
  </si>
  <si>
    <t>恵庭市</t>
  </si>
  <si>
    <t>伊達市</t>
  </si>
  <si>
    <t>北広島市</t>
  </si>
  <si>
    <t>石狩市</t>
  </si>
  <si>
    <t>北斗市</t>
  </si>
  <si>
    <t>当別町</t>
  </si>
  <si>
    <t>新篠津村</t>
  </si>
  <si>
    <t>松前町</t>
  </si>
  <si>
    <t>福島町</t>
  </si>
  <si>
    <t>知内町</t>
  </si>
  <si>
    <t>木古内町</t>
  </si>
  <si>
    <t>七飯町</t>
  </si>
  <si>
    <t>鹿部町</t>
  </si>
  <si>
    <t>森町</t>
  </si>
  <si>
    <t>八雲町</t>
  </si>
  <si>
    <t>長万部町</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</si>
  <si>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</si>
  <si>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</si>
  <si>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</si>
  <si>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</si>
  <si>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</si>
  <si>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</si>
  <si>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</si>
  <si>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</si>
  <si>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</si>
  <si>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</si>
  <si>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</si>
  <si>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</si>
  <si>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</si>
  <si>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</si>
  <si>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</si>
  <si>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</si>
  <si>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</si>
  <si>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</si>
  <si>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</si>
  <si>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</si>
  <si>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</si>
  <si>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</si>
  <si>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</si>
  <si>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</si>
  <si>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</si>
  <si>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</si>
  <si>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</si>
  <si>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</si>
  <si>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</si>
  <si>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</si>
  <si>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</si>
  <si>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</si>
  <si>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</si>
  <si>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</si>
  <si>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</si>
  <si>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</si>
  <si>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</si>
  <si>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</si>
  <si>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</si>
  <si>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</si>
  <si>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</si>
  <si>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</si>
  <si>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</si>
  <si>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</si>
  <si>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</si>
  <si>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</si>
  <si>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</si>
  <si>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</si>
  <si>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</si>
  <si>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</si>
  <si>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</si>
  <si>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</si>
  <si>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</si>
  <si>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</si>
  <si>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</si>
  <si>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</si>
  <si>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</si>
  <si>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</si>
  <si>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</si>
  <si>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</si>
  <si>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</si>
  <si>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</si>
  <si>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</si>
  <si>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</si>
  <si>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</si>
  <si>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</si>
  <si>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</si>
  <si>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</si>
  <si>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</si>
  <si>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</si>
  <si>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</si>
  <si>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</si>
  <si>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</si>
  <si>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</si>
  <si>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</si>
  <si>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</si>
  <si>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</si>
  <si>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</si>
  <si>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</si>
  <si>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</si>
  <si>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</si>
  <si>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</si>
  <si>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</si>
  <si>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</si>
  <si>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</si>
  <si>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</si>
  <si>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</si>
  <si>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</si>
  <si>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</si>
  <si>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</si>
  <si>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</si>
  <si>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</si>
  <si>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</si>
  <si>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</si>
  <si>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</si>
  <si>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</si>
  <si>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</si>
  <si>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</si>
  <si>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</si>
  <si>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</si>
  <si>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</si>
  <si>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</si>
  <si>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</si>
  <si>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</si>
  <si>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</si>
  <si>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</si>
  <si>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</si>
  <si>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</si>
  <si>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</si>
  <si>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</si>
  <si>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</si>
  <si>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</si>
  <si>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</si>
  <si>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</si>
  <si>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</si>
  <si>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</si>
  <si>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</si>
  <si>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</si>
  <si>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</si>
  <si>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</si>
  <si>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</si>
  <si>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</si>
  <si>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</si>
  <si>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</si>
  <si>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</si>
  <si>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</si>
  <si>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</si>
  <si>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</si>
  <si>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</si>
  <si>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中標津町</t>
  </si>
  <si>
    <t>標津町</t>
  </si>
  <si>
    <t>羅臼町</t>
  </si>
  <si>
    <t>青森県</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</si>
  <si>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</si>
  <si>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</si>
  <si>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</si>
  <si>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</si>
  <si>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</si>
  <si>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</si>
  <si>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</si>
  <si>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</si>
  <si>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</si>
  <si>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</si>
  <si>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</si>
  <si>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</si>
  <si>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</si>
  <si>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</si>
  <si>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</si>
  <si>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</si>
  <si>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</si>
  <si>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</si>
  <si>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</si>
  <si>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</si>
  <si>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</si>
  <si>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</si>
  <si>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</si>
  <si>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</si>
  <si>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</si>
  <si>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</si>
  <si>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</si>
  <si>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</si>
  <si>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</si>
  <si>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</si>
  <si>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</si>
  <si>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</si>
  <si>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</si>
  <si>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</si>
  <si>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</si>
  <si>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</si>
  <si>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</si>
  <si>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</si>
  <si>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</si>
  <si>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</si>
  <si>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岩手県</t>
  </si>
  <si>
    <t>盛岡市</t>
  </si>
  <si>
    <t>宮古市</t>
  </si>
  <si>
    <t>大船渡市</t>
  </si>
  <si>
    <t>花巻市</t>
  </si>
  <si>
    <t>北上市</t>
  </si>
  <si>
    <t>久慈市</t>
  </si>
  <si>
    <t>遠野市</t>
  </si>
  <si>
    <t>一関市</t>
  </si>
  <si>
    <t>陸前高田市</t>
  </si>
  <si>
    <t>釜石市</t>
  </si>
  <si>
    <t>二戸市</t>
  </si>
  <si>
    <t>八幡平市</t>
  </si>
  <si>
    <t>奥州市</t>
  </si>
  <si>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</si>
  <si>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</si>
  <si>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</si>
  <si>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</si>
  <si>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</si>
  <si>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</si>
  <si>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</si>
  <si>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</si>
  <si>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</si>
  <si>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</si>
  <si>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</si>
  <si>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</si>
  <si>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</si>
  <si>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</si>
  <si>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</si>
  <si>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</si>
  <si>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</si>
  <si>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</si>
  <si>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</si>
  <si>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宮城県</t>
  </si>
  <si>
    <t>石巻市</t>
  </si>
  <si>
    <t>塩竈市</t>
  </si>
  <si>
    <t>気仙沼市</t>
  </si>
  <si>
    <t>白石市</t>
  </si>
  <si>
    <t>名取市</t>
  </si>
  <si>
    <t>角田市</t>
  </si>
  <si>
    <t>多賀城市</t>
  </si>
  <si>
    <t>岩沼市</t>
  </si>
  <si>
    <t>登米市</t>
  </si>
  <si>
    <t>栗原市</t>
  </si>
  <si>
    <t>東松島市</t>
  </si>
  <si>
    <t>大崎市</t>
  </si>
  <si>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</si>
  <si>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</si>
  <si>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</si>
  <si>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</si>
  <si>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</si>
  <si>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</si>
  <si>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</si>
  <si>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</si>
  <si>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</si>
  <si>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</si>
  <si>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</si>
  <si>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</si>
  <si>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</si>
  <si>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</si>
  <si>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</si>
  <si>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</si>
  <si>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</si>
  <si>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</si>
  <si>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</si>
  <si>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</si>
  <si>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</si>
  <si>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秋田県</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</si>
  <si>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</si>
  <si>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</si>
  <si>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</si>
  <si>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</si>
  <si>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</si>
  <si>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</si>
  <si>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</si>
  <si>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</si>
  <si>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</si>
  <si>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</si>
  <si>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</si>
  <si>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</si>
  <si>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</si>
  <si>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</si>
  <si>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</si>
  <si>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</si>
  <si>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</si>
  <si>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</si>
  <si>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</si>
  <si>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</si>
  <si>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</si>
  <si>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</si>
  <si>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</si>
  <si>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</si>
  <si>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</si>
  <si>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山形県</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</si>
  <si>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</si>
  <si>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</si>
  <si>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</si>
  <si>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</si>
  <si>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</si>
  <si>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</si>
  <si>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</si>
  <si>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</si>
  <si>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</si>
  <si>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</si>
  <si>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</si>
  <si>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</si>
  <si>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</si>
  <si>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</si>
  <si>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</si>
  <si>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</si>
  <si>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</si>
  <si>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</si>
  <si>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</si>
  <si>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</si>
  <si>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</si>
  <si>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</si>
  <si>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</si>
  <si>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</si>
  <si>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</si>
  <si>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</si>
  <si>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</si>
  <si>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</si>
  <si>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</si>
  <si>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</si>
  <si>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</si>
  <si>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</si>
  <si>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</si>
  <si>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</si>
  <si>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</si>
  <si>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福島県</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</si>
  <si>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</si>
  <si>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</si>
  <si>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</si>
  <si>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</si>
  <si>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</si>
  <si>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</si>
  <si>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</si>
  <si>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</si>
  <si>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</si>
  <si>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</si>
  <si>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</si>
  <si>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</si>
  <si>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</si>
  <si>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</si>
  <si>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</si>
  <si>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</si>
  <si>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</si>
  <si>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</si>
  <si>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</si>
  <si>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</si>
  <si>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</si>
  <si>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</si>
  <si>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</si>
  <si>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</si>
  <si>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</si>
  <si>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</si>
  <si>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</si>
  <si>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</si>
  <si>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</si>
  <si>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</si>
  <si>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</si>
  <si>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</si>
  <si>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</si>
  <si>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</si>
  <si>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</si>
  <si>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</si>
  <si>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</si>
  <si>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</si>
  <si>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</si>
  <si>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</si>
  <si>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</si>
  <si>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</si>
  <si>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</si>
  <si>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</si>
  <si>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</si>
  <si>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</si>
  <si>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</si>
  <si>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</si>
  <si>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</si>
  <si>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</si>
  <si>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</si>
  <si>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</si>
  <si>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</si>
  <si>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</si>
  <si>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</si>
  <si>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</si>
  <si>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</si>
  <si>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茨城県</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</si>
  <si>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</si>
  <si>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</si>
  <si>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</si>
  <si>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</si>
  <si>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</si>
  <si>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</si>
  <si>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</si>
  <si>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</si>
  <si>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</si>
  <si>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</si>
  <si>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</si>
  <si>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</si>
  <si>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</si>
  <si>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</si>
  <si>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</si>
  <si>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</si>
  <si>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</si>
  <si>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</si>
  <si>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</si>
  <si>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</si>
  <si>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</si>
  <si>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</si>
  <si>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</si>
  <si>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</si>
  <si>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</si>
  <si>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</si>
  <si>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</si>
  <si>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</si>
  <si>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</si>
  <si>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</si>
  <si>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</si>
  <si>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</si>
  <si>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</si>
  <si>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</si>
  <si>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</si>
  <si>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</si>
  <si>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</si>
  <si>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</si>
  <si>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</si>
  <si>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</si>
  <si>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</si>
  <si>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</si>
  <si>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</si>
  <si>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</si>
  <si>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栃木県</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</si>
  <si>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</si>
  <si>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</si>
  <si>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</si>
  <si>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</si>
  <si>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</si>
  <si>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</si>
  <si>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</si>
  <si>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</si>
  <si>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</si>
  <si>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</si>
  <si>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</si>
  <si>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</si>
  <si>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</si>
  <si>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</si>
  <si>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</si>
  <si>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</si>
  <si>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</si>
  <si>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</si>
  <si>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</si>
  <si>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</si>
  <si>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</si>
  <si>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</si>
  <si>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</si>
  <si>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</si>
  <si>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</si>
  <si>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群馬県</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</si>
  <si>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</si>
  <si>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</si>
  <si>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</si>
  <si>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</si>
  <si>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</si>
  <si>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</si>
  <si>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</si>
  <si>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</si>
  <si>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</si>
  <si>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</si>
  <si>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</si>
  <si>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</si>
  <si>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</si>
  <si>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</si>
  <si>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</si>
  <si>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</si>
  <si>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</si>
  <si>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</si>
  <si>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</si>
  <si>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</si>
  <si>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</si>
  <si>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</si>
  <si>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</si>
  <si>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</si>
  <si>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</si>
  <si>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</si>
  <si>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</si>
  <si>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</si>
  <si>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</si>
  <si>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</si>
  <si>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</si>
  <si>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</si>
  <si>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</si>
  <si>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</si>
  <si>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埼玉県</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</si>
  <si>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</si>
  <si>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</si>
  <si>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</si>
  <si>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</si>
  <si>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</si>
  <si>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</si>
  <si>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</si>
  <si>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</si>
  <si>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</si>
  <si>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</si>
  <si>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</si>
  <si>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</si>
  <si>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</si>
  <si>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</si>
  <si>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</si>
  <si>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</si>
  <si>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</si>
  <si>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</si>
  <si>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</si>
  <si>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</si>
  <si>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</si>
  <si>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</si>
  <si>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</si>
  <si>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</si>
  <si>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</si>
  <si>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</si>
  <si>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</si>
  <si>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</si>
  <si>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</si>
  <si>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</si>
  <si>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</si>
  <si>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</si>
  <si>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</si>
  <si>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</si>
  <si>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</si>
  <si>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</si>
  <si>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</si>
  <si>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</si>
  <si>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</si>
  <si>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</si>
  <si>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</si>
  <si>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</si>
  <si>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</si>
  <si>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</si>
  <si>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</si>
  <si>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</si>
  <si>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</si>
  <si>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</si>
  <si>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</si>
  <si>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</si>
  <si>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</si>
  <si>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</si>
  <si>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</si>
  <si>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</si>
  <si>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</si>
  <si>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</si>
  <si>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</si>
  <si>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</si>
  <si>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</si>
  <si>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</si>
  <si>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千葉県</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</si>
  <si>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</si>
  <si>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</si>
  <si>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</si>
  <si>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</si>
  <si>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</si>
  <si>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</si>
  <si>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</si>
  <si>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</si>
  <si>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</si>
  <si>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</si>
  <si>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</si>
  <si>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</si>
  <si>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</si>
  <si>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</si>
  <si>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</si>
  <si>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</si>
  <si>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</si>
  <si>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</si>
  <si>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</si>
  <si>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</si>
  <si>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</si>
  <si>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</si>
  <si>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</si>
  <si>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</si>
  <si>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</si>
  <si>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</si>
  <si>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</si>
  <si>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</si>
  <si>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</si>
  <si>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</si>
  <si>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</si>
  <si>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</si>
  <si>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</si>
  <si>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</si>
  <si>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</si>
  <si>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</si>
  <si>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</si>
  <si>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</si>
  <si>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</si>
  <si>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</si>
  <si>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</si>
  <si>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</si>
  <si>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</si>
  <si>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</si>
  <si>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</si>
  <si>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</si>
  <si>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</si>
  <si>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</si>
  <si>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</si>
  <si>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</si>
  <si>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</si>
  <si>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</si>
  <si>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東京都</t>
  </si>
  <si>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</si>
  <si>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</si>
  <si>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</si>
  <si>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</si>
  <si>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</si>
  <si>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</si>
  <si>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</si>
  <si>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</si>
  <si>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</si>
  <si>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</si>
  <si>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</si>
  <si>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</si>
  <si>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</si>
  <si>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</si>
  <si>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</si>
  <si>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</si>
  <si>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</si>
  <si>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</si>
  <si>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</si>
  <si>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</si>
  <si>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</si>
  <si>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</si>
  <si>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</si>
  <si>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</si>
  <si>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</si>
  <si>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</si>
  <si>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</si>
  <si>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</si>
  <si>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</si>
  <si>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</si>
  <si>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</si>
  <si>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</si>
  <si>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</si>
  <si>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</si>
  <si>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</si>
  <si>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</si>
  <si>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</si>
  <si>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</si>
  <si>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</si>
  <si>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</si>
  <si>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</si>
  <si>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</si>
  <si>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</si>
  <si>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</si>
  <si>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</si>
  <si>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</si>
  <si>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</si>
  <si>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</si>
  <si>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</si>
  <si>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</si>
  <si>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</si>
  <si>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</si>
  <si>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</si>
  <si>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</si>
  <si>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</si>
  <si>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</si>
  <si>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</si>
  <si>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</si>
  <si>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</si>
  <si>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</si>
  <si>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</si>
  <si>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</si>
  <si>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神奈川県</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</si>
  <si>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</si>
  <si>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</si>
  <si>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</si>
  <si>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</si>
  <si>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</si>
  <si>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</si>
  <si>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</si>
  <si>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</si>
  <si>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</si>
  <si>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</si>
  <si>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</si>
  <si>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</si>
  <si>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</si>
  <si>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</si>
  <si>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</si>
  <si>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</si>
  <si>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</si>
  <si>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</si>
  <si>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</si>
  <si>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</si>
  <si>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</si>
  <si>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</si>
  <si>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</si>
  <si>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</si>
  <si>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</si>
  <si>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</si>
  <si>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</si>
  <si>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</si>
  <si>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</si>
  <si>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</si>
  <si>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新潟県</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</si>
  <si>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</si>
  <si>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</si>
  <si>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</si>
  <si>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</si>
  <si>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</si>
  <si>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</si>
  <si>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</si>
  <si>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</si>
  <si>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</si>
  <si>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</si>
  <si>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</si>
  <si>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</si>
  <si>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</si>
  <si>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</si>
  <si>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</si>
  <si>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</si>
  <si>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</si>
  <si>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</si>
  <si>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</si>
  <si>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</si>
  <si>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</si>
  <si>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</si>
  <si>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</si>
  <si>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</si>
  <si>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</si>
  <si>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</si>
  <si>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</si>
  <si>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</si>
  <si>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</si>
  <si>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富山県</t>
  </si>
  <si>
    <t>富山市</t>
  </si>
  <si>
    <t>高岡市</t>
  </si>
  <si>
    <t>魚津市</t>
  </si>
  <si>
    <t>氷見市</t>
  </si>
  <si>
    <t>滑川市</t>
  </si>
  <si>
    <t>黒部市</t>
  </si>
  <si>
    <t>砺波市</t>
  </si>
  <si>
    <t>小矢部市</t>
  </si>
  <si>
    <t>南砺市</t>
  </si>
  <si>
    <t>射水市</t>
  </si>
  <si>
    <t>舟橋村</t>
  </si>
  <si>
    <t>上市町</t>
  </si>
  <si>
    <t>立山町</t>
  </si>
  <si>
    <t>入善町</t>
  </si>
  <si>
    <t>石川県</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</si>
  <si>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</si>
  <si>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</si>
  <si>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</si>
  <si>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</si>
  <si>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</si>
  <si>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</si>
  <si>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</si>
  <si>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</si>
  <si>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</si>
  <si>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</si>
  <si>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</si>
  <si>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</si>
  <si>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</si>
  <si>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</si>
  <si>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</si>
  <si>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</si>
  <si>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</si>
  <si>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</si>
  <si>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</si>
  <si>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福井県</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</si>
  <si>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</si>
  <si>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</si>
  <si>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</si>
  <si>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</si>
  <si>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</si>
  <si>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</si>
  <si>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</si>
  <si>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</si>
  <si>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</si>
  <si>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</si>
  <si>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</si>
  <si>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</si>
  <si>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</si>
  <si>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</si>
  <si>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</si>
  <si>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</si>
  <si>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山梨県</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</si>
  <si>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</si>
  <si>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</si>
  <si>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</si>
  <si>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</si>
  <si>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</si>
  <si>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</si>
  <si>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</si>
  <si>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</si>
  <si>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</si>
  <si>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</si>
  <si>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</si>
  <si>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</si>
  <si>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</si>
  <si>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</si>
  <si>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</si>
  <si>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</si>
  <si>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</si>
  <si>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</si>
  <si>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</si>
  <si>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</si>
  <si>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</si>
  <si>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</si>
  <si>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</si>
  <si>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</si>
  <si>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</si>
  <si>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</si>
  <si>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長野県</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</si>
  <si>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</si>
  <si>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</si>
  <si>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</si>
  <si>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</si>
  <si>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</si>
  <si>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</si>
  <si>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</si>
  <si>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</si>
  <si>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</si>
  <si>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</si>
  <si>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</si>
  <si>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</si>
  <si>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</si>
  <si>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</si>
  <si>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</si>
  <si>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</si>
  <si>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</si>
  <si>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</si>
  <si>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</si>
  <si>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</si>
  <si>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</si>
  <si>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</si>
  <si>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</si>
  <si>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</si>
  <si>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</si>
  <si>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</si>
  <si>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</si>
  <si>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</si>
  <si>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</si>
  <si>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</si>
  <si>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</si>
  <si>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</si>
  <si>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</si>
  <si>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</si>
  <si>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</si>
  <si>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</si>
  <si>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</si>
  <si>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</si>
  <si>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</si>
  <si>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</si>
  <si>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</si>
  <si>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</si>
  <si>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</si>
  <si>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</si>
  <si>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</si>
  <si>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</si>
  <si>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</si>
  <si>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</si>
  <si>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</si>
  <si>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</si>
  <si>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</si>
  <si>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</si>
  <si>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</si>
  <si>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</si>
  <si>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</si>
  <si>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</si>
  <si>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</si>
  <si>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</si>
  <si>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</si>
  <si>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</si>
  <si>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</si>
  <si>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</si>
  <si>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</si>
  <si>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</si>
  <si>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</si>
  <si>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</si>
  <si>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</si>
  <si>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</si>
  <si>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</si>
  <si>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</si>
  <si>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</si>
  <si>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</si>
  <si>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</si>
  <si>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</si>
  <si>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岐阜県</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</si>
  <si>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</si>
  <si>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</si>
  <si>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</si>
  <si>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</si>
  <si>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</si>
  <si>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</si>
  <si>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</si>
  <si>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</si>
  <si>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</si>
  <si>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</si>
  <si>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</si>
  <si>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</si>
  <si>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</si>
  <si>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</si>
  <si>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</si>
  <si>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</si>
  <si>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</si>
  <si>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</si>
  <si>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</si>
  <si>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</si>
  <si>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</si>
  <si>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</si>
  <si>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</si>
  <si>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</si>
  <si>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</si>
  <si>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</si>
  <si>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</si>
  <si>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</si>
  <si>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</si>
  <si>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</si>
  <si>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</si>
  <si>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</si>
  <si>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</si>
  <si>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</si>
  <si>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</si>
  <si>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</si>
  <si>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</si>
  <si>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</si>
  <si>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</si>
  <si>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</si>
  <si>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</si>
  <si>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静岡県</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</si>
  <si>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</si>
  <si>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</si>
  <si>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</si>
  <si>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</si>
  <si>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</si>
  <si>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</si>
  <si>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</si>
  <si>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</si>
  <si>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</si>
  <si>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</si>
  <si>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</si>
  <si>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</si>
  <si>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</si>
  <si>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</si>
  <si>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</si>
  <si>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</si>
  <si>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</si>
  <si>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</si>
  <si>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</si>
  <si>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</si>
  <si>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</si>
  <si>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</si>
  <si>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</si>
  <si>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</si>
  <si>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</si>
  <si>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</si>
  <si>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</si>
  <si>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</si>
  <si>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</si>
  <si>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</si>
  <si>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</si>
  <si>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愛知県</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</si>
  <si>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</si>
  <si>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</si>
  <si>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</si>
  <si>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</si>
  <si>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</si>
  <si>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</si>
  <si>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</si>
  <si>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</si>
  <si>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</si>
  <si>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</si>
  <si>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</si>
  <si>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</si>
  <si>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</si>
  <si>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</si>
  <si>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</si>
  <si>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</si>
  <si>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</si>
  <si>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</si>
  <si>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</si>
  <si>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</si>
  <si>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</si>
  <si>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</si>
  <si>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</si>
  <si>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</si>
  <si>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</si>
  <si>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</si>
  <si>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</si>
  <si>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</si>
  <si>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</si>
  <si>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</si>
  <si>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</si>
  <si>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</si>
  <si>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</si>
  <si>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</si>
  <si>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</si>
  <si>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</si>
  <si>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</si>
  <si>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</si>
  <si>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</si>
  <si>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</si>
  <si>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</si>
  <si>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</si>
  <si>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</si>
  <si>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</si>
  <si>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</si>
  <si>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</si>
  <si>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</si>
  <si>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</si>
  <si>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</si>
  <si>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</si>
  <si>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</si>
  <si>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</si>
  <si>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三重県</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</si>
  <si>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</si>
  <si>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</si>
  <si>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</si>
  <si>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</si>
  <si>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</si>
  <si>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</si>
  <si>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</si>
  <si>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</si>
  <si>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</si>
  <si>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</si>
  <si>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</si>
  <si>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</si>
  <si>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</si>
  <si>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</si>
  <si>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</si>
  <si>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</si>
  <si>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</si>
  <si>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</si>
  <si>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</si>
  <si>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</si>
  <si>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</si>
  <si>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</si>
  <si>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</si>
  <si>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</si>
  <si>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</si>
  <si>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</si>
  <si>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</si>
  <si>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滋賀県</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</si>
  <si>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</si>
  <si>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</si>
  <si>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</si>
  <si>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</si>
  <si>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</si>
  <si>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</si>
  <si>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</si>
  <si>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</si>
  <si>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</si>
  <si>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</si>
  <si>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</si>
  <si>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</si>
  <si>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</si>
  <si>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</si>
  <si>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</si>
  <si>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</si>
  <si>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</si>
  <si>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</si>
  <si>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</si>
  <si>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京都府</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</si>
  <si>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</si>
  <si>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</si>
  <si>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</si>
  <si>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</si>
  <si>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</si>
  <si>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</si>
  <si>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</si>
  <si>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</si>
  <si>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</si>
  <si>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</si>
  <si>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</si>
  <si>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</si>
  <si>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</si>
  <si>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</si>
  <si>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</si>
  <si>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</si>
  <si>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</si>
  <si>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</si>
  <si>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</si>
  <si>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</si>
  <si>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</si>
  <si>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</si>
  <si>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</si>
  <si>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</si>
  <si>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</si>
  <si>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大阪府</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</si>
  <si>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</si>
  <si>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</si>
  <si>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</si>
  <si>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</si>
  <si>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</si>
  <si>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</si>
  <si>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</si>
  <si>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</si>
  <si>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</si>
  <si>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</si>
  <si>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</si>
  <si>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</si>
  <si>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</si>
  <si>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</si>
  <si>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</si>
  <si>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</si>
  <si>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</si>
  <si>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</si>
  <si>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</si>
  <si>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</si>
  <si>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</si>
  <si>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</si>
  <si>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</si>
  <si>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</si>
  <si>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</si>
  <si>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</si>
  <si>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</si>
  <si>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</si>
  <si>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</si>
  <si>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</si>
  <si>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</si>
  <si>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</si>
  <si>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</si>
  <si>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</si>
  <si>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</si>
  <si>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</si>
  <si>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</si>
  <si>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</si>
  <si>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</si>
  <si>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</si>
  <si>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</si>
  <si>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</si>
  <si>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</si>
  <si>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兵庫県</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</si>
  <si>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</si>
  <si>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</si>
  <si>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</si>
  <si>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</si>
  <si>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</si>
  <si>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</si>
  <si>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</si>
  <si>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</si>
  <si>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</si>
  <si>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</si>
  <si>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</si>
  <si>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</si>
  <si>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</si>
  <si>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</si>
  <si>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</si>
  <si>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</si>
  <si>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</si>
  <si>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</si>
  <si>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</si>
  <si>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</si>
  <si>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</si>
  <si>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</si>
  <si>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</si>
  <si>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</si>
  <si>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</si>
  <si>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</si>
  <si>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</si>
  <si>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</si>
  <si>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</si>
  <si>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</si>
  <si>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</si>
  <si>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</si>
  <si>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</si>
  <si>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</si>
  <si>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</si>
  <si>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</si>
  <si>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</si>
  <si>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</si>
  <si>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奈良県</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</si>
  <si>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</si>
  <si>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</si>
  <si>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</si>
  <si>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</si>
  <si>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</si>
  <si>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</si>
  <si>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</si>
  <si>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</si>
  <si>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</si>
  <si>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</si>
  <si>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</si>
  <si>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</si>
  <si>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</si>
  <si>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</si>
  <si>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</si>
  <si>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</si>
  <si>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</si>
  <si>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</si>
  <si>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</si>
  <si>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</si>
  <si>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</si>
  <si>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</si>
  <si>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</si>
  <si>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</si>
  <si>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</si>
  <si>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</si>
  <si>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</si>
  <si>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</si>
  <si>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</si>
  <si>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</si>
  <si>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</si>
  <si>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</si>
  <si>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</si>
  <si>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</si>
  <si>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</si>
  <si>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</si>
  <si>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</si>
  <si>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和歌山県</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</si>
  <si>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</si>
  <si>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</si>
  <si>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</si>
  <si>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</si>
  <si>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</si>
  <si>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</si>
  <si>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</si>
  <si>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</si>
  <si>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</si>
  <si>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</si>
  <si>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</si>
  <si>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</si>
  <si>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</si>
  <si>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</si>
  <si>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</si>
  <si>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</si>
  <si>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</si>
  <si>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</si>
  <si>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</si>
  <si>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</si>
  <si>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</si>
  <si>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</si>
  <si>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</si>
  <si>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</si>
  <si>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</si>
  <si>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</si>
  <si>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</si>
  <si>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</si>
  <si>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鳥取県</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</si>
  <si>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</si>
  <si>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</si>
  <si>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</si>
  <si>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</si>
  <si>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</si>
  <si>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</si>
  <si>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</si>
  <si>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</si>
  <si>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</si>
  <si>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</si>
  <si>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</si>
  <si>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</si>
  <si>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</si>
  <si>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</si>
  <si>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</si>
  <si>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</si>
  <si>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</si>
  <si>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島根県</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</si>
  <si>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</si>
  <si>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</si>
  <si>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</si>
  <si>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</si>
  <si>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</si>
  <si>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</si>
  <si>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</si>
  <si>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</si>
  <si>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</si>
  <si>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</si>
  <si>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</si>
  <si>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</si>
  <si>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</si>
  <si>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</si>
  <si>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</si>
  <si>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</si>
  <si>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</si>
  <si>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</si>
  <si>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岡山県</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</si>
  <si>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</si>
  <si>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</si>
  <si>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</si>
  <si>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</si>
  <si>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</si>
  <si>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</si>
  <si>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</si>
  <si>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</si>
  <si>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</si>
  <si>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</si>
  <si>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</si>
  <si>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</si>
  <si>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</si>
  <si>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</si>
  <si>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</si>
  <si>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</si>
  <si>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</si>
  <si>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</si>
  <si>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</si>
  <si>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</si>
  <si>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</si>
  <si>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</si>
  <si>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</si>
  <si>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</si>
  <si>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</si>
  <si>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</si>
  <si>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広島県</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</si>
  <si>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</si>
  <si>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</si>
  <si>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</si>
  <si>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</si>
  <si>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</si>
  <si>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</si>
  <si>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</si>
  <si>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</si>
  <si>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</si>
  <si>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</si>
  <si>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</si>
  <si>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</si>
  <si>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</si>
  <si>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</si>
  <si>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</si>
  <si>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</si>
  <si>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</si>
  <si>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</si>
  <si>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</si>
  <si>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</si>
  <si>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</si>
  <si>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山口県</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</si>
  <si>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</si>
  <si>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</si>
  <si>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</si>
  <si>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</si>
  <si>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</si>
  <si>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</si>
  <si>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</si>
  <si>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</si>
  <si>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</si>
  <si>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</si>
  <si>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</si>
  <si>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</si>
  <si>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</si>
  <si>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</si>
  <si>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</si>
  <si>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</si>
  <si>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</si>
  <si>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</si>
  <si>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</si>
  <si>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徳島県</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</si>
  <si>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</si>
  <si>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</si>
  <si>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</si>
  <si>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</si>
  <si>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</si>
  <si>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</si>
  <si>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</si>
  <si>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</si>
  <si>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</si>
  <si>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</si>
  <si>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</si>
  <si>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</si>
  <si>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</si>
  <si>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</si>
  <si>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</si>
  <si>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</si>
  <si>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</si>
  <si>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</si>
  <si>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</si>
  <si>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</si>
  <si>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</si>
  <si>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</si>
  <si>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</si>
  <si>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</si>
  <si>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香川県</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</si>
  <si>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</si>
  <si>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</si>
  <si>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</si>
  <si>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</si>
  <si>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</si>
  <si>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</si>
  <si>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</si>
  <si>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</si>
  <si>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</si>
  <si>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</si>
  <si>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</si>
  <si>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</si>
  <si>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</si>
  <si>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</si>
  <si>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</si>
  <si>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</si>
  <si>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</si>
  <si>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愛媛県</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</si>
  <si>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</si>
  <si>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</si>
  <si>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</si>
  <si>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</si>
  <si>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</si>
  <si>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</si>
  <si>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</si>
  <si>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</si>
  <si>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</si>
  <si>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</si>
  <si>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</si>
  <si>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</si>
  <si>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</si>
  <si>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</si>
  <si>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</si>
  <si>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</si>
  <si>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</si>
  <si>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</si>
  <si>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</si>
  <si>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高知県</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</si>
  <si>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</si>
  <si>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</si>
  <si>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</si>
  <si>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</si>
  <si>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</si>
  <si>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</si>
  <si>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</si>
  <si>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</si>
  <si>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</si>
  <si>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</si>
  <si>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</si>
  <si>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</si>
  <si>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</si>
  <si>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</si>
  <si>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</si>
  <si>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</si>
  <si>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</si>
  <si>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</si>
  <si>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</si>
  <si>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</si>
  <si>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</si>
  <si>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</si>
  <si>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</si>
  <si>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</si>
  <si>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</si>
  <si>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</si>
  <si>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</si>
  <si>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</si>
  <si>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</si>
  <si>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</si>
  <si>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</si>
  <si>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</si>
  <si>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</si>
  <si>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</si>
  <si>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福岡県</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</si>
  <si>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</si>
  <si>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</si>
  <si>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</si>
  <si>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</si>
  <si>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</si>
  <si>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</si>
  <si>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</si>
  <si>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</si>
  <si>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</si>
  <si>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</si>
  <si>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</si>
  <si>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</si>
  <si>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</si>
  <si>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</si>
  <si>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</si>
  <si>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</si>
  <si>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</si>
  <si>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</si>
  <si>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</si>
  <si>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</si>
  <si>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</si>
  <si>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</si>
  <si>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</si>
  <si>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</si>
  <si>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</si>
  <si>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</si>
  <si>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</si>
  <si>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</si>
  <si>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</si>
  <si>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</si>
  <si>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</si>
  <si>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</si>
  <si>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</si>
  <si>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</si>
  <si>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</si>
  <si>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</si>
  <si>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</si>
  <si>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</si>
  <si>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</si>
  <si>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</si>
  <si>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</si>
  <si>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</si>
  <si>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</si>
  <si>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</si>
  <si>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</si>
  <si>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</si>
  <si>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</si>
  <si>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</si>
  <si>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</si>
  <si>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</si>
  <si>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</si>
  <si>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</si>
  <si>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</si>
  <si>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</si>
  <si>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</si>
  <si>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佐賀県</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</si>
  <si>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</si>
  <si>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</si>
  <si>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</si>
  <si>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</si>
  <si>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</si>
  <si>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</si>
  <si>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</si>
  <si>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</si>
  <si>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</si>
  <si>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</si>
  <si>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</si>
  <si>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</si>
  <si>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</si>
  <si>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</si>
  <si>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</si>
  <si>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</si>
  <si>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</si>
  <si>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</si>
  <si>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</si>
  <si>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</si>
  <si>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長崎県</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</si>
  <si>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</si>
  <si>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</si>
  <si>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</si>
  <si>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</si>
  <si>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</si>
  <si>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</si>
  <si>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</si>
  <si>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</si>
  <si>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</si>
  <si>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</si>
  <si>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</si>
  <si>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</si>
  <si>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</si>
  <si>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</si>
  <si>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</si>
  <si>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</si>
  <si>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</si>
  <si>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</si>
  <si>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</si>
  <si>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</si>
  <si>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</si>
  <si>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熊本県</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</si>
  <si>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</si>
  <si>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</si>
  <si>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</si>
  <si>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</si>
  <si>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</si>
  <si>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</si>
  <si>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</si>
  <si>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</si>
  <si>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</si>
  <si>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</si>
  <si>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</si>
  <si>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</si>
  <si>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</si>
  <si>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</si>
  <si>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</si>
  <si>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</si>
  <si>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</si>
  <si>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</si>
  <si>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</si>
  <si>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</si>
  <si>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</si>
  <si>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</si>
  <si>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</si>
  <si>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</si>
  <si>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</si>
  <si>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</si>
  <si>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</si>
  <si>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</si>
  <si>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</si>
  <si>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</si>
  <si>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</si>
  <si>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</si>
  <si>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</si>
  <si>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</si>
  <si>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</si>
  <si>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</si>
  <si>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</si>
  <si>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</si>
  <si>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</si>
  <si>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</si>
  <si>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</si>
  <si>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大分県</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</si>
  <si>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</si>
  <si>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</si>
  <si>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</si>
  <si>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</si>
  <si>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</si>
  <si>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</si>
  <si>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</si>
  <si>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</si>
  <si>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</si>
  <si>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</si>
  <si>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</si>
  <si>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</si>
  <si>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</si>
  <si>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</si>
  <si>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</si>
  <si>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</si>
  <si>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</si>
  <si>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</si>
  <si>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宮崎県</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</si>
  <si>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</si>
  <si>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</si>
  <si>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</si>
  <si>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</si>
  <si>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</si>
  <si>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</si>
  <si>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</si>
  <si>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</si>
  <si>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</si>
  <si>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</si>
  <si>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</si>
  <si>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</si>
  <si>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</si>
  <si>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</si>
  <si>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</si>
  <si>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</si>
  <si>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</si>
  <si>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</si>
  <si>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</si>
  <si>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</si>
  <si>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</si>
  <si>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</si>
  <si>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</si>
  <si>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</si>
  <si>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</si>
  <si>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鹿児島県</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</si>
  <si>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</si>
  <si>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</si>
  <si>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</si>
  <si>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</si>
  <si>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</si>
  <si>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</si>
  <si>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</si>
  <si>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</si>
  <si>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</si>
  <si>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</si>
  <si>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</si>
  <si>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</si>
  <si>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</si>
  <si>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</si>
  <si>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</si>
  <si>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</si>
  <si>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</si>
  <si>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</si>
  <si>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</si>
  <si>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</si>
  <si>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</si>
  <si>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</si>
  <si>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</si>
  <si>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</si>
  <si>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</si>
  <si>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</si>
  <si>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</si>
  <si>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</si>
  <si>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</si>
  <si>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</si>
  <si>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</si>
  <si>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</si>
  <si>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</si>
  <si>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</si>
  <si>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</si>
  <si>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</si>
  <si>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</si>
  <si>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</si>
  <si>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</si>
  <si>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</si>
  <si>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</si>
  <si>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</si>
  <si>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</si>
  <si>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沖縄県</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</si>
  <si>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</si>
  <si>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</si>
  <si>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</si>
  <si>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</si>
  <si>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</si>
  <si>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</si>
  <si>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</si>
  <si>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</si>
  <si>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</si>
  <si>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</si>
  <si>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</si>
  <si>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</si>
  <si>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</si>
  <si>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</si>
  <si>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</si>
  <si>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</si>
  <si>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</si>
  <si>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</si>
  <si>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</si>
  <si>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</si>
  <si>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</si>
  <si>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</si>
  <si>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</si>
  <si>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</si>
  <si>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</si>
  <si>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</si>
  <si>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</si>
  <si>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</si>
  <si>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</si>
  <si>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</si>
  <si>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</si>
  <si>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</si>
  <si>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</si>
  <si>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</si>
  <si>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</si>
  <si>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</si>
  <si>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</si>
  <si>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</si>
  <si>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</si>
  <si>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</si>
  <si>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</si>
  <si>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都道府県名</t>
    <rPh sb="0" eb="4">
      <t>トドウフケン</t>
    </rPh>
    <rPh sb="4" eb="5">
      <t>メイ</t>
    </rPh>
    <phoneticPr fontId="1"/>
  </si>
  <si>
    <t>市町村名</t>
  </si>
  <si>
    <t>二次医療圏名</t>
    <rPh sb="0" eb="6">
      <t>ニジイリョウケンメイ</t>
    </rPh>
    <phoneticPr fontId="1"/>
  </si>
  <si>
    <t>札幌市中央区</t>
  </si>
  <si>
    <t>札幌</t>
  </si>
  <si>
    <t>札幌市北区</t>
  </si>
  <si>
    <t>札幌市東区</t>
  </si>
  <si>
    <t>札幌市白石区</t>
  </si>
  <si>
    <t>札幌市豊平区</t>
  </si>
  <si>
    <t>札幌市南区</t>
  </si>
  <si>
    <t>札幌市西区</t>
  </si>
  <si>
    <t>札幌市厚別区</t>
  </si>
  <si>
    <t>札幌市手稲区</t>
  </si>
  <si>
    <t>札幌市清田区</t>
  </si>
  <si>
    <t>南渡島</t>
  </si>
  <si>
    <t>後志</t>
  </si>
  <si>
    <t>上川中部</t>
  </si>
  <si>
    <t>西胆振</t>
  </si>
  <si>
    <t>釧路</t>
  </si>
  <si>
    <t>十勝</t>
  </si>
  <si>
    <t>北網</t>
  </si>
  <si>
    <t>南空知</t>
  </si>
  <si>
    <t>留萌</t>
  </si>
  <si>
    <t>東胆振</t>
  </si>
  <si>
    <t>宗谷</t>
  </si>
  <si>
    <t>中空知</t>
  </si>
  <si>
    <t>遠紋</t>
  </si>
  <si>
    <t>上川北部</t>
  </si>
  <si>
    <t>根室</t>
  </si>
  <si>
    <t>北空知</t>
  </si>
  <si>
    <t>富良野</t>
  </si>
  <si>
    <t>北渡島檜山</t>
  </si>
  <si>
    <t>南檜山</t>
  </si>
  <si>
    <t>日高</t>
  </si>
  <si>
    <t>別海町</t>
  </si>
  <si>
    <t>青森地域</t>
  </si>
  <si>
    <t>津軽地域</t>
  </si>
  <si>
    <t>八戸地域</t>
  </si>
  <si>
    <t>西北五地域</t>
  </si>
  <si>
    <t>上十三地域</t>
  </si>
  <si>
    <t>下北地域</t>
  </si>
  <si>
    <t>盛岡</t>
  </si>
  <si>
    <t>宮古</t>
  </si>
  <si>
    <t>気仙</t>
  </si>
  <si>
    <t>岩手中部</t>
  </si>
  <si>
    <t>久慈</t>
  </si>
  <si>
    <t>両磐</t>
  </si>
  <si>
    <t>釜石</t>
  </si>
  <si>
    <t>二戸</t>
  </si>
  <si>
    <t>胆江</t>
  </si>
  <si>
    <t>滝沢市</t>
  </si>
  <si>
    <t>仙台市青葉区</t>
  </si>
  <si>
    <t>仙台</t>
  </si>
  <si>
    <t>仙台市宮城野区</t>
  </si>
  <si>
    <t>仙台市若林区</t>
  </si>
  <si>
    <t>仙台市太白区</t>
  </si>
  <si>
    <t>仙台市泉区</t>
  </si>
  <si>
    <t>石巻・登米・気仙沼</t>
  </si>
  <si>
    <t>仙南</t>
  </si>
  <si>
    <t>大崎・栗原</t>
  </si>
  <si>
    <t>富谷市</t>
  </si>
  <si>
    <t>秋田周辺</t>
  </si>
  <si>
    <t>能代・山本</t>
  </si>
  <si>
    <t>横手</t>
  </si>
  <si>
    <t>大館・鹿角</t>
  </si>
  <si>
    <t>湯沢・雄勝</t>
  </si>
  <si>
    <t>由利本荘・にかほ</t>
  </si>
  <si>
    <t>大仙・仙北</t>
  </si>
  <si>
    <t>北秋田</t>
  </si>
  <si>
    <t>村山</t>
  </si>
  <si>
    <t>置賜</t>
  </si>
  <si>
    <t>庄内</t>
  </si>
  <si>
    <t>最上</t>
  </si>
  <si>
    <t>県北</t>
  </si>
  <si>
    <t>会津・南会津</t>
  </si>
  <si>
    <t>県中</t>
  </si>
  <si>
    <t>いわき</t>
  </si>
  <si>
    <t>県南</t>
  </si>
  <si>
    <t>相双</t>
  </si>
  <si>
    <t>水戸</t>
  </si>
  <si>
    <t>日立</t>
  </si>
  <si>
    <t>土浦</t>
  </si>
  <si>
    <t>古河・坂東</t>
  </si>
  <si>
    <t>筑西・下妻</t>
  </si>
  <si>
    <t>取手・竜ヶ崎</t>
  </si>
  <si>
    <t>つくば</t>
  </si>
  <si>
    <t>常陸太田・ひたちなか</t>
  </si>
  <si>
    <t>鹿行</t>
  </si>
  <si>
    <t>宇都宮</t>
  </si>
  <si>
    <t>両毛</t>
  </si>
  <si>
    <t>県西</t>
  </si>
  <si>
    <t>県東</t>
  </si>
  <si>
    <t>前橋</t>
  </si>
  <si>
    <t>高崎・安中</t>
  </si>
  <si>
    <t>桐生</t>
  </si>
  <si>
    <t>伊勢崎</t>
  </si>
  <si>
    <t>太田・館林</t>
  </si>
  <si>
    <t>沼田</t>
  </si>
  <si>
    <t>渋川</t>
  </si>
  <si>
    <t>藤岡</t>
  </si>
  <si>
    <t>富岡</t>
  </si>
  <si>
    <t>吾妻</t>
  </si>
  <si>
    <t>さいたま市西区</t>
  </si>
  <si>
    <t>さいたま</t>
  </si>
  <si>
    <t>さいたま市北区</t>
  </si>
  <si>
    <t>さいたま市大宮区</t>
  </si>
  <si>
    <t>さいたま市見沼区</t>
  </si>
  <si>
    <t>さいたま市中央区</t>
  </si>
  <si>
    <t>さいたま市桜区</t>
  </si>
  <si>
    <t>さいたま市浦和区</t>
  </si>
  <si>
    <t>さいたま市南区</t>
  </si>
  <si>
    <t>さいたま市緑区</t>
  </si>
  <si>
    <t>さいたま市岩槻区</t>
  </si>
  <si>
    <t>川越比企</t>
  </si>
  <si>
    <t>北部</t>
  </si>
  <si>
    <t>南部</t>
  </si>
  <si>
    <t>利根</t>
  </si>
  <si>
    <t>秩父</t>
  </si>
  <si>
    <t>西部</t>
  </si>
  <si>
    <t>東部</t>
  </si>
  <si>
    <t>県央</t>
  </si>
  <si>
    <t>南西部</t>
  </si>
  <si>
    <t>白岡市</t>
  </si>
  <si>
    <t>千葉市中央区</t>
  </si>
  <si>
    <t>千葉</t>
  </si>
  <si>
    <t>千葉市花見川区</t>
  </si>
  <si>
    <t>千葉市稲毛区</t>
  </si>
  <si>
    <t>千葉市若葉区</t>
  </si>
  <si>
    <t>千葉市緑区</t>
  </si>
  <si>
    <t>千葉市美浜区</t>
  </si>
  <si>
    <t>香取海匝</t>
  </si>
  <si>
    <t>東葛南部</t>
  </si>
  <si>
    <t>安房</t>
  </si>
  <si>
    <t>君津</t>
  </si>
  <si>
    <t>東葛北部</t>
  </si>
  <si>
    <t>山武長生夷隅</t>
  </si>
  <si>
    <t>印旛</t>
  </si>
  <si>
    <t>市原</t>
  </si>
  <si>
    <t>大網白里市</t>
  </si>
  <si>
    <t>区中央部</t>
  </si>
  <si>
    <t>区西部</t>
  </si>
  <si>
    <t>区東部</t>
  </si>
  <si>
    <t>区南部</t>
  </si>
  <si>
    <t>区西南部</t>
  </si>
  <si>
    <t>区西北部</t>
  </si>
  <si>
    <t>区東北部</t>
  </si>
  <si>
    <t>南多摩</t>
  </si>
  <si>
    <t>北多摩西部</t>
  </si>
  <si>
    <t>北多摩南部</t>
  </si>
  <si>
    <t>西多摩</t>
  </si>
  <si>
    <t>北多摩北部</t>
  </si>
  <si>
    <t>島しょ</t>
  </si>
  <si>
    <t>横浜市鶴見区</t>
  </si>
  <si>
    <t>横浜</t>
  </si>
  <si>
    <t>横浜市神奈川区</t>
  </si>
  <si>
    <t>横浜市西区</t>
  </si>
  <si>
    <t>横浜市中区</t>
  </si>
  <si>
    <t>横浜市南区</t>
  </si>
  <si>
    <t>横浜市保土ケ谷区</t>
  </si>
  <si>
    <t>横浜市磯子区</t>
  </si>
  <si>
    <t>横浜市金沢区</t>
  </si>
  <si>
    <t>横浜市港北区</t>
  </si>
  <si>
    <t>横浜市戸塚区</t>
  </si>
  <si>
    <t>横浜市港南区</t>
  </si>
  <si>
    <t>横浜市旭区</t>
  </si>
  <si>
    <t>横浜市緑区</t>
  </si>
  <si>
    <t>横浜市瀬谷区</t>
  </si>
  <si>
    <t>横浜市栄区</t>
  </si>
  <si>
    <t>横浜市泉区</t>
  </si>
  <si>
    <t>横浜市青葉区</t>
  </si>
  <si>
    <t>横浜市都筑区</t>
  </si>
  <si>
    <t>川崎市川崎区</t>
  </si>
  <si>
    <t>川崎南部</t>
  </si>
  <si>
    <t>川崎市幸区</t>
  </si>
  <si>
    <t>川崎市中原区</t>
  </si>
  <si>
    <t>川崎市高津区</t>
  </si>
  <si>
    <t>川崎北部</t>
  </si>
  <si>
    <t>川崎市多摩区</t>
  </si>
  <si>
    <t>川崎市宮前区</t>
  </si>
  <si>
    <t>川崎市麻生区</t>
  </si>
  <si>
    <t>相模原市緑区</t>
  </si>
  <si>
    <t>相模原</t>
  </si>
  <si>
    <t>相模原市中央区</t>
  </si>
  <si>
    <t>相模原市南区</t>
  </si>
  <si>
    <t>横須賀・三浦</t>
  </si>
  <si>
    <t>湘南西部</t>
  </si>
  <si>
    <t>湘南東部</t>
  </si>
  <si>
    <t>新潟市北区</t>
  </si>
  <si>
    <t>新潟</t>
  </si>
  <si>
    <t>新潟市東区</t>
  </si>
  <si>
    <t>新潟市中央区</t>
  </si>
  <si>
    <t>新潟市江南区</t>
  </si>
  <si>
    <t>新潟市秋葉区</t>
  </si>
  <si>
    <t>新潟市南区</t>
  </si>
  <si>
    <t>新潟市西区</t>
  </si>
  <si>
    <t>新潟市西蒲区</t>
  </si>
  <si>
    <t>中越</t>
  </si>
  <si>
    <t>下越</t>
  </si>
  <si>
    <t>魚沼</t>
  </si>
  <si>
    <t>上越</t>
  </si>
  <si>
    <t>佐渡</t>
  </si>
  <si>
    <t>富山</t>
  </si>
  <si>
    <t>高岡</t>
  </si>
  <si>
    <t>新川</t>
  </si>
  <si>
    <t>砺波</t>
  </si>
  <si>
    <t>石川中央</t>
  </si>
  <si>
    <t>能登中部</t>
  </si>
  <si>
    <t>南加賀</t>
  </si>
  <si>
    <t>能登北部</t>
  </si>
  <si>
    <t>福井・坂井</t>
  </si>
  <si>
    <t>嶺南</t>
  </si>
  <si>
    <t>奥越</t>
  </si>
  <si>
    <t>丹南</t>
  </si>
  <si>
    <t>中北</t>
  </si>
  <si>
    <t>富士・東部</t>
  </si>
  <si>
    <t>峡東</t>
  </si>
  <si>
    <t>峡南</t>
  </si>
  <si>
    <t>長野</t>
  </si>
  <si>
    <t>松本</t>
  </si>
  <si>
    <t>上小</t>
  </si>
  <si>
    <t>諏訪</t>
  </si>
  <si>
    <t>飯伊</t>
  </si>
  <si>
    <t>佐久</t>
  </si>
  <si>
    <t>上伊那</t>
  </si>
  <si>
    <t>北信</t>
  </si>
  <si>
    <t>大北</t>
  </si>
  <si>
    <t>木曽</t>
  </si>
  <si>
    <t>岐阜</t>
  </si>
  <si>
    <t>西濃</t>
  </si>
  <si>
    <t>飛騨</t>
  </si>
  <si>
    <t>東濃</t>
  </si>
  <si>
    <t>中濃</t>
  </si>
  <si>
    <t>静岡市葵区</t>
  </si>
  <si>
    <t>静岡</t>
  </si>
  <si>
    <t>静岡市駿河区</t>
  </si>
  <si>
    <t>静岡市清水区</t>
  </si>
  <si>
    <t>浜松市中区</t>
  </si>
  <si>
    <t>浜松市東区</t>
  </si>
  <si>
    <t>浜松市西区</t>
  </si>
  <si>
    <t>浜松市南区</t>
  </si>
  <si>
    <t>浜松市北区</t>
  </si>
  <si>
    <t>浜松市浜北区</t>
  </si>
  <si>
    <t>浜松市天竜区</t>
  </si>
  <si>
    <t>駿東田方</t>
  </si>
  <si>
    <t>熱海伊東</t>
  </si>
  <si>
    <t>富士</t>
  </si>
  <si>
    <t>志太榛原</t>
  </si>
  <si>
    <t>中東遠</t>
  </si>
  <si>
    <t>賀茂</t>
  </si>
  <si>
    <t>名古屋市千種区</t>
  </si>
  <si>
    <t>名古屋・尾張中部</t>
  </si>
  <si>
    <t>名古屋市東区</t>
  </si>
  <si>
    <t>名古屋市北区</t>
  </si>
  <si>
    <t>名古屋市西区</t>
  </si>
  <si>
    <t>名古屋市中村区</t>
  </si>
  <si>
    <t>名古屋市中区</t>
  </si>
  <si>
    <t>名古屋市昭和区</t>
  </si>
  <si>
    <t>名古屋市瑞穂区</t>
  </si>
  <si>
    <t>名古屋市熱田区</t>
  </si>
  <si>
    <t>名古屋市中川区</t>
  </si>
  <si>
    <t>名古屋市港区</t>
  </si>
  <si>
    <t>名古屋市南区</t>
  </si>
  <si>
    <t>名古屋市守山区</t>
  </si>
  <si>
    <t>名古屋市緑区</t>
  </si>
  <si>
    <t>名古屋市名東区</t>
  </si>
  <si>
    <t>名古屋市天白区</t>
  </si>
  <si>
    <t>東三河南部</t>
  </si>
  <si>
    <t>西三河南部東</t>
  </si>
  <si>
    <t>尾張西部</t>
  </si>
  <si>
    <t>尾張東部</t>
  </si>
  <si>
    <t>知多半島</t>
  </si>
  <si>
    <t>尾張北部</t>
  </si>
  <si>
    <t>海部</t>
  </si>
  <si>
    <t>西三河南部西</t>
  </si>
  <si>
    <t>西三河北部</t>
  </si>
  <si>
    <t>東三河北部</t>
  </si>
  <si>
    <t>中勢伊賀</t>
  </si>
  <si>
    <t>北勢</t>
  </si>
  <si>
    <t>南勢志摩</t>
  </si>
  <si>
    <t>東紀州</t>
  </si>
  <si>
    <t>大津</t>
  </si>
  <si>
    <t>湖東</t>
  </si>
  <si>
    <t>湖北</t>
  </si>
  <si>
    <t>東近江</t>
  </si>
  <si>
    <t>湖南</t>
  </si>
  <si>
    <t>甲賀</t>
  </si>
  <si>
    <t>湖西</t>
  </si>
  <si>
    <t>京都市北区</t>
  </si>
  <si>
    <t>京都・乙訓</t>
  </si>
  <si>
    <t>京都市上京区</t>
  </si>
  <si>
    <t>京都市左京区</t>
  </si>
  <si>
    <t>京都市中京区</t>
  </si>
  <si>
    <t>京都市東山区</t>
  </si>
  <si>
    <t>京都市下京区</t>
  </si>
  <si>
    <t>京都市南区</t>
  </si>
  <si>
    <t>京都市右京区</t>
  </si>
  <si>
    <t>京都市伏見区</t>
  </si>
  <si>
    <t>京都市山科区</t>
  </si>
  <si>
    <t>京都市西京区</t>
  </si>
  <si>
    <t>中丹</t>
  </si>
  <si>
    <t>山城北</t>
  </si>
  <si>
    <t>丹後</t>
  </si>
  <si>
    <t>南丹</t>
  </si>
  <si>
    <t>山城南</t>
  </si>
  <si>
    <t>大阪市都島区</t>
  </si>
  <si>
    <t>大阪市福島区</t>
  </si>
  <si>
    <t>大阪市此花区</t>
  </si>
  <si>
    <t>大阪市西区</t>
  </si>
  <si>
    <t>大阪市港区</t>
  </si>
  <si>
    <t>大阪市大正区</t>
  </si>
  <si>
    <t>大阪市天王寺区</t>
  </si>
  <si>
    <t>大阪市浪速区</t>
  </si>
  <si>
    <t>大阪市西淀川区</t>
  </si>
  <si>
    <t>大阪市東淀川区</t>
  </si>
  <si>
    <t>大阪市東成区</t>
  </si>
  <si>
    <t>大阪市生野区</t>
  </si>
  <si>
    <t>大阪市旭区</t>
  </si>
  <si>
    <t>大阪市城東区</t>
  </si>
  <si>
    <t>大阪市阿倍野区</t>
  </si>
  <si>
    <t>大阪市住吉区</t>
  </si>
  <si>
    <t>大阪市東住吉区</t>
  </si>
  <si>
    <t>大阪市西成区</t>
  </si>
  <si>
    <t>大阪市淀川区</t>
  </si>
  <si>
    <t>大阪市鶴見区</t>
  </si>
  <si>
    <t>大阪市住之江区</t>
  </si>
  <si>
    <t>大阪市平野区</t>
  </si>
  <si>
    <t>大阪市北区</t>
  </si>
  <si>
    <t>大阪市中央区</t>
  </si>
  <si>
    <t>堺市堺区</t>
  </si>
  <si>
    <t>堺市中区</t>
  </si>
  <si>
    <t>堺市東区</t>
  </si>
  <si>
    <t>堺市西区</t>
  </si>
  <si>
    <t>堺市南区</t>
  </si>
  <si>
    <t>堺市北区</t>
  </si>
  <si>
    <t>堺市美原区</t>
  </si>
  <si>
    <t>泉州</t>
  </si>
  <si>
    <t>豊能</t>
  </si>
  <si>
    <t>三島</t>
  </si>
  <si>
    <t>北河内</t>
  </si>
  <si>
    <t>中河内</t>
  </si>
  <si>
    <t>南河内</t>
  </si>
  <si>
    <t>神戸市東灘区</t>
  </si>
  <si>
    <t>神戸</t>
  </si>
  <si>
    <t>神戸市灘区</t>
  </si>
  <si>
    <t>神戸市兵庫区</t>
  </si>
  <si>
    <t>神戸市長田区</t>
  </si>
  <si>
    <t>神戸市須磨区</t>
  </si>
  <si>
    <t>神戸市垂水区</t>
  </si>
  <si>
    <t>神戸市北区</t>
  </si>
  <si>
    <t>神戸市中央区</t>
  </si>
  <si>
    <t>神戸市西区</t>
  </si>
  <si>
    <t>播磨姫路</t>
  </si>
  <si>
    <t>阪神</t>
  </si>
  <si>
    <t>東播磨</t>
  </si>
  <si>
    <t>淡路</t>
  </si>
  <si>
    <t>但馬</t>
  </si>
  <si>
    <t>北播磨</t>
  </si>
  <si>
    <t>丹波篠山市</t>
  </si>
  <si>
    <t>丹波</t>
  </si>
  <si>
    <t>奈良</t>
  </si>
  <si>
    <t>中和</t>
  </si>
  <si>
    <t>西和</t>
  </si>
  <si>
    <t>東和</t>
  </si>
  <si>
    <t>南和</t>
  </si>
  <si>
    <t>和歌山</t>
  </si>
  <si>
    <t>橋本</t>
  </si>
  <si>
    <t>有田</t>
  </si>
  <si>
    <t>御坊</t>
  </si>
  <si>
    <t>田辺</t>
  </si>
  <si>
    <t>新宮</t>
  </si>
  <si>
    <t>那賀</t>
  </si>
  <si>
    <t>中部</t>
  </si>
  <si>
    <t>松江</t>
  </si>
  <si>
    <t>浜田</t>
  </si>
  <si>
    <t>出雲</t>
  </si>
  <si>
    <t>益田</t>
  </si>
  <si>
    <t>大田</t>
  </si>
  <si>
    <t>雲南</t>
  </si>
  <si>
    <t>隠岐</t>
  </si>
  <si>
    <t>岡山市北区</t>
  </si>
  <si>
    <t>県南東部</t>
  </si>
  <si>
    <t>岡山市中区</t>
  </si>
  <si>
    <t>岡山市東区</t>
  </si>
  <si>
    <t>岡山市南区</t>
  </si>
  <si>
    <t>県南西部</t>
  </si>
  <si>
    <t>津山・英田</t>
  </si>
  <si>
    <t>高梁・新見</t>
  </si>
  <si>
    <t>真庭</t>
  </si>
  <si>
    <t>広島市中区</t>
  </si>
  <si>
    <t>広島</t>
  </si>
  <si>
    <t>広島市東区</t>
  </si>
  <si>
    <t>広島市南区</t>
  </si>
  <si>
    <t>広島市西区</t>
  </si>
  <si>
    <t>広島市安佐南区</t>
  </si>
  <si>
    <t>広島市安佐北区</t>
  </si>
  <si>
    <t>広島市安芸区</t>
  </si>
  <si>
    <t>広島市佐伯区</t>
  </si>
  <si>
    <t>呉</t>
  </si>
  <si>
    <t>広島中央</t>
  </si>
  <si>
    <t>尾三</t>
  </si>
  <si>
    <t>福山・府中</t>
  </si>
  <si>
    <t>備北</t>
  </si>
  <si>
    <t>広島西</t>
  </si>
  <si>
    <t>下関</t>
  </si>
  <si>
    <t>宇部・小野田</t>
  </si>
  <si>
    <t>山口・防府</t>
  </si>
  <si>
    <t>萩</t>
  </si>
  <si>
    <t>周南</t>
  </si>
  <si>
    <t>岩国</t>
  </si>
  <si>
    <t>長門</t>
  </si>
  <si>
    <t>柳井</t>
  </si>
  <si>
    <t>小豆</t>
  </si>
  <si>
    <t>松山</t>
  </si>
  <si>
    <t>今治</t>
  </si>
  <si>
    <t>宇和島</t>
  </si>
  <si>
    <t>八幡浜・大洲</t>
  </si>
  <si>
    <t>新居浜・西条</t>
  </si>
  <si>
    <t>宇摩</t>
  </si>
  <si>
    <t>中央</t>
  </si>
  <si>
    <t>安芸</t>
  </si>
  <si>
    <t>高幡</t>
  </si>
  <si>
    <t>幡多</t>
  </si>
  <si>
    <t>北九州市門司区</t>
  </si>
  <si>
    <t>北九州</t>
  </si>
  <si>
    <t>北九州市若松区</t>
  </si>
  <si>
    <t>北九州市戸畑区</t>
  </si>
  <si>
    <t>北九州市小倉北区</t>
  </si>
  <si>
    <t>北九州市小倉南区</t>
  </si>
  <si>
    <t>北九州市八幡東区</t>
  </si>
  <si>
    <t>北九州市八幡西区</t>
  </si>
  <si>
    <t>福岡市東区</t>
  </si>
  <si>
    <t>福岡・糸島</t>
  </si>
  <si>
    <t>福岡市博多区</t>
  </si>
  <si>
    <t>福岡市中央区</t>
  </si>
  <si>
    <t>福岡市南区</t>
  </si>
  <si>
    <t>福岡市西区</t>
  </si>
  <si>
    <t>福岡市城南区</t>
  </si>
  <si>
    <t>福岡市早良区</t>
  </si>
  <si>
    <t>有明</t>
  </si>
  <si>
    <t>久留米</t>
  </si>
  <si>
    <t>直方・鞍手</t>
  </si>
  <si>
    <t>飯塚</t>
  </si>
  <si>
    <t>田川</t>
  </si>
  <si>
    <t>八女・筑後</t>
  </si>
  <si>
    <t>京築</t>
  </si>
  <si>
    <t>筑紫</t>
  </si>
  <si>
    <t>宗像</t>
  </si>
  <si>
    <t>粕屋</t>
  </si>
  <si>
    <t>朝倉</t>
  </si>
  <si>
    <t>那珂川市</t>
  </si>
  <si>
    <t>長崎</t>
  </si>
  <si>
    <t>佐世保県北</t>
  </si>
  <si>
    <t>対馬</t>
  </si>
  <si>
    <t>壱岐</t>
  </si>
  <si>
    <t>五島</t>
  </si>
  <si>
    <t>上五島</t>
  </si>
  <si>
    <t>熊本市中央区</t>
  </si>
  <si>
    <t>熊本・上益城</t>
  </si>
  <si>
    <t>熊本市東区</t>
  </si>
  <si>
    <t>熊本市西区</t>
  </si>
  <si>
    <t>熊本市南区</t>
  </si>
  <si>
    <t>熊本市北区</t>
  </si>
  <si>
    <t>八代</t>
  </si>
  <si>
    <t>球磨</t>
  </si>
  <si>
    <t>芦北</t>
  </si>
  <si>
    <t>鹿本</t>
  </si>
  <si>
    <t>菊池</t>
  </si>
  <si>
    <t>宇城</t>
  </si>
  <si>
    <t>天草</t>
  </si>
  <si>
    <t>阿蘇</t>
  </si>
  <si>
    <t>豊肥</t>
  </si>
  <si>
    <t>宮崎東諸県</t>
  </si>
  <si>
    <t>都城北諸県</t>
  </si>
  <si>
    <t>延岡西臼杵</t>
  </si>
  <si>
    <t>日南串間</t>
  </si>
  <si>
    <t>西諸</t>
  </si>
  <si>
    <t>日向入郷</t>
  </si>
  <si>
    <t>西都児湯</t>
  </si>
  <si>
    <t>鹿児島</t>
  </si>
  <si>
    <t>肝属</t>
  </si>
  <si>
    <t>南薩</t>
  </si>
  <si>
    <t>出水</t>
  </si>
  <si>
    <t>熊毛</t>
  </si>
  <si>
    <t>川薩</t>
  </si>
  <si>
    <t>曽於</t>
  </si>
  <si>
    <t>姶良・伊佐</t>
  </si>
  <si>
    <t>奄美</t>
  </si>
  <si>
    <t>八重山</t>
  </si>
  <si>
    <t>二次医療圏</t>
    <rPh sb="0" eb="2">
      <t>ニジ</t>
    </rPh>
    <rPh sb="2" eb="4">
      <t>イリョウ</t>
    </rPh>
    <rPh sb="4" eb="5">
      <t>ケン</t>
    </rPh>
    <phoneticPr fontId="1"/>
  </si>
  <si>
    <t>05-04-4</t>
    <phoneticPr fontId="1"/>
  </si>
  <si>
    <t>１税抜</t>
    <rPh sb="1" eb="3">
      <t>ゼイヌキ</t>
    </rPh>
    <phoneticPr fontId="1"/>
  </si>
  <si>
    <t>２税込</t>
    <rPh sb="1" eb="3">
      <t>ゼイコミ</t>
    </rPh>
    <phoneticPr fontId="1"/>
  </si>
  <si>
    <t>00-01_医療法人整理番号</t>
  </si>
  <si>
    <t>01_医業収益_(税込)</t>
  </si>
  <si>
    <t>01-01_入院診療収益_(税込)</t>
  </si>
  <si>
    <t>01-01-1_保険診療収益（患者負担含む）_(税込)</t>
  </si>
  <si>
    <t>01-01-2_公害等診療収益_(税込)</t>
  </si>
  <si>
    <t>01-02_室料差額収益_(税込)</t>
  </si>
  <si>
    <t>01-03_外来診療収益_(税込)</t>
  </si>
  <si>
    <t>01-03-1_保険診療収益（患者負担含む）_(税込)</t>
  </si>
  <si>
    <t>01-03-2_公害等診療収益_(税込)</t>
  </si>
  <si>
    <t>01-04_その他の医業収益_(税込)</t>
  </si>
  <si>
    <t>01-04-1_保健予防活動収益_(税込)</t>
  </si>
  <si>
    <t>01-04-2_運営費補助金収益_(税込)</t>
  </si>
  <si>
    <t>02_医業費用_(税込)</t>
  </si>
  <si>
    <t>02-01_材料費_(税込)</t>
  </si>
  <si>
    <t>02-01-1_医薬品費_(税込)</t>
  </si>
  <si>
    <t>02-01-2_診療材料費、医療消耗器具備品費_(税込)</t>
  </si>
  <si>
    <t>02-01-3_給食用材料費_(税込)</t>
  </si>
  <si>
    <t>02-02_給与費_(税込)</t>
  </si>
  <si>
    <t>02-02-1_役員報酬_(税込)</t>
  </si>
  <si>
    <t>02-02-2_給料_(税込)</t>
  </si>
  <si>
    <t>02-02-3_賞与_(税込)</t>
  </si>
  <si>
    <t>02-02-4_賞与引当金繰入額_(税込)</t>
  </si>
  <si>
    <t>02-02-5_退職給付費用_(税込)</t>
  </si>
  <si>
    <t>02-02-6_法定福利費_(税込)</t>
  </si>
  <si>
    <t>02-03_委託費_(税込)</t>
  </si>
  <si>
    <t>02-03-1_給食委託費_(税込)</t>
  </si>
  <si>
    <t>02-04_設備関係費_(税込)</t>
  </si>
  <si>
    <t>02-04-1_減価償却費_(税込)</t>
  </si>
  <si>
    <t>02-04-2_器機賃借料_(税込)</t>
  </si>
  <si>
    <t>02-05_研究研修費_(税込)</t>
  </si>
  <si>
    <t>02-06_経費_(税込)</t>
  </si>
  <si>
    <t>02-06-1_水道光熱費_(税込)</t>
  </si>
  <si>
    <t>02-08_本部費配賦額_(税込)</t>
  </si>
  <si>
    <t>03_医業利益（又は医業損失）_(税込)</t>
  </si>
  <si>
    <t>04_医業外収益_(税込)</t>
  </si>
  <si>
    <t>04-01_受取利息及び配当金_(税込)</t>
  </si>
  <si>
    <t>04-02_運営費補助金収益_(税込)</t>
  </si>
  <si>
    <t>04-03_施設設備補助金収益_(税込)</t>
  </si>
  <si>
    <t>05_医業外費用_(税込)</t>
  </si>
  <si>
    <t>05-01_支払利息_(税込)</t>
  </si>
  <si>
    <t>06_経常利益（又は経常損失）_(税込)</t>
  </si>
  <si>
    <t>07_臨時収益_(税込)</t>
  </si>
  <si>
    <t>07-01_運営費補助金収益_(税込)</t>
  </si>
  <si>
    <t>07-02_施設設備補助金収益_(税込)</t>
  </si>
  <si>
    <t>08_臨時費用_(税込)</t>
  </si>
  <si>
    <t>09_税引前当期純利益（又は税引前当期純損失）_(税込)</t>
  </si>
  <si>
    <t>10_法人税、住民税及び事業税負担額_(税込)</t>
  </si>
  <si>
    <t>11_当期純利益（又は当期純損失）_(税込)</t>
  </si>
  <si>
    <t>01_医業収益_(税抜)</t>
  </si>
  <si>
    <t>01-01_入院診療収益_(税抜)</t>
  </si>
  <si>
    <t>01-01-1_保険診療収益（患者負担含む）_(税抜)</t>
  </si>
  <si>
    <t>01-01-2_公害等診療収益_(税抜)</t>
  </si>
  <si>
    <t>01-02_室料差額収益_(税抜)</t>
  </si>
  <si>
    <t>01-03_外来診療収益_(税抜)</t>
  </si>
  <si>
    <t>01-03-1_保険診療収益（患者負担含む）_(税抜)</t>
  </si>
  <si>
    <t>01-03-2_公害等診療収益_(税抜)</t>
  </si>
  <si>
    <t>01-04_その他の医業収益_(税抜)</t>
  </si>
  <si>
    <t>01-04-1_保健予防活動収益_(税抜)</t>
  </si>
  <si>
    <t>01-04-2_運営費補助金収益_(税抜)</t>
  </si>
  <si>
    <t>02_医業費用_(税抜)</t>
  </si>
  <si>
    <t>02-01_材料費_(税抜)</t>
  </si>
  <si>
    <t>02-01-1_医薬品費_(税抜)</t>
  </si>
  <si>
    <t>02-01-2_診療材料費、医療消耗器具備品費_(税抜)</t>
  </si>
  <si>
    <t>02-01-3_給食用材料費_(税抜)</t>
  </si>
  <si>
    <t>02-02_給与費_(税抜)</t>
  </si>
  <si>
    <t>02-02-1_役員報酬_(税抜)</t>
  </si>
  <si>
    <t>02-02-2_給料_(税抜)</t>
  </si>
  <si>
    <t>02-02-3_賞与_(税抜)</t>
  </si>
  <si>
    <t>02-02-4_賞与引当金繰入額_(税抜)</t>
  </si>
  <si>
    <t>02-02-5_退職給付費用_(税抜)</t>
  </si>
  <si>
    <t>02-02-6_法定福利費_(税抜)</t>
  </si>
  <si>
    <t>02-03_委託費_(税抜)</t>
  </si>
  <si>
    <t>02-03-1_給食委託費_(税抜)</t>
  </si>
  <si>
    <t>02-04_設備関係費_(税抜)</t>
  </si>
  <si>
    <t>02-04-1_減価償却費_(税抜)</t>
  </si>
  <si>
    <t>02-04-2_器機賃借料_(税抜)</t>
  </si>
  <si>
    <t>02-05_研究研修費_(税抜)</t>
  </si>
  <si>
    <t>02-06_経費_(税抜)</t>
  </si>
  <si>
    <t>02-06-1_水道光熱費_(税抜)</t>
  </si>
  <si>
    <t>02-07_控除対象外消費税等負担額_(税抜)</t>
  </si>
  <si>
    <t>02-08_本部費配賦額_(税抜)</t>
  </si>
  <si>
    <t>03_医業利益（又は医業損失）_(税抜)</t>
  </si>
  <si>
    <t>04_医業外収益_(税抜)</t>
  </si>
  <si>
    <t>04-01_受取利息及び配当金_(税抜)</t>
  </si>
  <si>
    <t>04-02_運営費補助金収益_(税抜)</t>
  </si>
  <si>
    <t>04-03_施設設備補助金収益_(税抜)</t>
  </si>
  <si>
    <t>05_医業外費用_(税抜)</t>
  </si>
  <si>
    <t>05-01_支払利息_(税抜)</t>
  </si>
  <si>
    <t>06_経常利益（又は経常損失）_(税抜)</t>
  </si>
  <si>
    <t>07_臨時収益_(税抜)</t>
  </si>
  <si>
    <t>07-01_運営費補助金収益_(税抜)</t>
  </si>
  <si>
    <t>07-02_施設設備補助金収益_(税抜)</t>
  </si>
  <si>
    <t>08_臨時費用_(税抜)</t>
  </si>
  <si>
    <t>09_税引前当期純利益（又は税引前当期純損失）_(税抜)</t>
  </si>
  <si>
    <t>10_法人税、住民税及び事業税負担額_(税抜)</t>
  </si>
  <si>
    <t>11_当期純利益（又は当期純損失）_(税抜)</t>
  </si>
  <si>
    <t>02-06_その他の医業費用_(税込)</t>
  </si>
  <si>
    <t>02-06_その他の医業費用_(税抜)</t>
  </si>
  <si>
    <t>00-05_法人名</t>
    <phoneticPr fontId="1"/>
  </si>
  <si>
    <t>病院名</t>
    <rPh sb="0" eb="2">
      <t>ビョウイン</t>
    </rPh>
    <rPh sb="2" eb="3">
      <t>メイ</t>
    </rPh>
    <phoneticPr fontId="1"/>
  </si>
  <si>
    <t>病院所在地</t>
    <rPh sb="0" eb="2">
      <t>ビョウイン</t>
    </rPh>
    <rPh sb="2" eb="5">
      <t>ショザイチ</t>
    </rPh>
    <phoneticPr fontId="1"/>
  </si>
  <si>
    <t>町域</t>
    <rPh sb="0" eb="2">
      <t>チョウイキ</t>
    </rPh>
    <phoneticPr fontId="1"/>
  </si>
  <si>
    <t>役員数(人)</t>
    <rPh sb="0" eb="2">
      <t>ヤクイン</t>
    </rPh>
    <rPh sb="2" eb="3">
      <t>スウ</t>
    </rPh>
    <rPh sb="4" eb="5">
      <t>ニン</t>
    </rPh>
    <phoneticPr fontId="1"/>
  </si>
  <si>
    <t>職員数(人)</t>
    <rPh sb="0" eb="2">
      <t>ショクイン</t>
    </rPh>
    <rPh sb="2" eb="3">
      <t>スウ</t>
    </rPh>
    <rPh sb="4" eb="5">
      <t>ニン</t>
    </rPh>
    <phoneticPr fontId="1"/>
  </si>
  <si>
    <t>期間</t>
    <rPh sb="0" eb="2">
      <t>キカン</t>
    </rPh>
    <phoneticPr fontId="1"/>
  </si>
  <si>
    <t>00-02_法人番号</t>
    <phoneticPr fontId="1"/>
  </si>
  <si>
    <t>00-03-1_病床・外来管理番号有無</t>
    <phoneticPr fontId="1"/>
  </si>
  <si>
    <t>00-03-2_病床・外来管理番号</t>
    <phoneticPr fontId="1"/>
  </si>
  <si>
    <t>00-04-1_医療機関コード有無</t>
    <phoneticPr fontId="1"/>
  </si>
  <si>
    <t>00-04-2_医療機関コード</t>
    <phoneticPr fontId="1"/>
  </si>
  <si>
    <t>00-07_役員数</t>
    <phoneticPr fontId="1"/>
  </si>
  <si>
    <t>00-08_職員数</t>
    <rPh sb="6" eb="8">
      <t>ショクイン</t>
    </rPh>
    <phoneticPr fontId="1"/>
  </si>
  <si>
    <t>00-09-1_都道府県</t>
    <phoneticPr fontId="1"/>
  </si>
  <si>
    <t>00-09-2_市区町村</t>
    <phoneticPr fontId="1"/>
  </si>
  <si>
    <t>00-10_二次医療圏</t>
    <phoneticPr fontId="1"/>
  </si>
  <si>
    <t>00-11-1_期間_自</t>
    <rPh sb="8" eb="10">
      <t>キカン</t>
    </rPh>
    <phoneticPr fontId="1"/>
  </si>
  <si>
    <t>00-11-2_期間_至</t>
    <rPh sb="8" eb="10">
      <t>キカン</t>
    </rPh>
    <phoneticPr fontId="1"/>
  </si>
  <si>
    <t>00-12_消費税の経理方式</t>
    <phoneticPr fontId="1"/>
  </si>
  <si>
    <t>00-13-1_主たる診療科①</t>
    <phoneticPr fontId="1"/>
  </si>
  <si>
    <t>00-13-2_主たる診療科②</t>
    <phoneticPr fontId="1"/>
  </si>
  <si>
    <t>00-13-3_主たる診療科③</t>
    <phoneticPr fontId="1"/>
  </si>
  <si>
    <t>うち器機賃借料</t>
    <phoneticPr fontId="1"/>
  </si>
  <si>
    <t>うち減価償却費</t>
    <phoneticPr fontId="1"/>
  </si>
  <si>
    <t>うち水道光熱費</t>
    <phoneticPr fontId="1"/>
  </si>
  <si>
    <t>うち受取利息及び配当金</t>
    <phoneticPr fontId="1"/>
  </si>
  <si>
    <t>うち運営費補助金収益</t>
    <rPh sb="2" eb="5">
      <t>ウンエイヒ</t>
    </rPh>
    <phoneticPr fontId="1"/>
  </si>
  <si>
    <t>うち施設設備補助金収益</t>
    <rPh sb="2" eb="4">
      <t>シセツ</t>
    </rPh>
    <rPh sb="4" eb="6">
      <t>セツビ</t>
    </rPh>
    <rPh sb="6" eb="9">
      <t>ホジョキン</t>
    </rPh>
    <rPh sb="9" eb="11">
      <t>シュウエキ</t>
    </rPh>
    <phoneticPr fontId="1"/>
  </si>
  <si>
    <t>うち給食委託費</t>
    <phoneticPr fontId="1"/>
  </si>
  <si>
    <t>うち保健予防活動収益</t>
    <phoneticPr fontId="1"/>
  </si>
  <si>
    <t>うち運営費補助金収益</t>
    <rPh sb="2" eb="5">
      <t>ウンエイヒ</t>
    </rPh>
    <rPh sb="5" eb="8">
      <t>ホジョキン</t>
    </rPh>
    <rPh sb="8" eb="10">
      <t>シュウエキ</t>
    </rPh>
    <phoneticPr fontId="1"/>
  </si>
  <si>
    <t>うち支払利息</t>
    <phoneticPr fontId="1"/>
  </si>
  <si>
    <t>区分できない場合「05|12」
のみに記載</t>
    <phoneticPr fontId="1"/>
  </si>
  <si>
    <t>05-12-1</t>
    <phoneticPr fontId="1"/>
  </si>
  <si>
    <t>05-12-2</t>
    <phoneticPr fontId="1"/>
  </si>
  <si>
    <t>05-12-3</t>
    <phoneticPr fontId="1"/>
  </si>
  <si>
    <t>00-06_病院・診療所名</t>
    <rPh sb="6" eb="8">
      <t>ビョウイン</t>
    </rPh>
    <rPh sb="9" eb="12">
      <t>シンリョウジョ</t>
    </rPh>
    <phoneticPr fontId="1"/>
  </si>
  <si>
    <t>入院患者の医療に係る収益で、特別室の特別料金徴収額</t>
    <phoneticPr fontId="1"/>
  </si>
  <si>
    <t>病院で直接業務に従事する職員に対する給料、手当</t>
    <rPh sb="12" eb="14">
      <t>ショクイン</t>
    </rPh>
    <phoneticPr fontId="1"/>
  </si>
  <si>
    <t>病院で直接業務に従事する職員に対する確定済賞与のうち、当該会計期間に係る部分の金額</t>
    <rPh sb="12" eb="14">
      <t>ショクイン</t>
    </rPh>
    <phoneticPr fontId="1"/>
  </si>
  <si>
    <t>病院で直接業務に従事する職員に対する翌会計期間に確定する賞与の当該会計期間に係る部分の見積額</t>
    <rPh sb="12" eb="14">
      <t>ショクイン</t>
    </rPh>
    <phoneticPr fontId="1"/>
  </si>
  <si>
    <t>病院で直接業務に従事する役員・職員に対する退職一時金、退職年金等将来の退職給付のうち、当該会計期間の負担に属する金額</t>
    <rPh sb="12" eb="14">
      <t>ヤクイン</t>
    </rPh>
    <rPh sb="15" eb="17">
      <t>ショクイン</t>
    </rPh>
    <phoneticPr fontId="1"/>
  </si>
  <si>
    <t>病院で直接業務に従事する役員・職員に対する健康保険法、厚生年金保険法、雇用保険法、労働者災害補償保険法、各種の組合法などの法令に基づく事業主負担額</t>
    <rPh sb="15" eb="17">
      <t>ショクイン</t>
    </rPh>
    <phoneticPr fontId="1"/>
  </si>
  <si>
    <t>入院患者の診療、療養に係る収益（医療保険、施設介護及び短期入所療養介護の介護保険、公費負担医療、公害医療、労災保険、自動車損害賠償責任保険、自費診療等）</t>
    <rPh sb="36" eb="38">
      <t>カイゴ</t>
    </rPh>
    <rPh sb="38" eb="40">
      <t>ホケン</t>
    </rPh>
    <phoneticPr fontId="1"/>
  </si>
  <si>
    <t>入院患者の医療に係る収益で、健康保険、国民健康保険等の医療保険、施設介護及び短期入所療養介護の介護保険、後期高齢者医療制度及び生活保護法、精神保健福祉法、感染症法等の公費負担医療に係る支払基金・国保連等に対する請求金額及び窓口徴収金額の合計額</t>
    <rPh sb="32" eb="34">
      <t>シセツ</t>
    </rPh>
    <rPh sb="34" eb="36">
      <t>カイゴ</t>
    </rPh>
    <rPh sb="36" eb="37">
      <t>オヨ</t>
    </rPh>
    <rPh sb="38" eb="40">
      <t>タンキ</t>
    </rPh>
    <rPh sb="40" eb="42">
      <t>ニュウショ</t>
    </rPh>
    <rPh sb="42" eb="44">
      <t>リョウヨウ</t>
    </rPh>
    <rPh sb="44" eb="46">
      <t>カイゴ</t>
    </rPh>
    <rPh sb="47" eb="49">
      <t>カイゴ</t>
    </rPh>
    <rPh sb="49" eb="51">
      <t>ホケン</t>
    </rPh>
    <phoneticPr fontId="1"/>
  </si>
  <si>
    <t>外来（往診を含む）患者の診療、療養に係る収益（医療保険、公費負担医療、公害医療、労災保険、自動車損害賠償責任保険、自費診療等）</t>
    <phoneticPr fontId="1"/>
  </si>
  <si>
    <t>保健予防活動収益、受託検査・施設利用収益、文書料等上記に属さない医業収益（施設介護及び短期入所療養介護以外の訪問看護、通所リハビリテーションなどの介護報酬、保険等査定減を含む。）</t>
    <rPh sb="0" eb="6">
      <t>ホケンヨボウカツドウ</t>
    </rPh>
    <rPh sb="6" eb="8">
      <t>シュウエキ</t>
    </rPh>
    <rPh sb="54" eb="56">
      <t>ホウモン</t>
    </rPh>
    <rPh sb="56" eb="58">
      <t>カンゴ</t>
    </rPh>
    <rPh sb="59" eb="61">
      <t>ツウショ</t>
    </rPh>
    <rPh sb="78" eb="80">
      <t>ホケン</t>
    </rPh>
    <rPh sb="80" eb="81">
      <t>トウ</t>
    </rPh>
    <rPh sb="81" eb="83">
      <t>サテイ</t>
    </rPh>
    <rPh sb="83" eb="84">
      <t>ゲン</t>
    </rPh>
    <phoneticPr fontId="1"/>
  </si>
  <si>
    <t>歯科技工士の免許を有し、歯科医療の用に供する補てつ物、充てん物又は矯正装置を作成、修理、又は加工する仕事に従事するものをいう。</t>
    <phoneticPr fontId="1"/>
  </si>
  <si>
    <t>事務職員</t>
    <rPh sb="0" eb="2">
      <t>ジム</t>
    </rPh>
    <rPh sb="2" eb="4">
      <t>ショクイン</t>
    </rPh>
    <phoneticPr fontId="1"/>
  </si>
  <si>
    <t>事務担当職員、医師事務作業補助者、診療情報管理士の合計。</t>
    <rPh sb="0" eb="2">
      <t>ジム</t>
    </rPh>
    <rPh sb="2" eb="4">
      <t>タントウ</t>
    </rPh>
    <rPh sb="4" eb="6">
      <t>ショクイン</t>
    </rPh>
    <rPh sb="7" eb="9">
      <t>イシ</t>
    </rPh>
    <rPh sb="9" eb="11">
      <t>ジム</t>
    </rPh>
    <rPh sb="11" eb="13">
      <t>サギョウ</t>
    </rPh>
    <rPh sb="13" eb="16">
      <t>ホジョシャ</t>
    </rPh>
    <rPh sb="17" eb="19">
      <t>シンリョウ</t>
    </rPh>
    <rPh sb="19" eb="21">
      <t>ジョウホウ</t>
    </rPh>
    <rPh sb="21" eb="24">
      <t>カンリシ</t>
    </rPh>
    <rPh sb="25" eb="27">
      <t>ゴウケイ</t>
    </rPh>
    <phoneticPr fontId="1"/>
  </si>
  <si>
    <t>主として事務（総務、人事、財務、医事等（病棟での勤務を含む））の仕事に従事するものをいう。</t>
    <rPh sb="27" eb="28">
      <t>フク</t>
    </rPh>
    <phoneticPr fontId="1"/>
  </si>
  <si>
    <t>精神保健福祉士の名称を用いて、精神障害者の保健及び福祉に関する専門的知識及び技術をもって、精神科病院その他の医療施設において精神障害の医療を受け医療施設において精神障害の医療を受けている者の地域相談支援の利用に関する相談その他の社会復帰に関する相談に応じ、助言、指導、日常生活への適応のために必要な訓練その他の援助の仕事に従事するものをいう。</t>
    <rPh sb="158" eb="160">
      <t>シゴト</t>
    </rPh>
    <rPh sb="161" eb="163">
      <t>ジュウジ</t>
    </rPh>
    <phoneticPr fontId="1"/>
  </si>
  <si>
    <t>00-01_病院・診療所区分</t>
    <rPh sb="6" eb="8">
      <t>ビョウイン</t>
    </rPh>
    <rPh sb="9" eb="12">
      <t>シンリョウジョ</t>
    </rPh>
    <rPh sb="12" eb="14">
      <t>クブン</t>
    </rPh>
    <phoneticPr fontId="1"/>
  </si>
  <si>
    <t>00-02_都道府県コード</t>
    <rPh sb="6" eb="10">
      <t>トドウフケン</t>
    </rPh>
    <phoneticPr fontId="1"/>
  </si>
  <si>
    <t>給　料</t>
    <rPh sb="0" eb="1">
      <t>キュウ</t>
    </rPh>
    <rPh sb="2" eb="3">
      <t>リョウ</t>
    </rPh>
    <phoneticPr fontId="1"/>
  </si>
  <si>
    <t>賞　与</t>
    <rPh sb="0" eb="1">
      <t>ショウ</t>
    </rPh>
    <rPh sb="2" eb="3">
      <t>ヨ</t>
    </rPh>
    <phoneticPr fontId="1"/>
  </si>
  <si>
    <t>常　勤　職　員</t>
    <rPh sb="0" eb="1">
      <t>ツネ</t>
    </rPh>
    <rPh sb="2" eb="3">
      <t>ツトム</t>
    </rPh>
    <rPh sb="4" eb="5">
      <t>ショク</t>
    </rPh>
    <rPh sb="6" eb="7">
      <t>イン</t>
    </rPh>
    <phoneticPr fontId="1"/>
  </si>
  <si>
    <t>給　与　総　額</t>
    <rPh sb="0" eb="1">
      <t>キュウ</t>
    </rPh>
    <rPh sb="2" eb="3">
      <t>ヨ</t>
    </rPh>
    <rPh sb="4" eb="5">
      <t>ソウ</t>
    </rPh>
    <rPh sb="6" eb="7">
      <t>ガク</t>
    </rPh>
    <phoneticPr fontId="1"/>
  </si>
  <si>
    <t>給　与
総　額</t>
    <rPh sb="0" eb="1">
      <t>キュウ</t>
    </rPh>
    <rPh sb="2" eb="3">
      <t>ヨ</t>
    </rPh>
    <phoneticPr fontId="1"/>
  </si>
  <si>
    <t>人　数
(人)</t>
    <rPh sb="0" eb="1">
      <t>ヒト</t>
    </rPh>
    <rPh sb="2" eb="3">
      <t>スウ</t>
    </rPh>
    <rPh sb="5" eb="6">
      <t>ニン</t>
    </rPh>
    <phoneticPr fontId="1"/>
  </si>
  <si>
    <r>
      <rPr>
        <sz val="10"/>
        <color theme="1"/>
        <rFont val="ＭＳ 明朝"/>
        <family val="1"/>
        <charset val="128"/>
      </rPr>
      <t>医師</t>
    </r>
    <r>
      <rPr>
        <sz val="8"/>
        <color theme="1"/>
        <rFont val="ＭＳ 明朝"/>
        <family val="1"/>
        <charset val="128"/>
      </rPr>
      <t>※</t>
    </r>
    <rPh sb="0" eb="1">
      <t>イ</t>
    </rPh>
    <phoneticPr fontId="1"/>
  </si>
  <si>
    <r>
      <rPr>
        <sz val="10"/>
        <color theme="1"/>
        <rFont val="ＭＳ 明朝"/>
        <family val="1"/>
        <charset val="128"/>
      </rPr>
      <t>歯科医師</t>
    </r>
    <r>
      <rPr>
        <sz val="8"/>
        <color theme="1"/>
        <rFont val="ＭＳ 明朝"/>
        <family val="1"/>
        <charset val="128"/>
      </rPr>
      <t>※</t>
    </r>
    <rPh sb="0" eb="2">
      <t>シカ</t>
    </rPh>
    <rPh sb="2" eb="4">
      <t>イシ</t>
    </rPh>
    <phoneticPr fontId="1"/>
  </si>
  <si>
    <r>
      <rPr>
        <sz val="10"/>
        <color theme="1"/>
        <rFont val="ＭＳ 明朝"/>
        <family val="1"/>
        <charset val="128"/>
      </rPr>
      <t>薬剤師</t>
    </r>
    <r>
      <rPr>
        <sz val="8"/>
        <color theme="1"/>
        <rFont val="ＭＳ 明朝"/>
        <family val="1"/>
        <charset val="128"/>
      </rPr>
      <t>※</t>
    </r>
    <rPh sb="0" eb="3">
      <t>ヤクザイシ</t>
    </rPh>
    <phoneticPr fontId="1"/>
  </si>
  <si>
    <r>
      <rPr>
        <sz val="10"/>
        <color theme="1"/>
        <rFont val="ＭＳ 明朝"/>
        <family val="1"/>
        <charset val="128"/>
      </rPr>
      <t>助産師</t>
    </r>
    <r>
      <rPr>
        <sz val="8"/>
        <color theme="1"/>
        <rFont val="ＭＳ 明朝"/>
        <family val="1"/>
        <charset val="128"/>
      </rPr>
      <t>※</t>
    </r>
    <phoneticPr fontId="1"/>
  </si>
  <si>
    <r>
      <rPr>
        <sz val="10"/>
        <color theme="1"/>
        <rFont val="ＭＳ 明朝"/>
        <family val="1"/>
        <charset val="128"/>
      </rPr>
      <t>看護師</t>
    </r>
    <r>
      <rPr>
        <sz val="8"/>
        <color theme="1"/>
        <rFont val="ＭＳ 明朝"/>
        <family val="1"/>
        <charset val="128"/>
      </rPr>
      <t>※</t>
    </r>
    <phoneticPr fontId="1"/>
  </si>
  <si>
    <r>
      <rPr>
        <sz val="10"/>
        <color theme="1"/>
        <rFont val="ＭＳ 明朝"/>
        <family val="1"/>
        <charset val="128"/>
      </rPr>
      <t>准看護師</t>
    </r>
    <r>
      <rPr>
        <sz val="8"/>
        <color theme="1"/>
        <rFont val="ＭＳ 明朝"/>
        <family val="1"/>
        <charset val="128"/>
      </rPr>
      <t>※</t>
    </r>
    <phoneticPr fontId="1"/>
  </si>
  <si>
    <r>
      <rPr>
        <sz val="10"/>
        <color theme="1"/>
        <rFont val="ＭＳ 明朝"/>
        <family val="1"/>
        <charset val="128"/>
      </rPr>
      <t>診療放射線技師</t>
    </r>
    <r>
      <rPr>
        <sz val="8"/>
        <color theme="1"/>
        <rFont val="ＭＳ 明朝"/>
        <family val="1"/>
        <charset val="128"/>
      </rPr>
      <t>※</t>
    </r>
    <rPh sb="0" eb="2">
      <t>シンリョウ</t>
    </rPh>
    <rPh sb="2" eb="5">
      <t>ホウシャセン</t>
    </rPh>
    <rPh sb="5" eb="7">
      <t>ギシ</t>
    </rPh>
    <phoneticPr fontId="1"/>
  </si>
  <si>
    <r>
      <rPr>
        <sz val="10"/>
        <color theme="1"/>
        <rFont val="ＭＳ 明朝"/>
        <family val="1"/>
        <charset val="128"/>
      </rPr>
      <t>臨床工学技士</t>
    </r>
    <r>
      <rPr>
        <sz val="8"/>
        <color theme="1"/>
        <rFont val="ＭＳ 明朝"/>
        <family val="1"/>
        <charset val="128"/>
      </rPr>
      <t>※</t>
    </r>
    <rPh sb="0" eb="2">
      <t>リンショウ</t>
    </rPh>
    <rPh sb="2" eb="4">
      <t>コウガク</t>
    </rPh>
    <rPh sb="4" eb="6">
      <t>ギシ</t>
    </rPh>
    <phoneticPr fontId="1"/>
  </si>
  <si>
    <r>
      <rPr>
        <sz val="10"/>
        <color theme="1"/>
        <rFont val="ＭＳ 明朝"/>
        <family val="1"/>
        <charset val="128"/>
      </rPr>
      <t>臨床検査技師</t>
    </r>
    <r>
      <rPr>
        <sz val="8"/>
        <color theme="1"/>
        <rFont val="ＭＳ 明朝"/>
        <family val="1"/>
        <charset val="128"/>
      </rPr>
      <t>※</t>
    </r>
    <rPh sb="0" eb="2">
      <t>リンショウ</t>
    </rPh>
    <rPh sb="2" eb="4">
      <t>ケンサ</t>
    </rPh>
    <rPh sb="4" eb="6">
      <t>ギシ</t>
    </rPh>
    <phoneticPr fontId="1"/>
  </si>
  <si>
    <r>
      <rPr>
        <sz val="10"/>
        <color theme="1"/>
        <rFont val="ＭＳ 明朝"/>
        <family val="1"/>
        <charset val="128"/>
      </rPr>
      <t>理学療法士</t>
    </r>
    <r>
      <rPr>
        <sz val="8"/>
        <color theme="1"/>
        <rFont val="ＭＳ 明朝"/>
        <family val="1"/>
        <charset val="128"/>
      </rPr>
      <t>※</t>
    </r>
    <rPh sb="0" eb="2">
      <t>リガク</t>
    </rPh>
    <rPh sb="2" eb="5">
      <t>リョウホウシ</t>
    </rPh>
    <phoneticPr fontId="1"/>
  </si>
  <si>
    <r>
      <rPr>
        <sz val="10"/>
        <color theme="1"/>
        <rFont val="ＭＳ 明朝"/>
        <family val="1"/>
        <charset val="128"/>
      </rPr>
      <t>作業療法士</t>
    </r>
    <r>
      <rPr>
        <sz val="8"/>
        <color theme="1"/>
        <rFont val="ＭＳ 明朝"/>
        <family val="1"/>
        <charset val="128"/>
      </rPr>
      <t>※</t>
    </r>
    <rPh sb="0" eb="2">
      <t>サギョウ</t>
    </rPh>
    <rPh sb="2" eb="5">
      <t>リョウホウシ</t>
    </rPh>
    <phoneticPr fontId="1"/>
  </si>
  <si>
    <r>
      <rPr>
        <sz val="10"/>
        <color theme="1"/>
        <rFont val="ＭＳ 明朝"/>
        <family val="1"/>
        <charset val="128"/>
      </rPr>
      <t>言語聴覚士</t>
    </r>
    <r>
      <rPr>
        <sz val="8"/>
        <color theme="1"/>
        <rFont val="ＭＳ 明朝"/>
        <family val="1"/>
        <charset val="128"/>
      </rPr>
      <t>※</t>
    </r>
    <rPh sb="0" eb="2">
      <t>ゲンゴ</t>
    </rPh>
    <rPh sb="2" eb="5">
      <t>チョウカクシ</t>
    </rPh>
    <phoneticPr fontId="1"/>
  </si>
  <si>
    <r>
      <rPr>
        <sz val="10"/>
        <color theme="1"/>
        <rFont val="ＭＳ 明朝"/>
        <family val="1"/>
        <charset val="128"/>
      </rPr>
      <t>管理栄養士</t>
    </r>
    <r>
      <rPr>
        <sz val="8"/>
        <color theme="1"/>
        <rFont val="ＭＳ 明朝"/>
        <family val="1"/>
        <charset val="128"/>
      </rPr>
      <t>※</t>
    </r>
    <phoneticPr fontId="1"/>
  </si>
  <si>
    <r>
      <rPr>
        <sz val="10"/>
        <color theme="1"/>
        <rFont val="ＭＳ 明朝"/>
        <family val="1"/>
        <charset val="128"/>
      </rPr>
      <t>看護補助者</t>
    </r>
    <r>
      <rPr>
        <sz val="8"/>
        <color theme="1"/>
        <rFont val="ＭＳ 明朝"/>
        <family val="1"/>
        <charset val="128"/>
      </rPr>
      <t>※</t>
    </r>
    <rPh sb="0" eb="2">
      <t>カンゴ</t>
    </rPh>
    <rPh sb="2" eb="5">
      <t>ホジョシャ</t>
    </rPh>
    <phoneticPr fontId="1"/>
  </si>
  <si>
    <t>給料と賞与を
区分できない
場合</t>
    <rPh sb="0" eb="2">
      <t>キュウリョウ</t>
    </rPh>
    <rPh sb="3" eb="5">
      <t>ショウヨ</t>
    </rPh>
    <rPh sb="7" eb="9">
      <t>クブン</t>
    </rPh>
    <rPh sb="14" eb="16">
      <t>バアイ</t>
    </rPh>
    <phoneticPr fontId="1"/>
  </si>
  <si>
    <t>事務（総務、人事、財務、医事等）担当職員</t>
    <rPh sb="0" eb="2">
      <t>ジム</t>
    </rPh>
    <rPh sb="3" eb="5">
      <t>ソウム</t>
    </rPh>
    <rPh sb="6" eb="8">
      <t>ジンジ</t>
    </rPh>
    <rPh sb="9" eb="11">
      <t>ザイム</t>
    </rPh>
    <rPh sb="12" eb="15">
      <t>イジナド</t>
    </rPh>
    <rPh sb="16" eb="18">
      <t>タントウ</t>
    </rPh>
    <rPh sb="18" eb="20">
      <t>ショクイン</t>
    </rPh>
    <phoneticPr fontId="1"/>
  </si>
  <si>
    <t>01_医師_常勤職員_給料</t>
  </si>
  <si>
    <t>02_歯科医師_常勤職員_給料</t>
  </si>
  <si>
    <t>03_薬剤師_常勤職員_給料</t>
  </si>
  <si>
    <t>04_看護職員_常勤職員_給料</t>
  </si>
  <si>
    <t>04-01_保健師_常勤職員_給料</t>
  </si>
  <si>
    <t>04-02_助産師_常勤職員_給料</t>
  </si>
  <si>
    <t>04-03_看護師_常勤職員_給料</t>
  </si>
  <si>
    <t>04-04_准看護師_常勤職員_給料</t>
  </si>
  <si>
    <t>05_その他の医療技術者等_常勤職員_給料</t>
  </si>
  <si>
    <t>05-01_診療放射線技師_常勤職員_給料</t>
  </si>
  <si>
    <t>05-02_臨床工学技士_常勤職員_給料</t>
  </si>
  <si>
    <t>05-03_臨床検査技師_常勤職員_給料</t>
  </si>
  <si>
    <t>05-04_リハビリスタッフ_常勤職員_給料</t>
  </si>
  <si>
    <t>05-04-1_理学療法士_常勤職員_給料</t>
  </si>
  <si>
    <t>05-04-2_作業療法士_常勤職員_給料</t>
  </si>
  <si>
    <t>05-04-3_視能訓練士_常勤職員_給料</t>
  </si>
  <si>
    <t>05-04-4_言語聴覚士_常勤職員_給料</t>
  </si>
  <si>
    <t>05-05_歯科衛生士_常勤職員_給料</t>
  </si>
  <si>
    <t>05-06_歯科技工士_常勤職員_給料</t>
  </si>
  <si>
    <t>05-07_栄養士等_常勤職員_給料</t>
  </si>
  <si>
    <t>05-07-1_管理栄養士_常勤職員_給料</t>
  </si>
  <si>
    <t>05-07-2_栄養士_常勤職員_給料</t>
  </si>
  <si>
    <t>05-07-3_調理師_常勤職員_給料</t>
  </si>
  <si>
    <t>05-08_社会福祉士_常勤職員_給料</t>
  </si>
  <si>
    <t>05-09_精神保健福祉士_常勤職員_給料</t>
  </si>
  <si>
    <t>05-10_保育士_常勤職員_給料</t>
  </si>
  <si>
    <t>05-11_看護補助者_常勤職員_給料</t>
  </si>
  <si>
    <t>05-12_事務職員_常勤職員_給料</t>
  </si>
  <si>
    <t>05-12-1_事務担当職員_常勤職員_給料</t>
  </si>
  <si>
    <t>05-12-2_医師事務作業補助者_常勤職員_給料</t>
  </si>
  <si>
    <t>05-12-3_診療情報管理士_常勤職員_給料</t>
  </si>
  <si>
    <t>05-13_その他の職員_常勤職員_給料</t>
  </si>
  <si>
    <t>01_医師_常勤職員_賞与</t>
  </si>
  <si>
    <t>02_歯科医師_常勤職員_賞与</t>
  </si>
  <si>
    <t>03_薬剤師_常勤職員_賞与</t>
  </si>
  <si>
    <t>04_看護職員_常勤職員_賞与</t>
  </si>
  <si>
    <t>04-01_保健師_常勤職員_賞与</t>
  </si>
  <si>
    <t>04-02_助産師_常勤職員_賞与</t>
  </si>
  <si>
    <t>04-03_看護師_常勤職員_賞与</t>
  </si>
  <si>
    <t>04-04_准看護師_常勤職員_賞与</t>
  </si>
  <si>
    <t>05_その他の医療技術者等_常勤職員_賞与</t>
  </si>
  <si>
    <t>05-01_診療放射線技師_常勤職員_賞与</t>
  </si>
  <si>
    <t>05-02_臨床工学技士_常勤職員_賞与</t>
  </si>
  <si>
    <t>05-03_臨床検査技師_常勤職員_賞与</t>
  </si>
  <si>
    <t>05-04_リハビリスタッフ_常勤職員_賞与</t>
  </si>
  <si>
    <t>05-04-1_理学療法士_常勤職員_賞与</t>
  </si>
  <si>
    <t>05-04-2_作業療法士_常勤職員_賞与</t>
  </si>
  <si>
    <t>05-04-3_視能訓練士_常勤職員_賞与</t>
  </si>
  <si>
    <t>05-04-4_言語聴覚士_常勤職員_賞与</t>
  </si>
  <si>
    <t>05-05_歯科衛生士_常勤職員_賞与</t>
  </si>
  <si>
    <t>05-06_歯科技工士_常勤職員_賞与</t>
  </si>
  <si>
    <t>05-07_栄養士等_常勤職員_賞与</t>
  </si>
  <si>
    <t>05-07-1_管理栄養士_常勤職員_賞与</t>
  </si>
  <si>
    <t>05-07-2_栄養士_常勤職員_賞与</t>
  </si>
  <si>
    <t>05-07-3_調理師_常勤職員_賞与</t>
  </si>
  <si>
    <t>05-08_社会福祉士_常勤職員_賞与</t>
  </si>
  <si>
    <t>05-09_精神保健福祉士_常勤職員_賞与</t>
  </si>
  <si>
    <t>05-10_保育士_常勤職員_賞与</t>
  </si>
  <si>
    <t>05-11_看護補助者_常勤職員_賞与</t>
  </si>
  <si>
    <t>05-12_事務職員_常勤職員_賞与</t>
    <rPh sb="8" eb="10">
      <t>ショクイン</t>
    </rPh>
    <phoneticPr fontId="1"/>
  </si>
  <si>
    <t>05-12-1_事務担当職員_常勤職員_賞与</t>
  </si>
  <si>
    <t>05-12-2_医師事務作業補助者_常勤職員_賞与</t>
  </si>
  <si>
    <t>05-12-3_診療情報管理士_常勤職員_賞与</t>
  </si>
  <si>
    <t>05-13_その他の職員_常勤職員_賞与</t>
  </si>
  <si>
    <t>01_医師_常勤職員_人数</t>
  </si>
  <si>
    <t>02_歯科医師_常勤職員_人数</t>
  </si>
  <si>
    <t>03_薬剤師_常勤職員_人数</t>
  </si>
  <si>
    <t>04_看護職員_常勤職員_人数</t>
  </si>
  <si>
    <t>04-01_保健師_常勤職員_人数</t>
  </si>
  <si>
    <t>04-02_助産師_常勤職員_人数</t>
  </si>
  <si>
    <t>04-03_看護師_常勤職員_人数</t>
  </si>
  <si>
    <t>04-04_准看護師_常勤職員_人数</t>
  </si>
  <si>
    <t>05_その他の医療技術者等_常勤職員_人数</t>
  </si>
  <si>
    <t>05-01_診療放射線技師_常勤職員_人数</t>
  </si>
  <si>
    <t>05-02_臨床工学技士_常勤職員_人数</t>
  </si>
  <si>
    <t>05-03_臨床検査技師_常勤職員_人数</t>
  </si>
  <si>
    <t>05-04_リハビリスタッフ_常勤職員_人数</t>
  </si>
  <si>
    <t>05-04-1_理学療法士_常勤職員_人数</t>
  </si>
  <si>
    <t>05-04-2_作業療法士_常勤職員_人数</t>
  </si>
  <si>
    <t>05-04-3_視能訓練士_常勤職員_人数</t>
  </si>
  <si>
    <t>05-04-4_言語聴覚士_常勤職員_人数</t>
  </si>
  <si>
    <t>05-05_歯科衛生士_常勤職員_人数</t>
  </si>
  <si>
    <t>05-06_歯科技工士_常勤職員_人数</t>
  </si>
  <si>
    <t>05-07_栄養士等_常勤職員_人数</t>
  </si>
  <si>
    <t>05-07-1_管理栄養士_常勤職員_人数</t>
  </si>
  <si>
    <t>05-07-2_栄養士_常勤職員_人数</t>
  </si>
  <si>
    <t>05-07-3_調理師_常勤職員_人数</t>
  </si>
  <si>
    <t>05-08_社会福祉士_常勤職員_人数</t>
  </si>
  <si>
    <t>05-09_精神保健福祉士_常勤職員_人数</t>
  </si>
  <si>
    <t>05-10_保育士_常勤職員_人数</t>
  </si>
  <si>
    <t>05-11_看護補助者_常勤職員_人数</t>
  </si>
  <si>
    <t>05-12_事務職員_常勤職員_人数</t>
  </si>
  <si>
    <t>05-12-1_事務担当職員_常勤職員_人数</t>
  </si>
  <si>
    <t>05-12-2_医師事務作業補助者_常勤職員_人数</t>
  </si>
  <si>
    <t>05-12-3_診療情報管理士_常勤職員_人数</t>
  </si>
  <si>
    <t>05-13_その他の職員_常勤職員_人数</t>
  </si>
  <si>
    <t>01_医師_常勤非常勤区分不可_給料</t>
  </si>
  <si>
    <t>01_医師_常勤非常勤区分不可_賞与</t>
  </si>
  <si>
    <t>01_医師_常勤非常勤区分不可_人数</t>
  </si>
  <si>
    <t>02_歯科医師_常勤非常勤区分不可_給料</t>
  </si>
  <si>
    <t>02_歯科医師_常勤非常勤区分不可_賞与</t>
  </si>
  <si>
    <t>02_歯科医師_常勤非常勤区分不可_人数</t>
  </si>
  <si>
    <t>03_薬剤師_常勤非常勤区分不可_給料</t>
  </si>
  <si>
    <t>03_薬剤師_常勤非常勤区分不可_賞与</t>
  </si>
  <si>
    <t>03_薬剤師_常勤非常勤区分不可_人数</t>
  </si>
  <si>
    <t>04_看護職員_常勤非常勤区分不可_給料</t>
  </si>
  <si>
    <t>04_看護職員_常勤非常勤区分不可_賞与</t>
  </si>
  <si>
    <t>04_看護職員_常勤非常勤区分不可_人数</t>
  </si>
  <si>
    <t>04-01_保健師_常勤非常勤区分不可_給料</t>
  </si>
  <si>
    <t>04-01_保健師_常勤非常勤区分不可_賞与</t>
  </si>
  <si>
    <t>04-01_保健師_常勤非常勤区分不可_人数</t>
  </si>
  <si>
    <t>04-02_助産師_常勤非常勤区分不可_給料</t>
  </si>
  <si>
    <t>04-02_助産師_常勤非常勤区分不可_賞与</t>
  </si>
  <si>
    <t>04-02_助産師_常勤非常勤区分不可_人数</t>
  </si>
  <si>
    <t>04-03_看護師_常勤非常勤区分不可_給料</t>
  </si>
  <si>
    <t>04-03_看護師_常勤非常勤区分不可_賞与</t>
  </si>
  <si>
    <t>04-03_看護師_常勤非常勤区分不可_人数</t>
  </si>
  <si>
    <t>04-04_准看護師_常勤非常勤区分不可_給料</t>
  </si>
  <si>
    <t>04-04_准看護師_常勤非常勤区分不可_賞与</t>
  </si>
  <si>
    <t>04-04_准看護師_常勤非常勤区分不可_人数</t>
  </si>
  <si>
    <t>05_その他の医療技術者等_常勤非常勤区分不可_給料</t>
  </si>
  <si>
    <t>05_その他の医療技術者等_常勤非常勤区分不可_賞与</t>
  </si>
  <si>
    <t>05_その他の医療技術者等_常勤非常勤区分不可_人数</t>
  </si>
  <si>
    <t>05-01_診療放射線技師_常勤非常勤区分不可_給料</t>
  </si>
  <si>
    <t>05-01_診療放射線技師_常勤非常勤区分不可_賞与</t>
  </si>
  <si>
    <t>05-01_診療放射線技師_常勤非常勤区分不可_人数</t>
  </si>
  <si>
    <t>05-02_臨床工学技士_常勤非常勤区分不可_給料</t>
  </si>
  <si>
    <t>05-02_臨床工学技士_常勤非常勤区分不可_賞与</t>
  </si>
  <si>
    <t>05-02_臨床工学技士_常勤非常勤区分不可_人数</t>
  </si>
  <si>
    <t>05-03_臨床検査技師_常勤非常勤区分不可_給料</t>
  </si>
  <si>
    <t>05-03_臨床検査技師_常勤非常勤区分不可_賞与</t>
  </si>
  <si>
    <t>05-03_臨床検査技師_常勤非常勤区分不可_人数</t>
  </si>
  <si>
    <t>05-04_リハビリスタッフ_常勤非常勤区分不可_給料</t>
  </si>
  <si>
    <t>05-04_リハビリスタッフ_常勤非常勤区分不可_賞与</t>
  </si>
  <si>
    <t>05-04_リハビリスタッフ_常勤非常勤区分不可_人数</t>
  </si>
  <si>
    <t>05-04-1_理学療法士_常勤非常勤区分不可_給料</t>
  </si>
  <si>
    <t>05-04-1_理学療法士_常勤非常勤区分不可_賞与</t>
  </si>
  <si>
    <t>05-04-1_理学療法士_常勤非常勤区分不可_人数</t>
  </si>
  <si>
    <t>05-04-2_作業療法士_常勤非常勤区分不可_給料</t>
  </si>
  <si>
    <t>05-04-2_作業療法士_常勤非常勤区分不可_賞与</t>
  </si>
  <si>
    <t>05-04-2_作業療法士_常勤非常勤区分不可_人数</t>
  </si>
  <si>
    <t>05-04-3_視能訓練士_常勤非常勤区分不可_給料</t>
  </si>
  <si>
    <t>05-04-3_視能訓練士_常勤非常勤区分不可_賞与</t>
  </si>
  <si>
    <t>05-04-3_視能訓練士_常勤非常勤区分不可_人数</t>
  </si>
  <si>
    <t>05-04-4_言語聴覚士_常勤非常勤区分不可_給料</t>
  </si>
  <si>
    <t>05-04-4_言語聴覚士_常勤非常勤区分不可_賞与</t>
  </si>
  <si>
    <t>05-04-4_言語聴覚士_常勤非常勤区分不可_人数</t>
  </si>
  <si>
    <t>05-05_歯科衛生士_常勤非常勤区分不可_給料</t>
  </si>
  <si>
    <t>05-05_歯科衛生士_常勤非常勤区分不可_賞与</t>
  </si>
  <si>
    <t>05-05_歯科衛生士_常勤非常勤区分不可_人数</t>
  </si>
  <si>
    <t>05-06_歯科技工士_常勤非常勤区分不可_給料</t>
  </si>
  <si>
    <t>05-06_歯科技工士_常勤非常勤区分不可_賞与</t>
  </si>
  <si>
    <t>05-06_歯科技工士_常勤非常勤区分不可_人数</t>
  </si>
  <si>
    <t>05-07_栄養士等_常勤非常勤区分不可_給料</t>
  </si>
  <si>
    <t>05-07_栄養士等_常勤非常勤区分不可_賞与</t>
  </si>
  <si>
    <t>05-07_栄養士等_常勤非常勤区分不可_人数</t>
  </si>
  <si>
    <t>05-07-1_管理栄養士_常勤非常勤区分不可_給料</t>
  </si>
  <si>
    <t>05-07-1_管理栄養士_常勤非常勤区分不可_賞与</t>
  </si>
  <si>
    <t>05-07-1_管理栄養士_常勤非常勤区分不可_人数</t>
  </si>
  <si>
    <t>05-07-2_栄養士_常勤非常勤区分不可_給料</t>
  </si>
  <si>
    <t>05-07-2_栄養士_常勤非常勤区分不可_賞与</t>
  </si>
  <si>
    <t>05-07-2_栄養士_常勤非常勤区分不可_人数</t>
  </si>
  <si>
    <t>05-07-3_調理師_常勤非常勤区分不可_給料</t>
  </si>
  <si>
    <t>05-07-3_調理師_常勤非常勤区分不可_賞与</t>
  </si>
  <si>
    <t>05-07-3_調理師_常勤非常勤区分不可_人数</t>
  </si>
  <si>
    <t>05-08_社会福祉士_常勤非常勤区分不可_給料</t>
  </si>
  <si>
    <t>05-08_社会福祉士_常勤非常勤区分不可_賞与</t>
  </si>
  <si>
    <t>05-08_社会福祉士_常勤非常勤区分不可_人数</t>
  </si>
  <si>
    <t>05-09_精神保健福祉士_常勤非常勤区分不可_給料</t>
  </si>
  <si>
    <t>05-09_精神保健福祉士_常勤非常勤区分不可_賞与</t>
  </si>
  <si>
    <t>05-09_精神保健福祉士_常勤非常勤区分不可_人数</t>
  </si>
  <si>
    <t>05-10_保育士_常勤非常勤区分不可_給料</t>
  </si>
  <si>
    <t>05-10_保育士_常勤非常勤区分不可_賞与</t>
  </si>
  <si>
    <t>05-10_保育士_常勤非常勤区分不可_人数</t>
  </si>
  <si>
    <t>05-11_看護補助者_常勤非常勤区分不可_給料</t>
  </si>
  <si>
    <t>05-11_看護補助者_常勤非常勤区分不可_賞与</t>
  </si>
  <si>
    <t>05-11_看護補助者_常勤非常勤区分不可_人数</t>
  </si>
  <si>
    <t>05-12_事務職員_常勤非常勤区分不可_給料</t>
  </si>
  <si>
    <t>05-12_事務職員_常勤非常勤区分不可_賞与</t>
    <rPh sb="8" eb="10">
      <t>ショクイン</t>
    </rPh>
    <phoneticPr fontId="1"/>
  </si>
  <si>
    <t>05-12_事務職員_常勤非常勤区分不可_人数</t>
  </si>
  <si>
    <t>05-12-1_事務担当職員_常勤非常勤区分不可_給料</t>
  </si>
  <si>
    <t>05-12-1_事務担当職員_常勤非常勤区分不可_賞与</t>
  </si>
  <si>
    <t>05-12-1_事務担当職員_常勤非常勤区分不可_人数</t>
  </si>
  <si>
    <t>05-12-2_医師事務作業補助者_常勤非常勤区分不可_給料</t>
  </si>
  <si>
    <t>05-12-2_医師事務作業補助者_常勤非常勤区分不可_賞与</t>
  </si>
  <si>
    <t>05-12-2_医師事務作業補助者_常勤非常勤区分不可_人数</t>
  </si>
  <si>
    <t>05-12-3_診療情報管理士_常勤非常勤区分不可_給料</t>
  </si>
  <si>
    <t>05-12-3_診療情報管理士_常勤非常勤区分不可_賞与</t>
  </si>
  <si>
    <t>05-12-3_診療情報管理士_常勤非常勤区分不可_人数</t>
  </si>
  <si>
    <t>05-13_その他の職員_常勤非常勤区分不可_給料</t>
  </si>
  <si>
    <t>05-13_その他の職員_常勤非常勤区分不可_賞与</t>
  </si>
  <si>
    <t>05-13_その他の職員_常勤非常勤区分不可_人数</t>
  </si>
  <si>
    <t>給料と賞与を区分できる場合</t>
    <rPh sb="0" eb="2">
      <t>キュウリョウ</t>
    </rPh>
    <rPh sb="3" eb="5">
      <t>ショウヨ</t>
    </rPh>
    <rPh sb="6" eb="8">
      <t>クブン</t>
    </rPh>
    <rPh sb="11" eb="13">
      <t>バアイ</t>
    </rPh>
    <phoneticPr fontId="1"/>
  </si>
  <si>
    <t>※５　賞与には、対象期間に職員に支給した賞与、期末手当等の一時金の職種区分毎の総額を記載すること。</t>
    <rPh sb="3" eb="5">
      <t>ショウヨ</t>
    </rPh>
    <rPh sb="10" eb="12">
      <t>キカン</t>
    </rPh>
    <rPh sb="42" eb="44">
      <t>キサイ</t>
    </rPh>
    <phoneticPr fontId="1"/>
  </si>
  <si>
    <t>※４　給料には、対象期間に職員に支給した給料の職種区分毎の総額を記載すること。なお、給料には扶養手当、時間外勤務手当、夜勤手当、危険手当、役付手</t>
    <rPh sb="8" eb="10">
      <t>タイショウ</t>
    </rPh>
    <rPh sb="10" eb="12">
      <t>キカン</t>
    </rPh>
    <rPh sb="13" eb="15">
      <t>ショクイン</t>
    </rPh>
    <rPh sb="16" eb="18">
      <t>シキュウ</t>
    </rPh>
    <rPh sb="20" eb="22">
      <t>キュウリョウ</t>
    </rPh>
    <rPh sb="32" eb="34">
      <t>キサイ</t>
    </rPh>
    <rPh sb="42" eb="44">
      <t>キュウリョウ</t>
    </rPh>
    <phoneticPr fontId="1"/>
  </si>
  <si>
    <t>※１　医療法人整理番号は、医療法人ごとに付された番号を記載すること。法人番号は、国税庁により法人ごとに指定された13桁の番号を記載すること。病床・</t>
    <rPh sb="3" eb="5">
      <t>イリョウ</t>
    </rPh>
    <rPh sb="5" eb="7">
      <t>ホウジン</t>
    </rPh>
    <rPh sb="7" eb="9">
      <t>セイリ</t>
    </rPh>
    <rPh sb="9" eb="11">
      <t>バンゴウ</t>
    </rPh>
    <rPh sb="13" eb="15">
      <t>イリョウ</t>
    </rPh>
    <rPh sb="15" eb="17">
      <t>ホウジン</t>
    </rPh>
    <rPh sb="20" eb="21">
      <t>フ</t>
    </rPh>
    <rPh sb="24" eb="26">
      <t>バンゴウ</t>
    </rPh>
    <rPh sb="27" eb="29">
      <t>キサイ</t>
    </rPh>
    <rPh sb="34" eb="36">
      <t>ホウジン</t>
    </rPh>
    <rPh sb="36" eb="38">
      <t>バンゴウ</t>
    </rPh>
    <phoneticPr fontId="1"/>
  </si>
  <si>
    <t>　　　外来管理番号は、病床・外来管理番号付与の有無を選択し、有の場合は病床機能報告又は外来機能報告で付された８桁の番号を記載すること。医療機関コ</t>
    <rPh sb="3" eb="5">
      <t>ガイライ</t>
    </rPh>
    <rPh sb="5" eb="7">
      <t>カンリ</t>
    </rPh>
    <rPh sb="7" eb="9">
      <t>バンゴウ</t>
    </rPh>
    <rPh sb="11" eb="13">
      <t>ビョウショウ</t>
    </rPh>
    <rPh sb="14" eb="16">
      <t>ガイライ</t>
    </rPh>
    <rPh sb="16" eb="18">
      <t>カンリ</t>
    </rPh>
    <rPh sb="18" eb="20">
      <t>バンゴウ</t>
    </rPh>
    <rPh sb="20" eb="22">
      <t>フヨ</t>
    </rPh>
    <rPh sb="23" eb="25">
      <t>ウム</t>
    </rPh>
    <rPh sb="26" eb="28">
      <t>センタク</t>
    </rPh>
    <rPh sb="30" eb="31">
      <t>アリ</t>
    </rPh>
    <rPh sb="32" eb="34">
      <t>バアイ</t>
    </rPh>
    <phoneticPr fontId="1"/>
  </si>
  <si>
    <t>　　　ードは、保険医療機関の指定の有無を選択し、有の場合は保険医療機関ごとに付された都道府県番号+点数表番号+医療機関コードの10桁の番号を記載する</t>
    <rPh sb="7" eb="9">
      <t>ホケン</t>
    </rPh>
    <rPh sb="9" eb="11">
      <t>イリョウ</t>
    </rPh>
    <rPh sb="11" eb="13">
      <t>キカン</t>
    </rPh>
    <rPh sb="14" eb="16">
      <t>シテイ</t>
    </rPh>
    <rPh sb="17" eb="19">
      <t>ウム</t>
    </rPh>
    <rPh sb="20" eb="22">
      <t>センタク</t>
    </rPh>
    <rPh sb="24" eb="25">
      <t>アリ</t>
    </rPh>
    <rPh sb="26" eb="28">
      <t>バアイ</t>
    </rPh>
    <phoneticPr fontId="1"/>
  </si>
  <si>
    <t>　　　こと。</t>
    <phoneticPr fontId="1"/>
  </si>
  <si>
    <t>その他の診療収益</t>
    <rPh sb="2" eb="3">
      <t>タ</t>
    </rPh>
    <rPh sb="4" eb="6">
      <t>シンリョウ</t>
    </rPh>
    <rPh sb="6" eb="8">
      <t>シュウエキ</t>
    </rPh>
    <phoneticPr fontId="1"/>
  </si>
  <si>
    <t>自費診療、特別メニューの食事などの金額</t>
    <rPh sb="0" eb="2">
      <t>ジヒ</t>
    </rPh>
    <rPh sb="2" eb="4">
      <t>シンリョウ</t>
    </rPh>
    <rPh sb="5" eb="7">
      <t>トクベツ</t>
    </rPh>
    <rPh sb="12" eb="14">
      <t>ショクジ</t>
    </rPh>
    <rPh sb="17" eb="19">
      <t>キンガク</t>
    </rPh>
    <phoneticPr fontId="1"/>
  </si>
  <si>
    <t>自費診療、特別メニューの食事などの金額</t>
    <phoneticPr fontId="1"/>
  </si>
  <si>
    <t>01-03-3</t>
  </si>
  <si>
    <t>保険診療収益（患者負担含む）</t>
    <phoneticPr fontId="1"/>
  </si>
  <si>
    <t>公害等診療収益</t>
    <phoneticPr fontId="1"/>
  </si>
  <si>
    <t>01-01-3_その他の診療収益_(税込)</t>
  </si>
  <si>
    <t>01-03-3_その他の診療収益_(税込)</t>
  </si>
  <si>
    <t>01-01-3_その他の診療収益_(税抜)</t>
  </si>
  <si>
    <t>01-03-3_その他の診療収益_(税抜)</t>
  </si>
  <si>
    <t>非常勤職員</t>
    <rPh sb="0" eb="3">
      <t>ヒジョウキン</t>
    </rPh>
    <rPh sb="3" eb="5">
      <t>ショクイン</t>
    </rPh>
    <phoneticPr fontId="1"/>
  </si>
  <si>
    <t>常勤職員と非常勤職員を区分できない場合は、右欄②に記載すること。
常勤職員と非常勤職員を区分できる場合は、左欄①に記載すること。</t>
    <rPh sb="21" eb="22">
      <t>ミギ</t>
    </rPh>
    <rPh sb="22" eb="23">
      <t>ラン</t>
    </rPh>
    <rPh sb="53" eb="54">
      <t>ヒダリ</t>
    </rPh>
    <rPh sb="54" eb="55">
      <t>ラン</t>
    </rPh>
    <phoneticPr fontId="1"/>
  </si>
  <si>
    <t>①常勤職員と非常勤職員を区分できる場合</t>
    <rPh sb="1" eb="3">
      <t>ジョウキン</t>
    </rPh>
    <rPh sb="3" eb="5">
      <t>ショクイン</t>
    </rPh>
    <rPh sb="6" eb="9">
      <t>ヒジョウキン</t>
    </rPh>
    <rPh sb="9" eb="11">
      <t>ショクイン</t>
    </rPh>
    <rPh sb="12" eb="14">
      <t>クブン</t>
    </rPh>
    <rPh sb="17" eb="19">
      <t>バアイ</t>
    </rPh>
    <phoneticPr fontId="1"/>
  </si>
  <si>
    <t>②常勤職員と非常勤職員を区分できない場合</t>
    <rPh sb="1" eb="3">
      <t>ジョウキン</t>
    </rPh>
    <rPh sb="3" eb="5">
      <t>ショクイン</t>
    </rPh>
    <rPh sb="6" eb="9">
      <t>ヒジョウキン</t>
    </rPh>
    <rPh sb="9" eb="11">
      <t>ショクイン</t>
    </rPh>
    <rPh sb="12" eb="14">
      <t>クブン</t>
    </rPh>
    <rPh sb="18" eb="20">
      <t>バアイ</t>
    </rPh>
    <phoneticPr fontId="1"/>
  </si>
  <si>
    <t>※６　人数は給与総額の対象期間における７月１日時点の人数とし、非常勤職員は常勤換算（※小数点第一位まで（小数点第二位を四捨五入））して記載するこ</t>
    <rPh sb="3" eb="5">
      <t>ニンズウ</t>
    </rPh>
    <rPh sb="6" eb="8">
      <t>キュウヨ</t>
    </rPh>
    <rPh sb="8" eb="10">
      <t>ソウガク</t>
    </rPh>
    <rPh sb="11" eb="13">
      <t>タイショウ</t>
    </rPh>
    <rPh sb="13" eb="15">
      <t>キカン</t>
    </rPh>
    <rPh sb="20" eb="21">
      <t>ガツ</t>
    </rPh>
    <rPh sb="22" eb="23">
      <t>ニチ</t>
    </rPh>
    <rPh sb="23" eb="25">
      <t>ジテン</t>
    </rPh>
    <rPh sb="26" eb="28">
      <t>ニンズウ</t>
    </rPh>
    <rPh sb="31" eb="34">
      <t>ヒジョウキン</t>
    </rPh>
    <rPh sb="34" eb="36">
      <t>ショクイン</t>
    </rPh>
    <rPh sb="37" eb="39">
      <t>ジョウキン</t>
    </rPh>
    <rPh sb="39" eb="41">
      <t>カンサン</t>
    </rPh>
    <phoneticPr fontId="1"/>
  </si>
  <si>
    <t>01_医師_非常勤職員_給与総額</t>
  </si>
  <si>
    <t>01_医師_非常勤職員_人数</t>
  </si>
  <si>
    <t>02_歯科医師_非常勤職員_給与総額</t>
  </si>
  <si>
    <t>02_歯科医師_非常勤職員_人数</t>
  </si>
  <si>
    <t>03_薬剤師_非常勤職員_給与総額</t>
  </si>
  <si>
    <t>03_薬剤師_非常勤職員_人数</t>
  </si>
  <si>
    <t>04_看護職員_非常勤職員_給与総額</t>
  </si>
  <si>
    <t>04_看護職員_非常勤職員_人数</t>
  </si>
  <si>
    <t>04-01_保健師_非常勤職員_給与総額</t>
  </si>
  <si>
    <t>04-01_保健師_非常勤職員_人数</t>
  </si>
  <si>
    <t>04-02_助産師_非常勤職員_給与総額</t>
  </si>
  <si>
    <t>04-02_助産師_非常勤職員_人数</t>
  </si>
  <si>
    <t>04-03_看護師_非常勤職員_給与総額</t>
  </si>
  <si>
    <t>04-03_看護師_非常勤職員_人数</t>
  </si>
  <si>
    <t>04-04_准看護師_非常勤職員_給与総額</t>
  </si>
  <si>
    <t>04-04_准看護師_非常勤職員_人数</t>
  </si>
  <si>
    <t>05_その他の医療技術者等_非常勤職員_給与総額</t>
  </si>
  <si>
    <t>05_その他の医療技術者等_非常勤職員_人数</t>
  </si>
  <si>
    <t>05-01_診療放射線技師_非常勤職員_給与総額</t>
  </si>
  <si>
    <t>05-01_診療放射線技師_非常勤職員_人数</t>
  </si>
  <si>
    <t>05-02_臨床工学技士_非常勤職員_給与総額</t>
  </si>
  <si>
    <t>05-02_臨床工学技士_非常勤職員_人数</t>
  </si>
  <si>
    <t>05-03_臨床検査技師_非常勤職員_給与総額</t>
  </si>
  <si>
    <t>05-03_臨床検査技師_非常勤職員_人数</t>
  </si>
  <si>
    <t>05-04_リハビリスタッフ_非常勤職員_給与総額</t>
  </si>
  <si>
    <t>05-04_リハビリスタッフ_非常勤職員_人数</t>
  </si>
  <si>
    <t>05-04-1_理学療法士_非常勤職員_給与総額</t>
  </si>
  <si>
    <t>05-04-1_理学療法士_非常勤職員_人数</t>
  </si>
  <si>
    <t>05-04-2_作業療法士_非常勤職員_給与総額</t>
  </si>
  <si>
    <t>05-04-2_作業療法士_非常勤職員_人数</t>
  </si>
  <si>
    <t>05-04-3_視能訓練士_非常勤職員_給与総額</t>
  </si>
  <si>
    <t>05-04-3_視能訓練士_非常勤職員_人数</t>
  </si>
  <si>
    <t>05-04-4_言語聴覚士_非常勤職員_給与総額</t>
  </si>
  <si>
    <t>05-04-4_言語聴覚士_非常勤職員_人数</t>
  </si>
  <si>
    <t>05-05_歯科衛生士_非常勤職員_給与総額</t>
  </si>
  <si>
    <t>05-05_歯科衛生士_非常勤職員_人数</t>
  </si>
  <si>
    <t>05-06_歯科技工士_非常勤職員_給与総額</t>
  </si>
  <si>
    <t>05-06_歯科技工士_非常勤職員_人数</t>
  </si>
  <si>
    <t>05-07_栄養士等_非常勤職員_給与総額</t>
  </si>
  <si>
    <t>05-07_栄養士等_非常勤職員_人数</t>
  </si>
  <si>
    <t>05-07-1_管理栄養士_非常勤職員_給与総額</t>
  </si>
  <si>
    <t>05-07-1_管理栄養士_非常勤職員_人数</t>
  </si>
  <si>
    <t>05-07-2_栄養士_非常勤職員_給与総額</t>
  </si>
  <si>
    <t>05-07-2_栄養士_非常勤職員_人数</t>
  </si>
  <si>
    <t>05-07-3_調理師_非常勤職員_給与総額</t>
  </si>
  <si>
    <t>05-07-3_調理師_非常勤職員_人数</t>
  </si>
  <si>
    <t>05-08_社会福祉士_非常勤職員_給与総額</t>
  </si>
  <si>
    <t>05-08_社会福祉士_非常勤職員_人数</t>
  </si>
  <si>
    <t>05-09_精神保健福祉士_非常勤職員_給与総額</t>
  </si>
  <si>
    <t>05-09_精神保健福祉士_非常勤職員_人数</t>
  </si>
  <si>
    <t>05-10_保育士_非常勤職員_給与総額</t>
  </si>
  <si>
    <t>05-10_保育士_非常勤職員_人数</t>
  </si>
  <si>
    <t>05-11_看護補助者_非常勤職員_給与総額</t>
  </si>
  <si>
    <t>05-11_看護補助者_非常勤職員_人数</t>
  </si>
  <si>
    <t>05-12_事務職員_非常勤職員_給与総額</t>
  </si>
  <si>
    <t>05-12_事務職員_非常勤職員_人数</t>
  </si>
  <si>
    <t>05-12-1_事務担当職員_非常勤職員_給与総額</t>
  </si>
  <si>
    <t>05-12-1_事務担当職員_非常勤職員_人数</t>
  </si>
  <si>
    <t>05-12-2_医師事務作業補助者_非常勤職員_給与総額</t>
  </si>
  <si>
    <t>05-12-2_医師事務作業補助者_非常勤職員_人数</t>
  </si>
  <si>
    <t>05-12-3_診療情報管理士_非常勤職員_給与総額</t>
  </si>
  <si>
    <t>05-12-3_診療情報管理士_非常勤職員_人数</t>
  </si>
  <si>
    <t>05-13_その他の職員_非常勤職員_給与総額</t>
  </si>
  <si>
    <t>05-13_その他の職員_非常勤職員_人数</t>
  </si>
  <si>
    <t>※２　常勤職員と非常勤職員を区分できる場合は、左欄①に記載すること。常勤職員と非常勤職員を区分できない場合は、右欄②に記載すること。①の場合、非</t>
    <rPh sb="3" eb="5">
      <t>ジョウキン</t>
    </rPh>
    <rPh sb="5" eb="7">
      <t>ショクイン</t>
    </rPh>
    <rPh sb="8" eb="11">
      <t>ヒジョウキン</t>
    </rPh>
    <rPh sb="11" eb="13">
      <t>ショクイン</t>
    </rPh>
    <rPh sb="23" eb="25">
      <t>サラン</t>
    </rPh>
    <rPh sb="34" eb="36">
      <t>ジョウキン</t>
    </rPh>
    <rPh sb="36" eb="38">
      <t>ショクイン</t>
    </rPh>
    <rPh sb="39" eb="42">
      <t>ヒジョウキン</t>
    </rPh>
    <rPh sb="42" eb="44">
      <t>ショクイン</t>
    </rPh>
    <rPh sb="55" eb="56">
      <t>ミギ</t>
    </rPh>
    <rPh sb="56" eb="57">
      <t>ラン</t>
    </rPh>
    <rPh sb="71" eb="72">
      <t>ヒ</t>
    </rPh>
    <phoneticPr fontId="1"/>
  </si>
  <si>
    <t>　　常勤職員は給料と賞与をまとめて給与総額に記載すること。</t>
    <rPh sb="2" eb="4">
      <t>ジョウキン</t>
    </rPh>
    <rPh sb="4" eb="6">
      <t>ショクイン</t>
    </rPh>
    <rPh sb="7" eb="9">
      <t>キュウリョウ</t>
    </rPh>
    <rPh sb="10" eb="12">
      <t>ショウヨ</t>
    </rPh>
    <rPh sb="17" eb="19">
      <t>キュウヨ</t>
    </rPh>
    <rPh sb="19" eb="21">
      <t>ソウガク</t>
    </rPh>
    <rPh sb="22" eb="24">
      <t>キサイ</t>
    </rPh>
    <phoneticPr fontId="1"/>
  </si>
  <si>
    <t>00-09-3_町域</t>
    <rPh sb="8" eb="10">
      <t>チョウイキ</t>
    </rPh>
    <phoneticPr fontId="1"/>
  </si>
  <si>
    <t>列1</t>
  </si>
  <si>
    <t>列2</t>
  </si>
  <si>
    <t>病院の負担に属する控除対象外の消費税及び地方消費税。ただし、資産に係る控除対象外消費税に該当するものは除く。（税込み経理の場合は記載不要）</t>
    <rPh sb="56" eb="57">
      <t>コ</t>
    </rPh>
    <rPh sb="64" eb="66">
      <t>キサイ</t>
    </rPh>
    <rPh sb="66" eb="68">
      <t>フヨウ</t>
    </rPh>
    <phoneticPr fontId="1"/>
  </si>
  <si>
    <t>経常利益に臨時損益を加え、これから臨時費用を控除した金額</t>
    <rPh sb="0" eb="2">
      <t>ケイジョウ</t>
    </rPh>
    <rPh sb="2" eb="4">
      <t>リエキ</t>
    </rPh>
    <rPh sb="5" eb="7">
      <t>リンジ</t>
    </rPh>
    <rPh sb="7" eb="9">
      <t>ソンエキ</t>
    </rPh>
    <rPh sb="10" eb="11">
      <t>クワ</t>
    </rPh>
    <rPh sb="17" eb="19">
      <t>リンジ</t>
    </rPh>
    <rPh sb="19" eb="21">
      <t>ヒヨウ</t>
    </rPh>
    <rPh sb="22" eb="24">
      <t>コウジョ</t>
    </rPh>
    <rPh sb="26" eb="28">
      <t>キンガク</t>
    </rPh>
    <phoneticPr fontId="1"/>
  </si>
  <si>
    <t>職種別給与総額及びその人数に関する情報（病　院）</t>
    <rPh sb="0" eb="3">
      <t>ショクシュベツ</t>
    </rPh>
    <rPh sb="3" eb="5">
      <t>キュウヨ</t>
    </rPh>
    <rPh sb="5" eb="7">
      <t>ソウガク</t>
    </rPh>
    <rPh sb="7" eb="8">
      <t>オヨ</t>
    </rPh>
    <rPh sb="11" eb="13">
      <t>ニンズウ</t>
    </rPh>
    <rPh sb="14" eb="15">
      <t>カン</t>
    </rPh>
    <rPh sb="17" eb="19">
      <t>ジョウホウ</t>
    </rPh>
    <phoneticPr fontId="1"/>
  </si>
  <si>
    <t>経常利益に臨時損益を加え、これから臨時費用を控除した金額</t>
    <phoneticPr fontId="1"/>
  </si>
  <si>
    <t>12</t>
    <phoneticPr fontId="1"/>
  </si>
  <si>
    <t>13</t>
    <phoneticPr fontId="1"/>
  </si>
  <si>
    <t>14</t>
    <phoneticPr fontId="1"/>
  </si>
  <si>
    <t>15</t>
    <phoneticPr fontId="1"/>
  </si>
  <si>
    <t>16</t>
    <phoneticPr fontId="1"/>
  </si>
  <si>
    <t>17</t>
    <phoneticPr fontId="1"/>
  </si>
  <si>
    <t>18</t>
    <phoneticPr fontId="1"/>
  </si>
  <si>
    <t>19</t>
    <phoneticPr fontId="1"/>
  </si>
  <si>
    <t>20</t>
    <phoneticPr fontId="1"/>
  </si>
  <si>
    <t>21</t>
    <phoneticPr fontId="1"/>
  </si>
  <si>
    <t>22</t>
    <phoneticPr fontId="1"/>
  </si>
  <si>
    <t>23</t>
    <phoneticPr fontId="1"/>
  </si>
  <si>
    <t>24</t>
    <phoneticPr fontId="1"/>
  </si>
  <si>
    <t>25</t>
    <phoneticPr fontId="1"/>
  </si>
  <si>
    <t>26</t>
    <phoneticPr fontId="1"/>
  </si>
  <si>
    <t>27</t>
    <phoneticPr fontId="1"/>
  </si>
  <si>
    <t>28</t>
    <phoneticPr fontId="1"/>
  </si>
  <si>
    <t>29</t>
    <phoneticPr fontId="1"/>
  </si>
  <si>
    <t>30</t>
    <phoneticPr fontId="1"/>
  </si>
  <si>
    <t>31</t>
    <phoneticPr fontId="1"/>
  </si>
  <si>
    <t>32</t>
    <phoneticPr fontId="1"/>
  </si>
  <si>
    <t>33</t>
    <phoneticPr fontId="1"/>
  </si>
  <si>
    <t>34</t>
    <phoneticPr fontId="1"/>
  </si>
  <si>
    <t>35</t>
    <phoneticPr fontId="1"/>
  </si>
  <si>
    <t>36</t>
    <phoneticPr fontId="1"/>
  </si>
  <si>
    <t>37</t>
    <phoneticPr fontId="1"/>
  </si>
  <si>
    <t>38</t>
    <phoneticPr fontId="1"/>
  </si>
  <si>
    <t>39</t>
    <phoneticPr fontId="1"/>
  </si>
  <si>
    <t>40</t>
    <phoneticPr fontId="1"/>
  </si>
  <si>
    <t>41</t>
    <phoneticPr fontId="1"/>
  </si>
  <si>
    <t>42</t>
    <phoneticPr fontId="1"/>
  </si>
  <si>
    <t>43</t>
    <phoneticPr fontId="1"/>
  </si>
  <si>
    <t>44</t>
    <phoneticPr fontId="1"/>
  </si>
  <si>
    <t>45</t>
    <phoneticPr fontId="1"/>
  </si>
  <si>
    <t>46</t>
    <phoneticPr fontId="1"/>
  </si>
  <si>
    <t>47</t>
    <phoneticPr fontId="1"/>
  </si>
  <si>
    <t>１有</t>
    <rPh sb="1" eb="2">
      <t>アリ</t>
    </rPh>
    <phoneticPr fontId="1"/>
  </si>
  <si>
    <t>２無</t>
    <rPh sb="1" eb="2">
      <t>ナシ</t>
    </rPh>
    <phoneticPr fontId="1"/>
  </si>
  <si>
    <t>※２　任意記載科目について記載が困難な場合は、「＊」を記載すること。</t>
    <rPh sb="3" eb="5">
      <t>ニンイ</t>
    </rPh>
    <rPh sb="5" eb="7">
      <t>キサイ</t>
    </rPh>
    <rPh sb="7" eb="9">
      <t>カモク</t>
    </rPh>
    <rPh sb="13" eb="15">
      <t>キサイ</t>
    </rPh>
    <rPh sb="16" eb="18">
      <t>コンナン</t>
    </rPh>
    <rPh sb="19" eb="21">
      <t>バアイ</t>
    </rPh>
    <rPh sb="27" eb="29">
      <t>キサイ</t>
    </rPh>
    <phoneticPr fontId="1"/>
  </si>
  <si>
    <t>医師の免許を有し、身体各部の疾患・機能障害の診断・治療・手術・研究、保健指導、健康管理、臨床検査などの専門的・技術的な仕事に従事するものをいう。</t>
    <phoneticPr fontId="1"/>
  </si>
  <si>
    <t>歯科医師の免許を有し、歯、その周囲組織及び口くう（腔）に生ずるすべての疾患についての診断・治療・予防・指導などの専門的・技術的な仕事に従事するものをいう。</t>
    <phoneticPr fontId="1"/>
  </si>
  <si>
    <t>※３　給料と賞与を区分できる場合は「給料と賞与を区分できる場合」に記載すること。年俸制を採用、事務処理上の理由等から、給料と賞与を区分できない場</t>
    <rPh sb="3" eb="5">
      <t>キュウリョウ</t>
    </rPh>
    <rPh sb="6" eb="8">
      <t>ショウヨ</t>
    </rPh>
    <rPh sb="9" eb="11">
      <t>クブン</t>
    </rPh>
    <rPh sb="14" eb="16">
      <t>バアイ</t>
    </rPh>
    <rPh sb="18" eb="20">
      <t>キュウリョウ</t>
    </rPh>
    <rPh sb="21" eb="23">
      <t>ショウヨ</t>
    </rPh>
    <rPh sb="24" eb="26">
      <t>クブン</t>
    </rPh>
    <rPh sb="29" eb="31">
      <t>バアイ</t>
    </rPh>
    <rPh sb="33" eb="35">
      <t>キサイ</t>
    </rPh>
    <rPh sb="40" eb="43">
      <t>ネンポウセイ</t>
    </rPh>
    <phoneticPr fontId="1"/>
  </si>
  <si>
    <t>　　合は、「給料と賞与を区分できない場合」に記載すること。</t>
    <phoneticPr fontId="1"/>
  </si>
  <si>
    <t>３無</t>
    <rPh sb="1" eb="2">
      <t>ナシ</t>
    </rPh>
    <phoneticPr fontId="1"/>
  </si>
  <si>
    <t>「病床機能報告」報告の有無</t>
    <rPh sb="1" eb="3">
      <t>ビョウショウ</t>
    </rPh>
    <rPh sb="3" eb="5">
      <t>キノウ</t>
    </rPh>
    <rPh sb="5" eb="7">
      <t>ホウコク</t>
    </rPh>
    <rPh sb="8" eb="10">
      <t>ホウコク</t>
    </rPh>
    <rPh sb="11" eb="13">
      <t>ウム</t>
    </rPh>
    <phoneticPr fontId="1"/>
  </si>
  <si>
    <t>１有（派遣を含まない）</t>
    <rPh sb="1" eb="2">
      <t>アリ</t>
    </rPh>
    <rPh sb="3" eb="5">
      <t>ハケン</t>
    </rPh>
    <rPh sb="6" eb="7">
      <t>フク</t>
    </rPh>
    <phoneticPr fontId="1"/>
  </si>
  <si>
    <t>２有（派遣を含む）</t>
    <rPh sb="1" eb="2">
      <t>アリ</t>
    </rPh>
    <rPh sb="3" eb="5">
      <t>ハケン</t>
    </rPh>
    <rPh sb="6" eb="7">
      <t>フク</t>
    </rPh>
    <phoneticPr fontId="1"/>
  </si>
  <si>
    <t>　　は派遣労働者を含むこととしており、当該病院等の病床機能報告に派遣労働者を含む場合には、その人数を除いて計上すること。</t>
    <phoneticPr fontId="1"/>
  </si>
  <si>
    <t>　　当、通勤手当など労働の対価として職員に支給した全てのものが含まれる。</t>
    <rPh sb="25" eb="26">
      <t>スベ</t>
    </rPh>
    <phoneticPr fontId="1"/>
  </si>
  <si>
    <t>　　この場合、「給与総額」には雇用契約に基づいた職員の給料等を、「人数」には雇用契約に基づいた勤務時間を踏まえ常勤換算した人数を計上すること。</t>
    <phoneticPr fontId="1"/>
  </si>
  <si>
    <t>00-21-1_期間_自</t>
    <rPh sb="8" eb="10">
      <t>キカン</t>
    </rPh>
    <phoneticPr fontId="1"/>
  </si>
  <si>
    <t>00-21-2_期間_至</t>
    <rPh sb="8" eb="10">
      <t>キカン</t>
    </rPh>
    <phoneticPr fontId="1"/>
  </si>
  <si>
    <t>00-22_[病床機能報告」報告の有無</t>
    <rPh sb="7" eb="9">
      <t>ビョウショウ</t>
    </rPh>
    <rPh sb="9" eb="11">
      <t>キノウ</t>
    </rPh>
    <rPh sb="11" eb="13">
      <t>ホウコク</t>
    </rPh>
    <rPh sb="14" eb="16">
      <t>ホウコク</t>
    </rPh>
    <rPh sb="17" eb="19">
      <t>ウム</t>
    </rPh>
    <phoneticPr fontId="1"/>
  </si>
  <si>
    <t>※８　把握している職種は全て記載すること。記載が困難な職種には、「＊」を記載すること。</t>
    <rPh sb="3" eb="5">
      <t>ハアク</t>
    </rPh>
    <rPh sb="9" eb="11">
      <t>ショクシュ</t>
    </rPh>
    <rPh sb="12" eb="13">
      <t>スベ</t>
    </rPh>
    <rPh sb="14" eb="16">
      <t>キサイ</t>
    </rPh>
    <rPh sb="21" eb="23">
      <t>キサイ</t>
    </rPh>
    <rPh sb="27" eb="29">
      <t>ショクシュ</t>
    </rPh>
    <phoneticPr fontId="1"/>
  </si>
  <si>
    <t>※１　給与総額の対象期間は直近１月１日から12月31日までとする。これによりがたい場合は、会計年度とする。</t>
    <rPh sb="3" eb="5">
      <t>キュウヨ</t>
    </rPh>
    <rPh sb="5" eb="7">
      <t>ソウガク</t>
    </rPh>
    <rPh sb="8" eb="10">
      <t>タイショウ</t>
    </rPh>
    <rPh sb="10" eb="12">
      <t>キカン</t>
    </rPh>
    <rPh sb="13" eb="15">
      <t>チョッキン</t>
    </rPh>
    <rPh sb="16" eb="17">
      <t>ガツ</t>
    </rPh>
    <rPh sb="18" eb="19">
      <t>ニチ</t>
    </rPh>
    <rPh sb="23" eb="24">
      <t>ガツ</t>
    </rPh>
    <rPh sb="26" eb="27">
      <t>ニチ</t>
    </rPh>
    <rPh sb="41" eb="43">
      <t>バアイ</t>
    </rPh>
    <rPh sb="45" eb="47">
      <t>カイケイ</t>
    </rPh>
    <rPh sb="47" eb="49">
      <t>ネンド</t>
    </rPh>
    <phoneticPr fontId="1"/>
  </si>
  <si>
    <t>　　　役員が診療等に従事している場合であって、役員報酬規定等により役員報酬と給料等を明確に区分して支給している場合には、給料等のみ計上すること。</t>
    <phoneticPr fontId="1"/>
  </si>
  <si>
    <t>※７　役員については、役員報酬以外に職員として給料等を支給されている場合を除き、含まないこと。</t>
    <phoneticPr fontId="1"/>
  </si>
  <si>
    <t>　　　なお、この役員数の取扱いは病床機能報告と異なる。このため「「病床機能報告」報告の有無」で「１有（派遣を含まない）」を選択した場合に「人数」</t>
    <rPh sb="8" eb="11">
      <t>ヤクインスウ</t>
    </rPh>
    <rPh sb="12" eb="13">
      <t>ト</t>
    </rPh>
    <rPh sb="13" eb="14">
      <t>アツカ</t>
    </rPh>
    <rPh sb="16" eb="18">
      <t>ビョウショウ</t>
    </rPh>
    <rPh sb="18" eb="20">
      <t>キノウ</t>
    </rPh>
    <rPh sb="20" eb="22">
      <t>ホウコク</t>
    </rPh>
    <rPh sb="23" eb="24">
      <t>コト</t>
    </rPh>
    <rPh sb="69" eb="71">
      <t>ニンズウ</t>
    </rPh>
    <phoneticPr fontId="1"/>
  </si>
  <si>
    <t>　　が自動で「－」となるが、病床機能報告において役員が含まれている職種は、役員を常勤換算した上で職員数と合わせた人数に置き換えて記載し直すこと。</t>
    <rPh sb="3" eb="5">
      <t>ジドウ</t>
    </rPh>
    <rPh sb="27" eb="28">
      <t>フク</t>
    </rPh>
    <rPh sb="33" eb="35">
      <t>ショクシュ</t>
    </rPh>
    <rPh sb="37" eb="39">
      <t>ヤクイン</t>
    </rPh>
    <rPh sb="40" eb="42">
      <t>ジョウキン</t>
    </rPh>
    <rPh sb="42" eb="44">
      <t>カンサン</t>
    </rPh>
    <rPh sb="46" eb="47">
      <t>ウエ</t>
    </rPh>
    <rPh sb="48" eb="50">
      <t>ショクイン</t>
    </rPh>
    <rPh sb="52" eb="53">
      <t>ア</t>
    </rPh>
    <phoneticPr fontId="1"/>
  </si>
  <si>
    <t>　　と。職種末尾の「※」は病床機能報告報告職種を示す。病床機能報告で報告している職種の人数の記載は、省略することができる。ただし、病床機能報告で</t>
    <rPh sb="4" eb="6">
      <t>ショクシュ</t>
    </rPh>
    <rPh sb="6" eb="8">
      <t>マツビ</t>
    </rPh>
    <rPh sb="19" eb="21">
      <t>ホウコク</t>
    </rPh>
    <rPh sb="24" eb="25">
      <t>シメ</t>
    </rPh>
    <phoneticPr fontId="1"/>
  </si>
  <si>
    <t>01_医師_常勤職員_給料賞与区分不可</t>
  </si>
  <si>
    <t>01_医師_常勤非常勤区分不可_給料賞与区分不可</t>
  </si>
  <si>
    <t>02_歯科医師_常勤職員_給料賞与区分不可</t>
  </si>
  <si>
    <t>02_歯科医師_常勤非常勤区分不可_給料賞与区分不可</t>
  </si>
  <si>
    <t>03_薬剤師_常勤職員_給料賞与区分不可</t>
  </si>
  <si>
    <t>03_薬剤師_常勤非常勤区分不可_給料賞与区分不可</t>
  </si>
  <si>
    <t>04_看護職員_常勤職員_給料賞与区分不可</t>
  </si>
  <si>
    <t>04_看護職員_常勤非常勤区分不可_給料賞与区分不可</t>
  </si>
  <si>
    <t>04-01_保健師_常勤職員_給料賞与区分不可</t>
  </si>
  <si>
    <t>04-01_保健師_常勤非常勤区分不可_給料賞与区分不可</t>
  </si>
  <si>
    <t>04-02_助産師_常勤職員_給料賞与区分不可</t>
  </si>
  <si>
    <t>04-02_助産師_常勤非常勤区分不可_給料賞与区分不可</t>
  </si>
  <si>
    <t>04-03_看護師_常勤職員_給料賞与区分不可</t>
  </si>
  <si>
    <t>04-03_看護師_常勤非常勤区分不可_給料賞与区分不可</t>
  </si>
  <si>
    <t>04-04_准看護師_常勤職員_給料賞与区分不可</t>
  </si>
  <si>
    <t>04-04_准看護師_常勤非常勤区分不可_給料賞与区分不可</t>
  </si>
  <si>
    <t>05_その他の医療技術者等_常勤職員_給料賞与区分不可</t>
  </si>
  <si>
    <t>05_その他の医療技術者等_常勤非常勤区分不可_給料賞与区分不可</t>
  </si>
  <si>
    <t>05-01_診療放射線技師_常勤職員_給料賞与区分不可</t>
  </si>
  <si>
    <t>05-01_診療放射線技師_常勤非常勤区分不可_給料賞与区分不可</t>
  </si>
  <si>
    <t>05-02_臨床工学技士_常勤職員_給料賞与区分不可</t>
  </si>
  <si>
    <t>05-02_臨床工学技士_常勤非常勤区分不可_給料賞与区分不可</t>
  </si>
  <si>
    <t>05-03_臨床検査技師_常勤職員_給料賞与区分不可</t>
  </si>
  <si>
    <t>05-03_臨床検査技師_常勤非常勤区分不可_給料賞与区分不可</t>
  </si>
  <si>
    <t>05-04_リハビリスタッフ_常勤職員_給料賞与区分不可</t>
  </si>
  <si>
    <t>05-04_リハビリスタッフ_常勤非常勤区分不可_給料賞与区分不可</t>
  </si>
  <si>
    <t>05-04-1_理学療法士_常勤職員_給料賞与区分不可</t>
  </si>
  <si>
    <t>05-04-1_理学療法士_常勤非常勤区分不可_給料賞与区分不可</t>
  </si>
  <si>
    <t>05-04-2_作業療法士_常勤職員_給料賞与区分不可</t>
  </si>
  <si>
    <t>05-04-2_作業療法士_常勤非常勤区分不可_給料賞与区分不可</t>
  </si>
  <si>
    <t>05-04-3_視能訓練士_常勤職員_給料賞与区分不可</t>
  </si>
  <si>
    <t>05-04-3_視能訓練士_常勤非常勤区分不可_給料賞与区分不可</t>
  </si>
  <si>
    <t>05-04-4_言語聴覚士_常勤職員_給料賞与区分不可</t>
  </si>
  <si>
    <t>05-04-4_言語聴覚士_常勤非常勤区分不可_給料賞与区分不可</t>
  </si>
  <si>
    <t>05-05_歯科衛生士_常勤職員_給料賞与区分不可</t>
  </si>
  <si>
    <t>05-05_歯科衛生士_常勤非常勤区分不可_給料賞与区分不可</t>
  </si>
  <si>
    <t>05-06_歯科技工士_常勤職員_給料賞与区分不可</t>
  </si>
  <si>
    <t>05-06_歯科技工士_常勤非常勤区分不可_給料賞与区分不可</t>
  </si>
  <si>
    <t>05-07_栄養士等_常勤職員_給料賞与区分不可</t>
  </si>
  <si>
    <t>05-07_栄養士等_常勤非常勤区分不可_給料賞与区分不可</t>
  </si>
  <si>
    <t>05-07-1_管理栄養士_常勤職員_給料賞与区分不可</t>
  </si>
  <si>
    <t>05-07-1_管理栄養士_常勤非常勤区分不可_給料賞与区分不可</t>
  </si>
  <si>
    <t>05-07-2_栄養士_常勤職員_給料賞与区分不可</t>
  </si>
  <si>
    <t>05-07-2_栄養士_常勤非常勤区分不可_給料賞与区分不可</t>
  </si>
  <si>
    <t>05-07-3_調理師_常勤職員_給料賞与区分不可</t>
  </si>
  <si>
    <t>05-07-3_調理師_常勤非常勤区分不可_給料賞与区分不可</t>
  </si>
  <si>
    <t>05-08_社会福祉士_常勤職員_給料賞与区分不可</t>
  </si>
  <si>
    <t>05-08_社会福祉士_常勤非常勤区分不可_給料賞与区分不可</t>
  </si>
  <si>
    <t>05-09_精神保健福祉士_常勤職員_給料賞与区分不可</t>
  </si>
  <si>
    <t>05-09_精神保健福祉士_常勤非常勤区分不可_給料賞与区分不可</t>
  </si>
  <si>
    <t>05-10_保育士_常勤職員_給料賞与区分不可</t>
  </si>
  <si>
    <t>05-10_保育士_常勤非常勤区分不可_給料賞与区分不可</t>
  </si>
  <si>
    <t>05-11_看護補助者_常勤職員_給料賞与区分不可</t>
  </si>
  <si>
    <t>05-11_看護補助者_常勤非常勤区分不可_給料賞与区分不可</t>
  </si>
  <si>
    <t>05-12_事務職員_常勤職員_給料賞与区分不可</t>
  </si>
  <si>
    <t>05-12_事務職員_常勤非常勤区分不可_給料賞与区分不可</t>
  </si>
  <si>
    <t>05-12-1_事務担当職員_常勤職員_給料賞与区分不可</t>
  </si>
  <si>
    <t>05-12-1_事務担当職員_常勤非常勤区分不可_給料賞与区分不可</t>
  </si>
  <si>
    <t>05-12-2_医師事務作業補助者_常勤職員_給料賞与区分不可</t>
  </si>
  <si>
    <t>05-12-2_医師事務作業補助者_常勤非常勤区分不可_給料賞与区分不可</t>
  </si>
  <si>
    <t>05-12-3_診療情報管理士_常勤職員_給料賞与区分不可</t>
  </si>
  <si>
    <t>05-12-3_診療情報管理士_常勤非常勤区分不可_給料賞与区分不可</t>
  </si>
  <si>
    <t>05-13_その他の職員_常勤職員_給料賞与区分不可</t>
  </si>
  <si>
    <t>05-13_その他の職員_常勤非常勤区分不可_給料賞与区分不可</t>
  </si>
  <si>
    <t>01_医師_常勤職員_給料賞与区分不可</t>
    <phoneticPr fontId="1"/>
  </si>
  <si>
    <t>02-(02)_給与費_(うち消費税課税対象費用)</t>
    <phoneticPr fontId="1"/>
  </si>
  <si>
    <t>02-(04)_設備関係費_(うち消費税課税対象費用)</t>
    <phoneticPr fontId="1"/>
  </si>
  <si>
    <t>02-(05)_研究研修費_(うち消費税課税対象費用)</t>
    <phoneticPr fontId="1"/>
  </si>
  <si>
    <t>02-(06)_経費_(うち消費税課税対象費用)</t>
    <phoneticPr fontId="1"/>
  </si>
  <si>
    <t>02-(06)_その他の医業費用_(うち消費税課税対象費用)</t>
    <phoneticPr fontId="1"/>
  </si>
  <si>
    <t>01_医業収益</t>
    <phoneticPr fontId="1"/>
  </si>
  <si>
    <t>01-01_入院診療収益</t>
    <phoneticPr fontId="1"/>
  </si>
  <si>
    <t>01-01-1_保険診療収益（患者負担含む）</t>
    <phoneticPr fontId="1"/>
  </si>
  <si>
    <t>01-01-2_公害等診療収益</t>
    <phoneticPr fontId="1"/>
  </si>
  <si>
    <t>01-01-3_その他の診療収益</t>
    <phoneticPr fontId="1"/>
  </si>
  <si>
    <t>01-02_室料差額収益</t>
    <phoneticPr fontId="1"/>
  </si>
  <si>
    <t>01-03_外来診療収益</t>
    <phoneticPr fontId="1"/>
  </si>
  <si>
    <t>01-03-1_保険診療収益（患者負担含む）</t>
    <phoneticPr fontId="1"/>
  </si>
  <si>
    <t>01-03-2_公害等診療収益</t>
    <phoneticPr fontId="1"/>
  </si>
  <si>
    <t>01-03-3_その他の診療収益</t>
    <phoneticPr fontId="1"/>
  </si>
  <si>
    <t>01-04_その他の医業収益</t>
    <phoneticPr fontId="1"/>
  </si>
  <si>
    <t>01-04-1_保健予防活動収益</t>
    <phoneticPr fontId="1"/>
  </si>
  <si>
    <t>01-04-2_運営費補助金収益</t>
    <phoneticPr fontId="1"/>
  </si>
  <si>
    <t>02_医業費用</t>
    <phoneticPr fontId="1"/>
  </si>
  <si>
    <t>02-01_材料費</t>
    <phoneticPr fontId="1"/>
  </si>
  <si>
    <t>02-01-1_医薬品費</t>
    <phoneticPr fontId="1"/>
  </si>
  <si>
    <t>02-01-2_診療材料費、医療消耗器具備品費</t>
    <phoneticPr fontId="1"/>
  </si>
  <si>
    <t>02-01-3_給食用材料費</t>
    <phoneticPr fontId="1"/>
  </si>
  <si>
    <t>02-02_給与費</t>
    <phoneticPr fontId="1"/>
  </si>
  <si>
    <t>02-02-1_役員報酬</t>
    <phoneticPr fontId="1"/>
  </si>
  <si>
    <t>02-02-2_給料</t>
    <phoneticPr fontId="1"/>
  </si>
  <si>
    <t>02-02-3_賞与</t>
    <phoneticPr fontId="1"/>
  </si>
  <si>
    <t>02-02-4_賞与引当金繰入額</t>
    <phoneticPr fontId="1"/>
  </si>
  <si>
    <t>02-02-5_退職給付費用</t>
    <phoneticPr fontId="1"/>
  </si>
  <si>
    <t>02-02-6_法定福利費</t>
    <phoneticPr fontId="1"/>
  </si>
  <si>
    <t>02-03_委託費</t>
    <phoneticPr fontId="1"/>
  </si>
  <si>
    <t>02-03-1_給食委託費</t>
    <phoneticPr fontId="1"/>
  </si>
  <si>
    <t>02-04_設備関係費</t>
    <phoneticPr fontId="1"/>
  </si>
  <si>
    <t>02-04-1_減価償却費</t>
    <phoneticPr fontId="1"/>
  </si>
  <si>
    <t>02-04-2_器機賃借料</t>
    <phoneticPr fontId="1"/>
  </si>
  <si>
    <t>02-05_研究研修費</t>
    <phoneticPr fontId="1"/>
  </si>
  <si>
    <t>02-06_経費</t>
    <phoneticPr fontId="1"/>
  </si>
  <si>
    <t>02-06_その他の医業費用</t>
    <phoneticPr fontId="1"/>
  </si>
  <si>
    <t>02-06-1_水道光熱費</t>
    <phoneticPr fontId="1"/>
  </si>
  <si>
    <t>02-07_控除対象外消費税等負担額</t>
    <phoneticPr fontId="1"/>
  </si>
  <si>
    <t>02-08_本部費配賦額</t>
    <phoneticPr fontId="1"/>
  </si>
  <si>
    <t>03_医業利益（又は医業損失）</t>
    <phoneticPr fontId="1"/>
  </si>
  <si>
    <t>04_医業外収益</t>
    <phoneticPr fontId="1"/>
  </si>
  <si>
    <t>04-01_受取利息及び配当金</t>
    <phoneticPr fontId="1"/>
  </si>
  <si>
    <t>04-02_運営費補助金収益</t>
    <phoneticPr fontId="1"/>
  </si>
  <si>
    <t>04-03_施設設備補助金収益</t>
    <phoneticPr fontId="1"/>
  </si>
  <si>
    <t>05_医業外費用</t>
    <phoneticPr fontId="1"/>
  </si>
  <si>
    <t>05-01_支払利息</t>
    <phoneticPr fontId="1"/>
  </si>
  <si>
    <t>06_経常利益（又は経常損失）</t>
    <phoneticPr fontId="1"/>
  </si>
  <si>
    <t>07_臨時収益</t>
    <phoneticPr fontId="1"/>
  </si>
  <si>
    <t>07-01_運営費補助金収益</t>
    <phoneticPr fontId="1"/>
  </si>
  <si>
    <t>07-02_施設設備補助金収益</t>
    <phoneticPr fontId="1"/>
  </si>
  <si>
    <t>08_臨時費用</t>
    <phoneticPr fontId="1"/>
  </si>
  <si>
    <t>09_税引前当期純利益（又は税引前当期純損失）</t>
    <phoneticPr fontId="1"/>
  </si>
  <si>
    <t>10_法人税、住民税及び事業税負担額</t>
    <phoneticPr fontId="1"/>
  </si>
  <si>
    <t>11_当期純利益（又は当期純損失）</t>
    <phoneticPr fontId="1"/>
  </si>
  <si>
    <t>Ver.2.1</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</si>
</sst>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411]ggge&quot;年&quot;m&quot;月&quot;d&quot;日&quot;;@"/>
    <numFmt numFmtId="178" formatCode="#,##0.0;&quot;▲ &quot;#,##0.0"/>
    <numFmt numFmtId="179" formatCode="#,##0;&quot;△ &quot;#,##0"/>
    <numFmt numFmtId="180" formatCode="0.0"/>
    <numFmt numFmtId="181" formatCode="\(#,##0\);&quot;(△ &quot;#,##0\)"/>
  </numFmts>
  <fonts count="27" x14ac:knownFonts="1">
    <font>
      <sz val="11"/>
      <color theme="1"/>
      <name val="游ゴシック"/>
      <family val="2"/>
      <charset val="128"/>
      <scheme val="minor"/>
    </font>
    <font>
      <sz val="6"/>
      <name val="游ゴシック"/>
      <family val="2"/>
      <charset val="128"/>
      <scheme val="minor"/>
    </font>
    <font>
      <sz val="10"/>
      <color theme="1"/>
      <name val="ＭＳ ゴシック"/>
      <family val="3"/>
      <charset val="128"/>
    </font>
    <font>
      <sz val="10"/>
      <name val="ＭＳ ゴシック"/>
      <family val="3"/>
      <charset val="128"/>
    </font>
    <font>
      <sz val="11"/>
      <color theme="1"/>
      <name val="ＭＳ 明朝"/>
      <family val="1"/>
      <charset val="128"/>
    </font>
    <font>
      <sz val="10"/>
      <color theme="1"/>
      <name val="ＭＳ 明朝"/>
      <family val="1"/>
      <charset val="128"/>
    </font>
    <font>
      <sz val="11"/>
      <color rgb="FFFF0000"/>
      <name val="ＭＳ 明朝"/>
      <family val="1"/>
      <charset val="128"/>
    </font>
    <font>
      <sz val="8"/>
      <color theme="1"/>
      <name val="ＭＳ 明朝"/>
      <family val="1"/>
      <charset val="128"/>
    </font>
    <font>
      <sz val="6"/>
      <color theme="1"/>
      <name val="ＭＳ 明朝"/>
      <family val="1"/>
      <charset val="128"/>
    </font>
    <font>
      <sz val="11"/>
      <color theme="1"/>
      <name val="游ゴシック"/>
      <family val="2"/>
      <charset val="128"/>
      <scheme val="minor"/>
    </font>
    <font>
      <sz val="9"/>
      <name val="ＭＳ ゴシック"/>
      <family val="3"/>
      <charset val="128"/>
    </font>
    <font>
      <sz val="8"/>
      <color theme="1"/>
      <name val="ＭＳ ゴシック"/>
      <family val="3"/>
      <charset val="128"/>
    </font>
    <font>
      <sz val="11"/>
      <color theme="1"/>
      <name val="游ゴシック"/>
      <family val="2"/>
      <scheme val="minor"/>
    </font>
    <font>
      <sz val="11"/>
      <color theme="1"/>
      <name val="游ゴシック"/>
      <family val="3"/>
      <charset val="128"/>
      <scheme val="minor"/>
    </font>
    <font>
      <sz val="9"/>
      <color theme="1"/>
      <name val="ＭＳ 明朝"/>
      <family val="1"/>
      <charset val="128"/>
    </font>
    <font>
      <sz val="12"/>
      <color theme="1"/>
      <name val="ＭＳ 明朝"/>
      <family val="1"/>
      <charset val="128"/>
    </font>
    <font>
      <sz val="5"/>
      <color theme="1"/>
      <name val="ＭＳ 明朝"/>
      <family val="1"/>
      <charset val="128"/>
    </font>
    <font>
      <sz val="8"/>
      <name val="ＭＳ ゴシック"/>
      <family val="3"/>
      <charset val="128"/>
    </font>
    <font>
      <sz val="11"/>
      <color rgb="FFFF0000"/>
      <name val="游ゴシック"/>
      <family val="2"/>
      <charset val="128"/>
      <scheme val="minor"/>
    </font>
    <font>
      <sz val="11"/>
      <color theme="8"/>
      <name val="游ゴシック"/>
      <family val="2"/>
      <charset val="128"/>
      <scheme val="minor"/>
    </font>
    <font>
      <sz val="11"/>
      <color theme="8"/>
      <name val="游ゴシック"/>
      <family val="3"/>
      <charset val="128"/>
      <scheme val="minor"/>
    </font>
    <font>
      <sz val="11"/>
      <color rgb="FFFF0000"/>
      <name val="游ゴシック"/>
      <family val="3"/>
      <charset val="128"/>
      <scheme val="minor"/>
    </font>
    <font>
      <b/>
      <sz val="8"/>
      <color rgb="FFFF0000"/>
      <name val="ＭＳ 明朝"/>
      <family val="1"/>
      <charset val="128"/>
    </font>
    <font>
      <sz val="14"/>
      <color theme="1"/>
      <name val="ＭＳ 明朝"/>
      <family val="1"/>
      <charset val="128"/>
    </font>
    <font>
      <sz val="7"/>
      <color theme="1"/>
      <name val="ＭＳ 明朝"/>
      <family val="1"/>
      <charset val="128"/>
    </font>
    <font>
      <sz val="11"/>
      <name val="ＭＳ 明朝"/>
      <family val="1"/>
      <charset val="128"/>
    </font>
    <font>
      <sz val="10"/>
      <name val="ＭＳ 明朝"/>
      <family val="1"/>
      <charset val="128"/>
    </font>
  </fonts>
  <fills count="5">
    <fill>
      <patternFill patternType="none"/>
    </fill>
    <fill>
      <patternFill patternType="gray125"/>
    </fill>
    <fill>
      <patternFill patternType="solid">
        <fgColor theme="0" tint="-0.14999847407452621"/>
        <bgColor indexed="64"/>
      </patternFill>
    </fill>
    <fill>
      <patternFill patternType="solid">
        <fgColor theme="0" tint="-0.14999847407452621"/>
        <bgColor theme="0" tint="-4.9989318521683403E-2"/>
      </patternFill>
    </fill>
    <fill>
      <patternFill patternType="solid">
        <fgColor rgb="FF92D050"/>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bottom/>
      <diagonal/>
    </border>
    <border>
      <left style="medium">
        <color indexed="64"/>
      </left>
      <right style="thin">
        <color indexed="64"/>
      </right>
      <top/>
      <bottom/>
      <diagonal/>
    </border>
  </borders>
  <cellStyleXfs count="4">
    <xf numFmtId="0" fontId="0" fillId="0" borderId="0">
      <alignment vertical="center"/>
    </xf>
    <xf numFmtId="38" fontId="9" fillId="0" borderId="0" applyFont="0" applyFill="0" applyBorder="0" applyAlignment="0" applyProtection="0">
      <alignment vertical="center"/>
    </xf>
    <xf numFmtId="0" fontId="12" fillId="0" borderId="0"/>
    <xf numFmtId="0" fontId="13" fillId="0" borderId="0">
      <alignment vertical="center"/>
    </xf>
  </cellStyleXfs>
  <cellXfs count="271">
    <xf numFmtId="0" fontId="0" fillId="0" borderId="0" xfId="0">
      <alignment vertical="center"/>
    </xf>
    <xf numFmtId="0" fontId="2" fillId="0" borderId="0" xfId="0" applyFont="1" applyFill="1" applyAlignment="1">
      <alignment vertical="center" wrapText="1"/>
    </xf>
    <xf numFmtId="0" fontId="2" fillId="0" borderId="12" xfId="0" applyFont="1" applyFill="1" applyBorder="1" applyAlignment="1">
      <alignment vertical="center" wrapText="1"/>
    </xf>
    <xf numFmtId="0" fontId="2" fillId="0" borderId="11" xfId="0" applyFont="1" applyFill="1" applyBorder="1" applyAlignment="1">
      <alignment vertical="center" wrapText="1"/>
    </xf>
    <xf numFmtId="0" fontId="2" fillId="0" borderId="13" xfId="0" applyFont="1" applyFill="1" applyBorder="1">
      <alignment vertical="center"/>
    </xf>
    <xf numFmtId="0" fontId="2" fillId="0" borderId="0" xfId="0" applyFont="1" applyFill="1">
      <alignment vertical="center"/>
    </xf>
    <xf numFmtId="0" fontId="3" fillId="0" borderId="8" xfId="0" applyFont="1" applyFill="1" applyBorder="1" applyAlignment="1">
      <alignment vertical="center" wrapText="1"/>
    </xf>
    <xf numFmtId="0" fontId="3" fillId="0" borderId="3" xfId="0" applyFont="1" applyFill="1" applyBorder="1" applyAlignment="1">
      <alignment vertical="center" wrapText="1"/>
    </xf>
    <xf numFmtId="0" fontId="4" fillId="0" borderId="0" xfId="0" applyFont="1">
      <alignment vertical="center"/>
    </xf>
    <xf numFmtId="0" fontId="5" fillId="0" borderId="8" xfId="0" applyFont="1" applyBorder="1">
      <alignment vertical="center"/>
    </xf>
    <xf numFmtId="0" fontId="3" fillId="0" borderId="2" xfId="0" applyFont="1" applyFill="1" applyBorder="1" applyAlignment="1">
      <alignment vertical="center" wrapText="1"/>
    </xf>
    <xf numFmtId="0" fontId="2" fillId="0" borderId="1" xfId="0" applyFont="1" applyFill="1" applyBorder="1" applyAlignment="1">
      <alignment horizontal="center" vertical="center" wrapText="1"/>
    </xf>
    <xf numFmtId="0" fontId="4" fillId="2" borderId="0" xfId="0" applyFont="1" applyFill="1">
      <alignment vertical="center"/>
    </xf>
    <xf numFmtId="0" fontId="4" fillId="2" borderId="0" xfId="0" applyFont="1" applyFill="1" applyAlignment="1">
      <alignment horizontal="center" vertical="center"/>
    </xf>
    <xf numFmtId="0" fontId="4" fillId="3" borderId="0" xfId="0" applyFont="1" applyFill="1">
      <alignment vertical="center"/>
    </xf>
    <xf numFmtId="176" fontId="4" fillId="2" borderId="0" xfId="0" applyNumberFormat="1" applyFont="1" applyFill="1">
      <alignment vertical="center"/>
    </xf>
    <xf numFmtId="0" fontId="4" fillId="3" borderId="0" xfId="0" applyFont="1" applyFill="1" applyAlignment="1">
      <alignment horizontal="center" vertical="center"/>
    </xf>
    <xf numFmtId="0" fontId="4" fillId="0" borderId="0" xfId="0" applyFont="1" applyAlignment="1">
      <alignment horizontal="right" vertical="center"/>
    </xf>
    <xf numFmtId="9" fontId="4" fillId="0" borderId="1" xfId="0" applyNumberFormat="1" applyFont="1" applyBorder="1">
      <alignment vertical="center"/>
    </xf>
    <xf numFmtId="0" fontId="4" fillId="2" borderId="0" xfId="0" applyFont="1" applyFill="1" applyAlignment="1">
      <alignment horizontal="right" vertical="center"/>
    </xf>
    <xf numFmtId="0" fontId="4" fillId="2" borderId="0" xfId="0" applyFont="1" applyFill="1" applyAlignment="1">
      <alignment vertical="center" shrinkToFit="1"/>
    </xf>
    <xf numFmtId="0" fontId="3" fillId="0" borderId="1" xfId="0" applyFont="1" applyFill="1" applyBorder="1" applyAlignment="1">
      <alignment vertical="center" wrapText="1"/>
    </xf>
    <xf numFmtId="0" fontId="2" fillId="0" borderId="10" xfId="0" applyFont="1" applyFill="1" applyBorder="1" applyAlignment="1">
      <alignment vertical="center" wrapText="1"/>
    </xf>
    <xf numFmtId="0" fontId="2" fillId="0" borderId="1" xfId="0" applyFont="1" applyFill="1" applyBorder="1" applyAlignment="1">
      <alignment vertical="center" wrapText="1"/>
    </xf>
    <xf numFmtId="0" fontId="2" fillId="0" borderId="0" xfId="0" applyFont="1" applyFill="1" applyAlignment="1">
      <alignment vertical="center"/>
    </xf>
    <xf numFmtId="0" fontId="11" fillId="0" borderId="1" xfId="0" applyFont="1" applyFill="1" applyBorder="1" applyAlignment="1">
      <alignment vertical="center" wrapText="1"/>
    </xf>
    <xf numFmtId="0" fontId="5" fillId="0" borderId="9" xfId="0" applyFont="1" applyBorder="1">
      <alignment vertical="center"/>
    </xf>
    <xf numFmtId="0" fontId="2" fillId="0" borderId="5" xfId="0" applyFont="1" applyFill="1" applyBorder="1" applyAlignment="1">
      <alignment vertical="center" wrapText="1"/>
    </xf>
    <xf numFmtId="0" fontId="4" fillId="0" borderId="0" xfId="0" applyFont="1" applyAlignment="1">
      <alignment vertical="center" shrinkToFit="1"/>
    </xf>
    <xf numFmtId="176" fontId="4" fillId="0" borderId="0" xfId="0" applyNumberFormat="1" applyFont="1">
      <alignment vertical="center"/>
    </xf>
    <xf numFmtId="49" fontId="4" fillId="0" borderId="0" xfId="0" applyNumberFormat="1" applyFont="1">
      <alignment vertical="center"/>
    </xf>
    <xf numFmtId="0" fontId="0" fillId="0" borderId="4" xfId="0" applyBorder="1">
      <alignment vertical="center"/>
    </xf>
    <xf numFmtId="0" fontId="0" fillId="0" borderId="1" xfId="0" applyBorder="1">
      <alignment vertical="center"/>
    </xf>
    <xf numFmtId="49" fontId="0" fillId="0" borderId="0" xfId="0" applyNumberFormat="1">
      <alignment vertical="center"/>
    </xf>
    <xf numFmtId="0" fontId="0" fillId="0" borderId="10" xfId="0" applyBorder="1">
      <alignment vertical="center"/>
    </xf>
    <xf numFmtId="49" fontId="0" fillId="0" borderId="8" xfId="0" applyNumberFormat="1" applyBorder="1">
      <alignment vertical="center"/>
    </xf>
    <xf numFmtId="0" fontId="0" fillId="2" borderId="14" xfId="0" applyFill="1" applyBorder="1">
      <alignment vertical="center"/>
    </xf>
    <xf numFmtId="0" fontId="0" fillId="2" borderId="12" xfId="0" applyFill="1" applyBorder="1">
      <alignment vertical="center"/>
    </xf>
    <xf numFmtId="49" fontId="0" fillId="2" borderId="6" xfId="0" applyNumberFormat="1" applyFill="1" applyBorder="1">
      <alignment vertical="center"/>
    </xf>
    <xf numFmtId="0" fontId="0" fillId="0" borderId="7" xfId="0" applyBorder="1">
      <alignment vertical="center"/>
    </xf>
    <xf numFmtId="49" fontId="0" fillId="0" borderId="2" xfId="0" applyNumberFormat="1" applyBorder="1">
      <alignment vertical="center"/>
    </xf>
    <xf numFmtId="0" fontId="4" fillId="0" borderId="1" xfId="0" applyFont="1" applyBorder="1" applyAlignment="1">
      <alignment horizontal="left" vertical="center" shrinkToFit="1"/>
    </xf>
    <xf numFmtId="0" fontId="5" fillId="0" borderId="8" xfId="0" applyFont="1" applyBorder="1" applyAlignment="1">
      <alignment vertical="center"/>
    </xf>
    <xf numFmtId="0" fontId="5" fillId="0" borderId="9" xfId="0" applyFont="1" applyBorder="1" applyAlignment="1">
      <alignment vertical="center" shrinkToFit="1"/>
    </xf>
    <xf numFmtId="0" fontId="0" fillId="0" borderId="0" xfId="0" applyAlignment="1">
      <alignment vertical="center" wrapText="1"/>
    </xf>
    <xf numFmtId="0" fontId="4" fillId="0" borderId="0" xfId="0" applyFont="1" applyAlignment="1">
      <alignment horizontal="center" vertical="center"/>
    </xf>
    <xf numFmtId="0" fontId="4" fillId="0" borderId="10" xfId="0" applyFont="1" applyBorder="1" applyAlignment="1">
      <alignment horizontal="right" vertical="center"/>
    </xf>
    <xf numFmtId="0" fontId="4" fillId="0" borderId="9" xfId="0" applyFont="1" applyBorder="1">
      <alignment vertical="center"/>
    </xf>
    <xf numFmtId="0" fontId="4" fillId="0" borderId="10" xfId="0" applyFont="1" applyBorder="1">
      <alignment vertical="center"/>
    </xf>
    <xf numFmtId="0" fontId="3" fillId="0" borderId="1" xfId="0" applyFont="1" applyFill="1" applyBorder="1" applyAlignment="1">
      <alignment vertical="center"/>
    </xf>
    <xf numFmtId="0" fontId="3" fillId="0" borderId="8" xfId="0" applyFont="1" applyFill="1" applyBorder="1" applyAlignment="1">
      <alignment horizontal="center" vertical="center" wrapText="1"/>
    </xf>
    <xf numFmtId="0" fontId="3" fillId="0" borderId="9" xfId="0" applyFont="1" applyFill="1" applyBorder="1" applyAlignment="1">
      <alignment vertical="center" wrapText="1"/>
    </xf>
    <xf numFmtId="0" fontId="3" fillId="0" borderId="11" xfId="0" applyFont="1" applyFill="1" applyBorder="1" applyAlignment="1">
      <alignment vertical="center" wrapText="1"/>
    </xf>
    <xf numFmtId="0" fontId="3" fillId="0" borderId="5" xfId="0" applyFont="1" applyFill="1" applyBorder="1" applyAlignment="1">
      <alignment vertical="center" wrapText="1"/>
    </xf>
    <xf numFmtId="0" fontId="3" fillId="0" borderId="16" xfId="0" applyFont="1" applyFill="1" applyBorder="1" applyAlignment="1">
      <alignment vertical="center" wrapText="1"/>
    </xf>
    <xf numFmtId="0" fontId="10" fillId="0" borderId="8" xfId="0" applyFont="1" applyFill="1" applyBorder="1" applyAlignment="1">
      <alignment vertical="center" wrapText="1"/>
    </xf>
    <xf numFmtId="0" fontId="3" fillId="0" borderId="7" xfId="0" applyFont="1" applyFill="1" applyBorder="1" applyAlignment="1">
      <alignment vertical="center" wrapText="1"/>
    </xf>
    <xf numFmtId="0" fontId="3" fillId="0" borderId="12" xfId="0" applyFont="1" applyFill="1" applyBorder="1" applyAlignment="1">
      <alignment vertical="center" wrapText="1"/>
    </xf>
    <xf numFmtId="0" fontId="3" fillId="0" borderId="6" xfId="0" applyFont="1" applyFill="1" applyBorder="1" applyAlignment="1">
      <alignment vertical="center" wrapText="1"/>
    </xf>
    <xf numFmtId="0" fontId="3" fillId="0" borderId="0" xfId="0" applyFont="1" applyFill="1" applyAlignment="1">
      <alignment vertical="center" wrapText="1"/>
    </xf>
    <xf numFmtId="0" fontId="3" fillId="0" borderId="17" xfId="0" applyFont="1" applyFill="1" applyBorder="1" applyAlignment="1">
      <alignment vertical="center" wrapText="1"/>
    </xf>
    <xf numFmtId="0" fontId="2" fillId="0" borderId="8" xfId="0" applyFont="1" applyFill="1" applyBorder="1" applyAlignment="1">
      <alignment vertical="center" wrapText="1"/>
    </xf>
    <xf numFmtId="0" fontId="11" fillId="0" borderId="8" xfId="0" applyFont="1" applyFill="1" applyBorder="1" applyAlignment="1">
      <alignment vertical="center" wrapText="1"/>
    </xf>
    <xf numFmtId="0" fontId="17" fillId="0" borderId="1" xfId="0" applyFont="1" applyFill="1" applyBorder="1" applyAlignment="1">
      <alignment vertical="center" wrapText="1"/>
    </xf>
    <xf numFmtId="0" fontId="4" fillId="2" borderId="0" xfId="0" applyNumberFormat="1" applyFont="1" applyFill="1" applyAlignment="1">
      <alignment horizontal="right" vertical="center"/>
    </xf>
    <xf numFmtId="0" fontId="19" fillId="0" borderId="0" xfId="0" applyFont="1" applyAlignment="1">
      <alignment vertical="center" wrapText="1"/>
    </xf>
    <xf numFmtId="0" fontId="20" fillId="0" borderId="0" xfId="0" applyFont="1" applyAlignment="1">
      <alignment vertical="center" wrapText="1"/>
    </xf>
    <xf numFmtId="0" fontId="4" fillId="0" borderId="8" xfId="0" applyFont="1" applyBorder="1" applyAlignment="1">
      <alignment horizontal="center" vertical="center"/>
    </xf>
    <xf numFmtId="0" fontId="4" fillId="0" borderId="15" xfId="0" applyFont="1" applyBorder="1" applyAlignment="1">
      <alignment horizontal="center" vertical="center"/>
    </xf>
    <xf numFmtId="0" fontId="4" fillId="0" borderId="1" xfId="0" applyFont="1" applyFill="1" applyBorder="1" applyAlignment="1">
      <alignment vertical="center" shrinkToFit="1"/>
    </xf>
    <xf numFmtId="0" fontId="15" fillId="0" borderId="0" xfId="0" applyFont="1" applyAlignment="1">
      <alignment horizontal="center" vertical="center"/>
    </xf>
    <xf numFmtId="0" fontId="4" fillId="0" borderId="0" xfId="0" applyFont="1" applyAlignment="1">
      <alignment horizontal="center" vertical="center"/>
    </xf>
    <xf numFmtId="0" fontId="4" fillId="0" borderId="8" xfId="0" applyFont="1" applyFill="1" applyBorder="1" applyAlignment="1" applyProtection="1">
      <alignment vertical="center"/>
    </xf>
    <xf numFmtId="0" fontId="4" fillId="0" borderId="10" xfId="0" applyFont="1" applyFill="1" applyBorder="1" applyAlignment="1" applyProtection="1">
      <alignment vertical="center"/>
    </xf>
    <xf numFmtId="0" fontId="4" fillId="0" borderId="1" xfId="0" applyNumberFormat="1" applyFont="1" applyFill="1" applyBorder="1" applyAlignment="1" applyProtection="1">
      <alignment vertical="center" shrinkToFit="1"/>
    </xf>
    <xf numFmtId="0" fontId="4" fillId="0" borderId="1" xfId="0" applyNumberFormat="1" applyFont="1" applyFill="1" applyBorder="1" applyAlignment="1" applyProtection="1">
      <alignment horizontal="left" vertical="center" shrinkToFit="1"/>
    </xf>
    <xf numFmtId="0" fontId="4" fillId="0" borderId="0" xfId="0" applyNumberFormat="1" applyFont="1" applyFill="1" applyBorder="1" applyAlignment="1" applyProtection="1">
      <alignment vertical="center" shrinkToFit="1"/>
    </xf>
    <xf numFmtId="38" fontId="4" fillId="2" borderId="0" xfId="1" applyFont="1" applyFill="1" applyBorder="1" applyAlignment="1">
      <alignment horizontal="right" vertical="center" shrinkToFit="1"/>
    </xf>
    <xf numFmtId="38" fontId="4" fillId="4" borderId="0" xfId="1" applyFont="1" applyFill="1" applyBorder="1" applyAlignment="1">
      <alignment horizontal="right" vertical="center" shrinkToFit="1"/>
    </xf>
    <xf numFmtId="49" fontId="7" fillId="0" borderId="1" xfId="0" applyNumberFormat="1" applyFont="1" applyBorder="1" applyAlignment="1">
      <alignment vertical="center" shrinkToFit="1"/>
    </xf>
    <xf numFmtId="49" fontId="4" fillId="0" borderId="9" xfId="0" applyNumberFormat="1" applyFont="1" applyFill="1" applyBorder="1" applyAlignment="1" applyProtection="1">
      <alignment horizontal="centerContinuous" vertical="center"/>
    </xf>
    <xf numFmtId="49" fontId="4" fillId="0" borderId="10" xfId="0" applyNumberFormat="1" applyFont="1" applyFill="1" applyBorder="1" applyAlignment="1" applyProtection="1">
      <alignment horizontal="centerContinuous" vertical="center"/>
    </xf>
    <xf numFmtId="1" fontId="4" fillId="0" borderId="10" xfId="0" applyNumberFormat="1" applyFont="1" applyFill="1" applyBorder="1" applyAlignment="1" applyProtection="1">
      <alignment horizontal="centerContinuous" vertical="center"/>
    </xf>
    <xf numFmtId="1" fontId="4" fillId="0" borderId="9" xfId="0" applyNumberFormat="1" applyFont="1" applyFill="1" applyBorder="1" applyAlignment="1" applyProtection="1">
      <alignment horizontal="centerContinuous" vertical="center"/>
    </xf>
    <xf numFmtId="49" fontId="4" fillId="0" borderId="9" xfId="0" applyNumberFormat="1" applyFont="1" applyFill="1" applyBorder="1" applyAlignment="1" applyProtection="1">
      <alignment vertical="center"/>
    </xf>
    <xf numFmtId="49" fontId="4" fillId="0" borderId="10" xfId="0" applyNumberFormat="1" applyFont="1" applyFill="1" applyBorder="1" applyAlignment="1" applyProtection="1">
      <alignment vertical="center"/>
    </xf>
    <xf numFmtId="0" fontId="4" fillId="0" borderId="10" xfId="0" applyFont="1" applyFill="1" applyBorder="1" applyAlignment="1" applyProtection="1">
      <alignment horizontal="centerContinuous" vertical="center" shrinkToFit="1"/>
    </xf>
    <xf numFmtId="180" fontId="4" fillId="0" borderId="10" xfId="0" applyNumberFormat="1" applyFont="1" applyFill="1" applyBorder="1" applyAlignment="1" applyProtection="1">
      <alignment horizontal="centerContinuous" vertical="center" shrinkToFit="1"/>
    </xf>
    <xf numFmtId="49" fontId="4" fillId="0" borderId="10" xfId="0" applyNumberFormat="1" applyFont="1" applyFill="1" applyBorder="1" applyAlignment="1" applyProtection="1">
      <alignment horizontal="centerContinuous" vertical="center" shrinkToFit="1"/>
    </xf>
    <xf numFmtId="177" fontId="4" fillId="0" borderId="0" xfId="0" applyNumberFormat="1" applyFont="1" applyFill="1" applyAlignment="1" applyProtection="1">
      <alignment horizontal="centerContinuous" vertical="center"/>
    </xf>
    <xf numFmtId="0" fontId="2" fillId="0" borderId="5" xfId="0" applyFont="1" applyFill="1" applyBorder="1">
      <alignment vertical="center"/>
    </xf>
    <xf numFmtId="0" fontId="2" fillId="0" borderId="0" xfId="0" applyFont="1" applyFill="1" applyBorder="1">
      <alignment vertical="center"/>
    </xf>
    <xf numFmtId="0" fontId="2" fillId="0" borderId="0" xfId="0" applyFont="1">
      <alignment vertical="center"/>
    </xf>
    <xf numFmtId="0" fontId="2" fillId="0" borderId="12" xfId="0" applyFont="1" applyBorder="1" applyAlignment="1">
      <alignment vertical="center" wrapText="1"/>
    </xf>
    <xf numFmtId="0" fontId="3" fillId="0" borderId="1" xfId="0" applyFont="1" applyBorder="1" applyAlignment="1">
      <alignment vertical="center" wrapText="1"/>
    </xf>
    <xf numFmtId="0" fontId="3" fillId="0" borderId="8" xfId="0" applyFont="1" applyBorder="1" applyAlignment="1">
      <alignment vertical="center" wrapText="1"/>
    </xf>
    <xf numFmtId="0" fontId="2" fillId="0" borderId="5" xfId="0" applyFont="1" applyBorder="1">
      <alignment vertical="center"/>
    </xf>
    <xf numFmtId="180" fontId="4" fillId="0" borderId="8" xfId="0" applyNumberFormat="1" applyFont="1" applyFill="1" applyBorder="1" applyAlignment="1" applyProtection="1">
      <alignment horizontal="center" vertical="center" shrinkToFit="1"/>
    </xf>
    <xf numFmtId="0" fontId="4" fillId="0" borderId="5" xfId="0" applyFont="1" applyBorder="1" applyAlignment="1">
      <alignment horizontal="right" vertical="center" shrinkToFit="1"/>
    </xf>
    <xf numFmtId="0" fontId="4" fillId="0" borderId="0" xfId="0" applyFont="1" applyAlignment="1">
      <alignment horizontal="center" vertical="center"/>
    </xf>
    <xf numFmtId="0" fontId="4" fillId="0" borderId="1" xfId="0" applyFont="1" applyBorder="1" applyAlignment="1">
      <alignment horizontal="center" vertical="center"/>
    </xf>
    <xf numFmtId="0" fontId="4" fillId="0" borderId="0" xfId="0" applyFont="1" applyProtection="1">
      <alignment vertical="center"/>
    </xf>
    <xf numFmtId="0" fontId="4" fillId="0" borderId="5" xfId="0" applyFont="1" applyBorder="1" applyAlignment="1" applyProtection="1">
      <alignment horizontal="left" vertical="center" indent="1"/>
    </xf>
    <xf numFmtId="0" fontId="4" fillId="0" borderId="0" xfId="0" applyFont="1" applyBorder="1" applyProtection="1">
      <alignment vertical="center"/>
    </xf>
    <xf numFmtId="0" fontId="4" fillId="0" borderId="13" xfId="0" applyFont="1" applyBorder="1" applyProtection="1">
      <alignment vertical="center"/>
    </xf>
    <xf numFmtId="0" fontId="22" fillId="0" borderId="0" xfId="0" applyFont="1" applyAlignment="1" applyProtection="1">
      <alignment vertical="center"/>
    </xf>
    <xf numFmtId="0" fontId="22" fillId="0" borderId="13" xfId="0" applyFont="1" applyBorder="1" applyAlignment="1" applyProtection="1">
      <alignment vertical="center"/>
    </xf>
    <xf numFmtId="0" fontId="6" fillId="0" borderId="0" xfId="0" applyFont="1" applyAlignment="1" applyProtection="1">
      <alignment horizontal="left" vertical="center"/>
    </xf>
    <xf numFmtId="0" fontId="6" fillId="0" borderId="13" xfId="0" applyFont="1" applyBorder="1" applyAlignment="1" applyProtection="1">
      <alignment horizontal="left" vertical="center"/>
    </xf>
    <xf numFmtId="0" fontId="4" fillId="0" borderId="15" xfId="0" applyFont="1" applyBorder="1" applyProtection="1">
      <alignment vertical="center"/>
    </xf>
    <xf numFmtId="0" fontId="4" fillId="0" borderId="2" xfId="0" applyFont="1" applyBorder="1" applyAlignment="1" applyProtection="1">
      <alignment horizontal="left" vertical="center" indent="1"/>
    </xf>
    <xf numFmtId="0" fontId="4" fillId="0" borderId="3" xfId="0" applyFont="1" applyBorder="1" applyProtection="1">
      <alignment vertical="center"/>
    </xf>
    <xf numFmtId="0" fontId="4" fillId="0" borderId="4" xfId="0" applyFont="1" applyBorder="1" applyProtection="1">
      <alignment vertical="center"/>
    </xf>
    <xf numFmtId="0" fontId="4" fillId="0" borderId="14" xfId="0" applyFont="1" applyBorder="1" applyProtection="1">
      <alignment vertical="center"/>
    </xf>
    <xf numFmtId="0" fontId="4" fillId="0" borderId="8" xfId="0" applyFont="1" applyBorder="1" applyAlignment="1" applyProtection="1">
      <alignment horizontal="left" vertical="center" indent="1"/>
    </xf>
    <xf numFmtId="0" fontId="4" fillId="0" borderId="9" xfId="0" applyFont="1" applyBorder="1" applyProtection="1">
      <alignment vertical="center"/>
    </xf>
    <xf numFmtId="0" fontId="4" fillId="0" borderId="10" xfId="0" applyFont="1" applyBorder="1" applyProtection="1">
      <alignment vertical="center"/>
    </xf>
    <xf numFmtId="179" fontId="4" fillId="0" borderId="0" xfId="0" applyNumberFormat="1" applyFont="1" applyBorder="1" applyAlignment="1" applyProtection="1">
      <alignment horizontal="right" vertical="center"/>
    </xf>
    <xf numFmtId="49" fontId="7" fillId="0" borderId="5" xfId="0" applyNumberFormat="1" applyFont="1" applyBorder="1" applyProtection="1">
      <alignment vertical="center"/>
    </xf>
    <xf numFmtId="0" fontId="7" fillId="0" borderId="5" xfId="0" applyNumberFormat="1" applyFont="1" applyBorder="1" applyProtection="1">
      <alignment vertical="center"/>
    </xf>
    <xf numFmtId="49" fontId="7" fillId="0" borderId="2" xfId="0" applyNumberFormat="1" applyFont="1" applyBorder="1" applyProtection="1">
      <alignment vertical="center"/>
    </xf>
    <xf numFmtId="49" fontId="7" fillId="0" borderId="6" xfId="0" applyNumberFormat="1" applyFont="1" applyBorder="1" applyProtection="1">
      <alignment vertical="center"/>
    </xf>
    <xf numFmtId="0" fontId="5" fillId="0" borderId="0" xfId="0" applyFont="1" applyProtection="1">
      <alignment vertical="center"/>
    </xf>
    <xf numFmtId="0" fontId="0" fillId="0" borderId="0" xfId="0" applyFill="1">
      <alignment vertical="center"/>
    </xf>
    <xf numFmtId="0" fontId="25" fillId="0" borderId="5" xfId="0" applyFont="1" applyBorder="1" applyAlignment="1" applyProtection="1">
      <alignment horizontal="left" vertical="center" indent="1"/>
    </xf>
    <xf numFmtId="0" fontId="4" fillId="0" borderId="22" xfId="0" applyFont="1" applyBorder="1" applyAlignment="1">
      <alignment horizontal="center" vertical="center"/>
    </xf>
    <xf numFmtId="57" fontId="0" fillId="0" borderId="0" xfId="0" applyNumberFormat="1">
      <alignment vertical="center"/>
    </xf>
    <xf numFmtId="0" fontId="4" fillId="2" borderId="0" xfId="0" applyFont="1" applyFill="1" applyAlignment="1">
      <alignment horizontal="left" vertical="center"/>
    </xf>
    <xf numFmtId="0" fontId="4" fillId="0" borderId="10" xfId="0" applyFont="1" applyBorder="1" applyAlignment="1">
      <alignment horizontal="centerContinuous" vertical="center" shrinkToFit="1"/>
    </xf>
    <xf numFmtId="0" fontId="26" fillId="0" borderId="0" xfId="0" applyFont="1">
      <alignment vertical="center"/>
    </xf>
    <xf numFmtId="0" fontId="25" fillId="0" borderId="0" xfId="0" applyFont="1">
      <alignment vertical="center"/>
    </xf>
    <xf numFmtId="0" fontId="4" fillId="0" borderId="12" xfId="0" applyFont="1" applyBorder="1" applyAlignment="1">
      <alignment horizontal="right" vertical="center" shrinkToFit="1"/>
    </xf>
    <xf numFmtId="0" fontId="0" fillId="0" borderId="0" xfId="0" applyFill="1" applyAlignment="1">
      <alignment vertical="center" wrapText="1"/>
    </xf>
    <xf numFmtId="0" fontId="18" fillId="0" borderId="0" xfId="0" applyFont="1" applyFill="1" applyAlignment="1">
      <alignment vertical="center" wrapText="1"/>
    </xf>
    <xf numFmtId="0" fontId="21" fillId="0" borderId="0" xfId="0" applyFont="1" applyFill="1" applyAlignment="1">
      <alignment vertical="center" wrapText="1"/>
    </xf>
    <xf numFmtId="0" fontId="19" fillId="0" borderId="0" xfId="0" applyFont="1" applyFill="1" applyAlignment="1">
      <alignment vertical="center" wrapText="1"/>
    </xf>
    <xf numFmtId="0" fontId="18" fillId="0" borderId="0" xfId="0" applyFont="1" applyAlignment="1">
      <alignment vertical="center" wrapText="1"/>
    </xf>
    <xf numFmtId="0" fontId="21" fillId="0" borderId="0" xfId="0" applyFont="1" applyAlignment="1">
      <alignment vertical="center" wrapText="1"/>
    </xf>
    <xf numFmtId="1" fontId="0" fillId="0" borderId="0" xfId="0" applyNumberFormat="1">
      <alignment vertical="center"/>
    </xf>
    <xf numFmtId="0" fontId="25" fillId="0" borderId="5" xfId="0" applyFont="1" applyBorder="1" applyAlignment="1">
      <alignment horizontal="left" vertical="center" indent="1"/>
    </xf>
    <xf numFmtId="0" fontId="4" fillId="0" borderId="5" xfId="0" applyFont="1" applyBorder="1" applyAlignment="1">
      <alignment horizontal="left" vertical="center" indent="1"/>
    </xf>
    <xf numFmtId="49" fontId="0" fillId="0" borderId="0" xfId="0" applyNumberFormat="1" applyFill="1" applyProtection="1">
      <alignment vertical="center"/>
      <protection locked="0"/>
    </xf>
    <xf numFmtId="1" fontId="0" fillId="0" borderId="0" xfId="0" applyNumberFormat="1" applyFill="1" applyProtection="1">
      <alignment vertical="center"/>
      <protection locked="0"/>
    </xf>
    <xf numFmtId="57" fontId="0" fillId="0" borderId="0" xfId="0" applyNumberFormat="1" applyFill="1" applyProtection="1">
      <alignment vertical="center"/>
      <protection locked="0"/>
    </xf>
    <xf numFmtId="0" fontId="0" fillId="0" borderId="0" xfId="0" applyFill="1" applyProtection="1">
      <alignment vertical="center"/>
      <protection locked="0"/>
    </xf>
    <xf numFmtId="57" fontId="0" fillId="0" borderId="0" xfId="0" applyNumberFormat="1" applyProtection="1">
      <alignment vertical="center"/>
      <protection locked="0"/>
    </xf>
    <xf numFmtId="49" fontId="0" fillId="0" borderId="0" xfId="0" applyNumberFormat="1" applyProtection="1">
      <alignment vertical="center"/>
      <protection locked="0"/>
    </xf>
    <xf numFmtId="0" fontId="0" fillId="0" borderId="0" xfId="0" applyProtection="1">
      <alignment vertical="center"/>
      <protection locked="0"/>
    </xf>
    <xf numFmtId="0" fontId="4" fillId="0" borderId="8" xfId="0" applyNumberFormat="1" applyFont="1" applyFill="1" applyBorder="1" applyAlignment="1" applyProtection="1">
      <alignment horizontal="centerContinuous" vertical="center"/>
    </xf>
    <xf numFmtId="1" fontId="4" fillId="0" borderId="8" xfId="0" applyNumberFormat="1" applyFont="1" applyFill="1" applyBorder="1" applyAlignment="1" applyProtection="1">
      <alignment horizontal="centerContinuous" vertical="center"/>
    </xf>
    <xf numFmtId="0" fontId="4" fillId="0" borderId="12" xfId="0" applyFont="1" applyFill="1" applyBorder="1" applyAlignment="1" applyProtection="1">
      <alignment horizontal="center" vertical="center"/>
    </xf>
    <xf numFmtId="0" fontId="4" fillId="0" borderId="1" xfId="0" applyFont="1" applyFill="1" applyBorder="1" applyAlignment="1" applyProtection="1">
      <alignment horizontal="center" vertical="center"/>
    </xf>
    <xf numFmtId="0" fontId="4" fillId="0" borderId="8" xfId="0" applyNumberFormat="1" applyFont="1" applyFill="1" applyBorder="1" applyAlignment="1" applyProtection="1">
      <alignment vertical="center"/>
    </xf>
    <xf numFmtId="0" fontId="4" fillId="0" borderId="8" xfId="0" applyNumberFormat="1" applyFont="1" applyFill="1" applyBorder="1" applyAlignment="1" applyProtection="1">
      <alignment horizontal="centerContinuous" vertical="center" shrinkToFit="1"/>
    </xf>
    <xf numFmtId="180" fontId="4" fillId="0" borderId="1" xfId="0" applyNumberFormat="1" applyFont="1" applyFill="1" applyBorder="1" applyAlignment="1" applyProtection="1">
      <alignment horizontal="center" vertical="center" shrinkToFit="1"/>
    </xf>
    <xf numFmtId="180" fontId="4" fillId="0" borderId="8" xfId="0" applyNumberFormat="1" applyFont="1" applyFill="1" applyBorder="1" applyAlignment="1" applyProtection="1">
      <alignment horizontal="centerContinuous" vertical="center" shrinkToFit="1"/>
    </xf>
    <xf numFmtId="0" fontId="4" fillId="0" borderId="8" xfId="0" applyFont="1" applyFill="1" applyBorder="1" applyAlignment="1" applyProtection="1">
      <alignment horizontal="centerContinuous" vertical="center" shrinkToFit="1"/>
    </xf>
    <xf numFmtId="179" fontId="4" fillId="0" borderId="2" xfId="0" applyNumberFormat="1" applyFont="1" applyFill="1" applyBorder="1" applyAlignment="1" applyProtection="1">
      <alignment horizontal="right" vertical="center" shrinkToFit="1"/>
    </xf>
    <xf numFmtId="179" fontId="4" fillId="0" borderId="11" xfId="0" applyNumberFormat="1" applyFont="1" applyFill="1" applyBorder="1" applyAlignment="1" applyProtection="1">
      <alignment horizontal="right" vertical="center" shrinkToFit="1"/>
    </xf>
    <xf numFmtId="179" fontId="4" fillId="0" borderId="5" xfId="0" applyNumberFormat="1" applyFont="1" applyFill="1" applyBorder="1" applyAlignment="1" applyProtection="1">
      <alignment horizontal="right" vertical="center" shrinkToFit="1"/>
    </xf>
    <xf numFmtId="179" fontId="4" fillId="0" borderId="5" xfId="0" quotePrefix="1" applyNumberFormat="1" applyFont="1" applyFill="1" applyBorder="1" applyAlignment="1" applyProtection="1">
      <alignment horizontal="right" vertical="center" shrinkToFit="1"/>
    </xf>
    <xf numFmtId="181" fontId="4" fillId="0" borderId="5" xfId="0" applyNumberFormat="1" applyFont="1" applyBorder="1" applyAlignment="1" applyProtection="1">
      <alignment horizontal="right" vertical="center" shrinkToFit="1"/>
    </xf>
    <xf numFmtId="179" fontId="4" fillId="0" borderId="5" xfId="0" applyNumberFormat="1" applyFont="1" applyBorder="1" applyAlignment="1" applyProtection="1">
      <alignment horizontal="right" vertical="center" shrinkToFit="1"/>
    </xf>
    <xf numFmtId="179" fontId="4" fillId="0" borderId="6" xfId="0" applyNumberFormat="1" applyFont="1" applyFill="1" applyBorder="1" applyAlignment="1" applyProtection="1">
      <alignment horizontal="right" vertical="center" shrinkToFit="1"/>
    </xf>
    <xf numFmtId="179" fontId="4" fillId="0" borderId="1" xfId="0" applyNumberFormat="1" applyFont="1" applyFill="1" applyBorder="1" applyAlignment="1" applyProtection="1">
      <alignment horizontal="right" vertical="center" shrinkToFit="1"/>
    </xf>
    <xf numFmtId="0" fontId="4" fillId="0" borderId="8" xfId="0" applyFont="1" applyBorder="1" applyAlignment="1" applyProtection="1">
      <alignment horizontal="centerContinuous" vertical="center" shrinkToFit="1"/>
    </xf>
    <xf numFmtId="38" fontId="14" fillId="0" borderId="22" xfId="1" applyFont="1" applyFill="1" applyBorder="1" applyAlignment="1" applyProtection="1">
      <alignment horizontal="right" vertical="center" shrinkToFit="1"/>
    </xf>
    <xf numFmtId="179" fontId="14" fillId="0" borderId="1" xfId="0" applyNumberFormat="1" applyFont="1" applyBorder="1" applyAlignment="1" applyProtection="1">
      <alignment horizontal="right" vertical="center" shrinkToFit="1"/>
    </xf>
    <xf numFmtId="180" fontId="14" fillId="0" borderId="23" xfId="0" applyNumberFormat="1" applyFont="1" applyBorder="1" applyAlignment="1" applyProtection="1">
      <alignment horizontal="right" vertical="center" shrinkToFit="1"/>
    </xf>
    <xf numFmtId="178" fontId="14" fillId="0" borderId="23" xfId="0" applyNumberFormat="1" applyFont="1" applyBorder="1" applyAlignment="1" applyProtection="1">
      <alignment horizontal="right" vertical="center" shrinkToFit="1"/>
    </xf>
    <xf numFmtId="179" fontId="14" fillId="0" borderId="22" xfId="0" applyNumberFormat="1" applyFont="1" applyBorder="1" applyAlignment="1" applyProtection="1">
      <alignment horizontal="right" vertical="center" shrinkToFit="1"/>
    </xf>
    <xf numFmtId="179" fontId="14" fillId="0" borderId="24" xfId="0" applyNumberFormat="1" applyFont="1" applyBorder="1" applyAlignment="1" applyProtection="1">
      <alignment horizontal="right" vertical="center" shrinkToFit="1"/>
    </xf>
    <xf numFmtId="179" fontId="14" fillId="0" borderId="25" xfId="0" applyNumberFormat="1" applyFont="1" applyBorder="1" applyAlignment="1" applyProtection="1">
      <alignment horizontal="right" vertical="center" shrinkToFit="1"/>
    </xf>
    <xf numFmtId="180" fontId="14" fillId="0" borderId="26" xfId="0" applyNumberFormat="1" applyFont="1" applyBorder="1" applyAlignment="1" applyProtection="1">
      <alignment horizontal="right" vertical="center" shrinkToFit="1"/>
    </xf>
    <xf numFmtId="178" fontId="14" fillId="0" borderId="26" xfId="0" applyNumberFormat="1" applyFont="1" applyBorder="1" applyAlignment="1" applyProtection="1">
      <alignment horizontal="right" vertical="center" shrinkToFit="1"/>
    </xf>
    <xf numFmtId="38" fontId="4" fillId="4" borderId="0" xfId="1" applyFont="1" applyFill="1" applyBorder="1" applyAlignment="1">
      <alignment vertical="center" shrinkToFit="1"/>
    </xf>
    <xf numFmtId="38" fontId="4" fillId="2" borderId="0" xfId="1" applyFont="1" applyFill="1" applyBorder="1" applyAlignment="1">
      <alignment vertical="center" shrinkToFit="1"/>
    </xf>
    <xf numFmtId="0" fontId="4" fillId="0" borderId="18" xfId="0" applyFont="1" applyBorder="1" applyAlignment="1">
      <alignment horizontal="center" vertical="center" shrinkToFit="1"/>
    </xf>
    <xf numFmtId="0" fontId="4" fillId="0" borderId="10" xfId="0" applyFont="1" applyBorder="1" applyAlignment="1">
      <alignment horizontal="center" vertical="center" shrinkToFit="1"/>
    </xf>
    <xf numFmtId="0" fontId="4" fillId="0" borderId="22" xfId="0" applyFont="1" applyBorder="1" applyAlignment="1">
      <alignment horizontal="center" vertical="center"/>
    </xf>
    <xf numFmtId="0" fontId="4" fillId="0" borderId="8" xfId="0" applyNumberFormat="1" applyFont="1" applyFill="1" applyBorder="1" applyAlignment="1" applyProtection="1">
      <alignment horizontal="center" vertical="center" shrinkToFit="1"/>
    </xf>
    <xf numFmtId="0" fontId="4" fillId="0" borderId="10" xfId="0" applyNumberFormat="1" applyFont="1" applyFill="1" applyBorder="1" applyAlignment="1" applyProtection="1">
      <alignment horizontal="center" vertical="center" shrinkToFit="1"/>
    </xf>
    <xf numFmtId="0" fontId="4" fillId="0" borderId="1" xfId="0" applyFont="1" applyBorder="1" applyAlignment="1">
      <alignment horizontal="center" vertical="center" wrapText="1"/>
    </xf>
    <xf numFmtId="0" fontId="4" fillId="0" borderId="19" xfId="0" applyFont="1" applyBorder="1" applyAlignment="1">
      <alignment horizontal="center" vertical="center"/>
    </xf>
    <xf numFmtId="0" fontId="4" fillId="0" borderId="20" xfId="0" applyFont="1" applyBorder="1" applyAlignment="1">
      <alignment horizontal="center" vertical="center"/>
    </xf>
    <xf numFmtId="0" fontId="4" fillId="0" borderId="21" xfId="0" applyFont="1" applyBorder="1" applyAlignment="1">
      <alignment horizontal="center" vertical="center"/>
    </xf>
    <xf numFmtId="0" fontId="24" fillId="0" borderId="1" xfId="0" applyFont="1" applyBorder="1" applyAlignment="1">
      <alignment horizontal="center" vertical="center" wrapText="1" shrinkToFit="1"/>
    </xf>
    <xf numFmtId="0" fontId="24" fillId="0" borderId="7" xfId="0" applyFont="1" applyBorder="1" applyAlignment="1">
      <alignment horizontal="center" vertical="center" wrapText="1" shrinkToFit="1"/>
    </xf>
    <xf numFmtId="0" fontId="24" fillId="0" borderId="12" xfId="0" applyFont="1" applyBorder="1" applyAlignment="1">
      <alignment horizontal="center" vertical="center" shrinkToFit="1"/>
    </xf>
    <xf numFmtId="0" fontId="4" fillId="0" borderId="18"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32" xfId="0" applyFont="1" applyBorder="1" applyAlignment="1">
      <alignment horizontal="center" vertical="center" wrapText="1"/>
    </xf>
    <xf numFmtId="0" fontId="4" fillId="0" borderId="34" xfId="0" applyFont="1" applyBorder="1" applyAlignment="1">
      <alignment horizontal="center" vertical="center"/>
    </xf>
    <xf numFmtId="0" fontId="4" fillId="0" borderId="31" xfId="0" applyFont="1" applyBorder="1" applyAlignment="1">
      <alignment horizontal="center" vertical="center"/>
    </xf>
    <xf numFmtId="0" fontId="4" fillId="0" borderId="33" xfId="0" applyFont="1" applyBorder="1" applyAlignment="1">
      <alignment horizontal="center" vertical="center" wrapText="1"/>
    </xf>
    <xf numFmtId="0" fontId="4" fillId="0" borderId="35" xfId="0" applyFont="1" applyBorder="1" applyAlignment="1">
      <alignment horizontal="center" vertical="center"/>
    </xf>
    <xf numFmtId="0" fontId="4" fillId="0" borderId="30" xfId="0" applyFont="1" applyBorder="1" applyAlignment="1">
      <alignment horizontal="center" vertical="center"/>
    </xf>
    <xf numFmtId="0" fontId="4" fillId="0" borderId="8" xfId="0" applyFont="1" applyBorder="1" applyAlignment="1">
      <alignment horizontal="center" vertical="center" shrinkToFit="1"/>
    </xf>
    <xf numFmtId="0" fontId="4" fillId="0" borderId="9" xfId="0" applyFont="1" applyBorder="1" applyAlignment="1">
      <alignment horizontal="center" vertical="center" shrinkToFit="1"/>
    </xf>
    <xf numFmtId="0" fontId="4" fillId="0" borderId="8" xfId="0" applyNumberFormat="1" applyFont="1" applyFill="1" applyBorder="1" applyAlignment="1" applyProtection="1">
      <alignment horizontal="left" vertical="center" shrinkToFit="1"/>
    </xf>
    <xf numFmtId="0" fontId="4" fillId="0" borderId="9" xfId="0" applyNumberFormat="1" applyFont="1" applyFill="1" applyBorder="1" applyAlignment="1" applyProtection="1">
      <alignment horizontal="left" vertical="center" shrinkToFit="1"/>
    </xf>
    <xf numFmtId="0" fontId="4" fillId="0" borderId="10" xfId="0" applyNumberFormat="1" applyFont="1" applyFill="1" applyBorder="1" applyAlignment="1" applyProtection="1">
      <alignment horizontal="left" vertical="center" shrinkToFit="1"/>
    </xf>
    <xf numFmtId="0" fontId="4" fillId="0" borderId="2" xfId="0" applyNumberFormat="1" applyFont="1" applyFill="1" applyBorder="1" applyAlignment="1" applyProtection="1">
      <alignment horizontal="left" vertical="center" shrinkToFit="1"/>
    </xf>
    <xf numFmtId="0" fontId="4" fillId="0" borderId="4" xfId="0" applyNumberFormat="1" applyFont="1" applyFill="1" applyBorder="1" applyAlignment="1" applyProtection="1">
      <alignment horizontal="left" vertical="center" shrinkToFit="1"/>
    </xf>
    <xf numFmtId="49" fontId="4" fillId="0" borderId="8" xfId="0" applyNumberFormat="1" applyFont="1" applyBorder="1" applyAlignment="1">
      <alignment horizontal="center" vertical="center"/>
    </xf>
    <xf numFmtId="49" fontId="4" fillId="0" borderId="9" xfId="0" applyNumberFormat="1" applyFont="1" applyBorder="1" applyAlignment="1">
      <alignment horizontal="center" vertical="center"/>
    </xf>
    <xf numFmtId="49" fontId="4" fillId="0" borderId="10" xfId="0" applyNumberFormat="1" applyFont="1" applyBorder="1" applyAlignment="1">
      <alignment horizontal="center" vertical="center"/>
    </xf>
    <xf numFmtId="1" fontId="4" fillId="0" borderId="8" xfId="0" applyNumberFormat="1" applyFont="1" applyBorder="1" applyAlignment="1">
      <alignment horizontal="center" vertical="center"/>
    </xf>
    <xf numFmtId="1" fontId="4" fillId="0" borderId="9" xfId="0" applyNumberFormat="1" applyFont="1" applyBorder="1" applyAlignment="1">
      <alignment horizontal="center" vertical="center"/>
    </xf>
    <xf numFmtId="1" fontId="4" fillId="0" borderId="10" xfId="0" applyNumberFormat="1" applyFont="1" applyBorder="1" applyAlignment="1">
      <alignment horizontal="center" vertical="center"/>
    </xf>
    <xf numFmtId="0" fontId="4" fillId="0" borderId="0" xfId="0" applyNumberFormat="1" applyFont="1" applyFill="1" applyBorder="1" applyAlignment="1" applyProtection="1">
      <alignment horizontal="left" vertical="center" shrinkToFit="1"/>
    </xf>
    <xf numFmtId="0" fontId="4" fillId="0" borderId="13" xfId="0" applyNumberFormat="1" applyFont="1" applyFill="1" applyBorder="1" applyAlignment="1" applyProtection="1">
      <alignment horizontal="left" vertical="center" shrinkToFit="1"/>
    </xf>
    <xf numFmtId="0" fontId="4" fillId="0" borderId="8" xfId="0" applyFont="1" applyBorder="1" applyAlignment="1">
      <alignment horizontal="left" vertical="center" shrinkToFit="1"/>
    </xf>
    <xf numFmtId="0" fontId="4" fillId="0" borderId="9" xfId="0" applyFont="1" applyBorder="1" applyAlignment="1">
      <alignment horizontal="left" vertical="center" shrinkToFit="1"/>
    </xf>
    <xf numFmtId="0" fontId="4" fillId="0" borderId="8" xfId="0" applyFont="1" applyFill="1" applyBorder="1" applyAlignment="1" applyProtection="1">
      <alignment horizontal="left" vertical="center" shrinkToFit="1"/>
    </xf>
    <xf numFmtId="0" fontId="4" fillId="0" borderId="10" xfId="0" applyFont="1" applyFill="1" applyBorder="1" applyAlignment="1" applyProtection="1">
      <alignment horizontal="left" vertical="center" shrinkToFit="1"/>
    </xf>
    <xf numFmtId="0" fontId="23" fillId="0" borderId="3" xfId="0" applyFont="1" applyBorder="1" applyAlignment="1">
      <alignment horizontal="center" vertical="top" textRotation="255" wrapText="1" indent="5"/>
    </xf>
    <xf numFmtId="0" fontId="23" fillId="0" borderId="0" xfId="0" applyFont="1" applyBorder="1" applyAlignment="1">
      <alignment horizontal="center" vertical="top" textRotation="255" wrapText="1" indent="5"/>
    </xf>
    <xf numFmtId="0" fontId="23" fillId="0" borderId="15" xfId="0" applyFont="1" applyBorder="1" applyAlignment="1">
      <alignment horizontal="center" vertical="top" textRotation="255" wrapText="1" indent="5"/>
    </xf>
    <xf numFmtId="0" fontId="23" fillId="0" borderId="0" xfId="0" applyFont="1" applyAlignment="1">
      <alignment horizontal="center" vertical="center"/>
    </xf>
    <xf numFmtId="0" fontId="4"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4" xfId="0" applyFont="1" applyBorder="1" applyAlignment="1">
      <alignment horizontal="center" vertical="center" shrinkToFit="1"/>
    </xf>
    <xf numFmtId="49" fontId="4" fillId="0" borderId="1" xfId="0" applyNumberFormat="1" applyFont="1" applyFill="1" applyBorder="1" applyAlignment="1" applyProtection="1">
      <alignment horizontal="left" vertical="center" shrinkToFit="1"/>
    </xf>
    <xf numFmtId="0" fontId="4" fillId="0" borderId="1" xfId="0" applyNumberFormat="1" applyFont="1" applyFill="1" applyBorder="1" applyAlignment="1" applyProtection="1">
      <alignment horizontal="center" vertical="center" shrinkToFit="1"/>
    </xf>
    <xf numFmtId="180" fontId="4" fillId="0" borderId="8" xfId="0" applyNumberFormat="1" applyFont="1" applyFill="1" applyBorder="1" applyAlignment="1" applyProtection="1">
      <alignment horizontal="center" vertical="center" shrinkToFit="1"/>
    </xf>
    <xf numFmtId="180" fontId="4" fillId="0" borderId="10" xfId="0" applyNumberFormat="1" applyFont="1" applyFill="1" applyBorder="1" applyAlignment="1" applyProtection="1">
      <alignment horizontal="center" vertical="center" shrinkToFit="1"/>
    </xf>
    <xf numFmtId="0" fontId="4" fillId="0" borderId="1" xfId="0" applyFont="1" applyBorder="1" applyAlignment="1">
      <alignment horizontal="left" vertical="center" shrinkToFit="1"/>
    </xf>
    <xf numFmtId="0" fontId="4" fillId="0" borderId="1" xfId="0" applyFont="1" applyBorder="1" applyAlignment="1">
      <alignment horizontal="left" vertical="center"/>
    </xf>
    <xf numFmtId="0" fontId="8" fillId="0" borderId="11" xfId="0" applyFont="1" applyBorder="1" applyAlignment="1">
      <alignment horizontal="center" vertical="top" textRotation="255" wrapText="1"/>
    </xf>
    <xf numFmtId="0" fontId="8" fillId="0" borderId="12" xfId="0" applyFont="1" applyBorder="1" applyAlignment="1">
      <alignment horizontal="center" vertical="top" textRotation="255" wrapText="1"/>
    </xf>
    <xf numFmtId="0" fontId="5" fillId="0" borderId="8" xfId="0" applyFont="1" applyBorder="1" applyAlignment="1">
      <alignment horizontal="left" vertical="center" shrinkToFit="1"/>
    </xf>
    <xf numFmtId="0" fontId="5" fillId="0" borderId="2" xfId="0" applyFont="1" applyBorder="1" applyAlignment="1">
      <alignment horizontal="left" vertical="center" shrinkToFit="1"/>
    </xf>
    <xf numFmtId="0" fontId="4" fillId="0" borderId="3" xfId="0" applyFont="1" applyBorder="1" applyAlignment="1">
      <alignment horizontal="left" vertical="center" shrinkToFit="1"/>
    </xf>
    <xf numFmtId="0" fontId="5" fillId="0" borderId="9" xfId="0" applyFont="1" applyBorder="1" applyAlignment="1">
      <alignment horizontal="left" vertical="center" shrinkToFit="1"/>
    </xf>
    <xf numFmtId="0" fontId="16" fillId="0" borderId="8" xfId="0" applyFont="1" applyBorder="1" applyAlignment="1">
      <alignment horizontal="left" vertical="center" wrapText="1"/>
    </xf>
    <xf numFmtId="0" fontId="16" fillId="0" borderId="9" xfId="0" applyFont="1" applyBorder="1" applyAlignment="1">
      <alignment horizontal="left" vertical="center" wrapText="1"/>
    </xf>
    <xf numFmtId="0" fontId="5" fillId="0" borderId="3" xfId="0" applyFont="1" applyBorder="1" applyAlignment="1">
      <alignment horizontal="left" vertical="center" shrinkToFit="1"/>
    </xf>
    <xf numFmtId="0" fontId="4" fillId="0" borderId="0" xfId="0" applyFont="1" applyAlignment="1">
      <alignment horizontal="center" vertical="center"/>
    </xf>
    <xf numFmtId="0" fontId="4" fillId="0" borderId="22" xfId="0" applyFont="1" applyBorder="1" applyAlignment="1">
      <alignment horizontal="center" vertical="center" shrinkToFit="1"/>
    </xf>
    <xf numFmtId="0" fontId="4" fillId="0" borderId="1" xfId="0" applyFont="1" applyBorder="1" applyAlignment="1">
      <alignment horizontal="center" vertical="center" shrinkToFit="1"/>
    </xf>
    <xf numFmtId="0" fontId="4" fillId="0" borderId="8" xfId="0" applyFont="1" applyBorder="1" applyAlignment="1">
      <alignment horizontal="center" vertical="center"/>
    </xf>
    <xf numFmtId="0" fontId="4" fillId="0" borderId="27" xfId="0" applyFont="1" applyBorder="1" applyAlignment="1">
      <alignment horizontal="center" vertical="center"/>
    </xf>
    <xf numFmtId="0" fontId="4" fillId="0" borderId="28" xfId="0" applyFont="1" applyBorder="1" applyAlignment="1">
      <alignment horizontal="center" vertical="center"/>
    </xf>
    <xf numFmtId="0" fontId="4" fillId="0" borderId="29" xfId="0" applyFont="1" applyBorder="1" applyAlignment="1">
      <alignment horizontal="center" vertical="center"/>
    </xf>
    <xf numFmtId="0" fontId="4" fillId="0" borderId="21" xfId="0" applyFont="1" applyBorder="1" applyAlignment="1">
      <alignment horizontal="center" vertical="center" wrapText="1"/>
    </xf>
    <xf numFmtId="0" fontId="4" fillId="0" borderId="23" xfId="0" applyFont="1" applyBorder="1" applyAlignment="1">
      <alignment horizontal="center" vertical="center"/>
    </xf>
    <xf numFmtId="0" fontId="4" fillId="0" borderId="1" xfId="0" applyFont="1" applyBorder="1" applyAlignment="1" applyProtection="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15" xfId="0" applyFont="1" applyBorder="1" applyAlignment="1">
      <alignment horizontal="center" vertical="center"/>
    </xf>
    <xf numFmtId="0" fontId="2" fillId="0" borderId="2" xfId="0" applyFont="1" applyFill="1" applyBorder="1" applyAlignment="1">
      <alignment vertical="center"/>
    </xf>
    <xf numFmtId="0" fontId="2" fillId="0" borderId="4" xfId="0" applyFont="1" applyFill="1" applyBorder="1" applyAlignment="1">
      <alignment vertical="center"/>
    </xf>
    <xf numFmtId="0" fontId="2" fillId="0" borderId="1" xfId="0" applyFont="1" applyFill="1" applyBorder="1" applyAlignment="1">
      <alignment vertical="center" wrapText="1"/>
    </xf>
    <xf numFmtId="0" fontId="2" fillId="0" borderId="2" xfId="0" applyFont="1" applyFill="1" applyBorder="1" applyAlignment="1">
      <alignment vertical="center" wrapText="1"/>
    </xf>
    <xf numFmtId="0" fontId="2" fillId="0" borderId="4" xfId="0" applyFont="1" applyFill="1" applyBorder="1" applyAlignment="1">
      <alignment vertical="center" wrapText="1"/>
    </xf>
    <xf numFmtId="0" fontId="2" fillId="0" borderId="8"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8" xfId="0" applyFont="1" applyFill="1" applyBorder="1" applyAlignment="1">
      <alignment vertical="center"/>
    </xf>
    <xf numFmtId="0" fontId="2" fillId="0" borderId="10" xfId="0" applyFont="1" applyFill="1" applyBorder="1" applyAlignment="1">
      <alignment vertical="center"/>
    </xf>
    <xf numFmtId="0" fontId="2" fillId="0" borderId="3" xfId="0" applyFont="1" applyFill="1" applyBorder="1" applyAlignment="1">
      <alignment vertical="center" wrapText="1"/>
    </xf>
    <xf numFmtId="0" fontId="2" fillId="0" borderId="7" xfId="0" applyFont="1" applyFill="1" applyBorder="1" applyAlignment="1">
      <alignment vertical="center" wrapText="1"/>
    </xf>
    <xf numFmtId="0" fontId="3" fillId="0" borderId="1" xfId="0" applyFont="1" applyFill="1" applyBorder="1" applyAlignment="1">
      <alignment vertical="center"/>
    </xf>
    <xf numFmtId="0" fontId="2" fillId="0" borderId="8" xfId="0" applyFont="1" applyFill="1" applyBorder="1" applyAlignment="1">
      <alignment vertical="center" wrapText="1"/>
    </xf>
    <xf numFmtId="0" fontId="2" fillId="0" borderId="10" xfId="0" applyFont="1" applyFill="1" applyBorder="1" applyAlignment="1">
      <alignment vertical="center" wrapText="1"/>
    </xf>
    <xf numFmtId="0" fontId="2" fillId="0" borderId="9" xfId="0" applyFont="1" applyFill="1" applyBorder="1" applyAlignment="1">
      <alignment vertical="center" wrapText="1"/>
    </xf>
    <xf numFmtId="0" fontId="2" fillId="0" borderId="9" xfId="0" applyFont="1" applyFill="1" applyBorder="1" applyAlignment="1">
      <alignment horizontal="center" vertical="center"/>
    </xf>
  </cellXfs>
  <cellStyles count="4">
    <cellStyle name="桁区切り" xfId="1" builtinId="6"/>
    <cellStyle name="標準" xfId="0" builtinId="0"/>
    <cellStyle name="標準 2" xfId="2" xr:uid="{8A3FC14C-0214-4531-A4F3-9174B6BB3D12}"/>
    <cellStyle name="標準 3" xfId="3" xr:uid="{6612F7E9-B0BF-4CFA-AB1B-737B68DAC8AE}"/>
  </cellStyles>
  <dxfs count="428">
    <dxf>
      <numFmt numFmtId="30" formatCode="@"/>
      <border diagonalUp="0" diagonalDown="0">
        <left style="thin">
          <color indexed="64"/>
        </left>
        <right/>
        <top style="thin">
          <color indexed="64"/>
        </top>
        <bottom style="thin">
          <color indexed="64"/>
        </bottom>
        <vertical/>
        <horizontal/>
      </border>
    </dxf>
    <dxf>
      <numFmt numFmtId="0" formatCode="General"/>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numFmt numFmtId="0" formatCode="General"/>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numFmt numFmtId="30" formatCode="@"/>
      <fill>
        <patternFill patternType="solid">
          <fgColor indexed="64"/>
          <bgColor theme="0" tint="-0.14999847407452621"/>
        </patternFill>
      </fill>
      <border diagonalUp="0" diagonalDown="0" outline="0">
        <left style="thin">
          <color indexed="64"/>
        </left>
        <right style="thin">
          <color indexed="64"/>
        </right>
        <top/>
        <bottom/>
      </border>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b/>
        <i val="0"/>
        <color rgb="FFFF0000"/>
      </font>
    </dxf>
    <dxf>
      <font>
        <b/>
        <i val="0"/>
        <color rgb="FFFF0000"/>
      </font>
    </dxf>
    <dxf>
      <font>
        <b/>
        <i val="0"/>
        <color rgb="FFFF0000"/>
      </font>
    </dxf>
    <dxf>
      <font>
        <b/>
        <i val="0"/>
        <color rgb="FFFF0000"/>
      </font>
    </dxf>
    <dxf>
      <font>
        <b/>
        <i val="0"/>
        <color rgb="FFFF0000"/>
      </font>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color theme="0"/>
      </font>
    </dxf>
    <dxf>
      <font>
        <color rgb="FFFF0000"/>
      </font>
    </dxf>
    <dxf>
      <fill>
        <patternFill>
          <bgColor theme="7" tint="0.79998168889431442"/>
        </patternFill>
      </fill>
    </dxf>
    <dxf>
      <font>
        <color theme="0"/>
      </font>
    </dxf>
    <dxf>
      <font>
        <color rgb="FFFF0000"/>
      </font>
    </dxf>
    <dxf>
      <fill>
        <patternFill>
          <bgColor theme="7" tint="0.79998168889431442"/>
        </patternFill>
      </fill>
    </dxf>
    <dxf>
      <font>
        <color theme="0"/>
      </font>
    </dxf>
    <dxf>
      <font>
        <color rgb="FFFF0000"/>
      </font>
    </dxf>
    <dxf>
      <fill>
        <patternFill>
          <bgColor theme="7" tint="0.79998168889431442"/>
        </patternFill>
      </fill>
    </dxf>
    <dxf>
      <font>
        <color rgb="FFFF0000"/>
      </font>
    </dxf>
    <dxf>
      <font>
        <color theme="0"/>
      </font>
    </dxf>
    <dxf>
      <fill>
        <patternFill>
          <bgColor theme="7" tint="0.79998168889431442"/>
        </patternFill>
      </fill>
    </dxf>
    <dxf>
      <fill>
        <patternFill>
          <bgColor theme="7" tint="0.79998168889431442"/>
        </patternFill>
      </fill>
    </dxf>
    <dxf>
      <font>
        <color theme="0"/>
      </font>
    </dxf>
    <dxf>
      <font>
        <color rgb="FFFF0000"/>
      </font>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2.xml.rels><?xml version="1.0" encoding="UTF-8" standalone="yes"?>
<Relationships xmlns="http://schemas.openxmlformats.org/package/2006/relationships"><Relationship Id="rId8" Type="http://schemas.openxmlformats.org/officeDocument/2006/relationships/hyperlink" Target="https://kouseikyoku.mhlw.go.jp/shikoku/gyomu/gyomu/hoken_kikan/shitei/index.html" TargetMode="External"/><Relationship Id="rId3" Type="http://schemas.openxmlformats.org/officeDocument/2006/relationships/hyperlink" Target="https://kouseikyoku.mhlw.go.jp/tohoku/gyomu/gyomu/hoken_kikan/itiran.html" TargetMode="External"/><Relationship Id="rId7" Type="http://schemas.openxmlformats.org/officeDocument/2006/relationships/hyperlink" Target="https://kouseikyoku.mhlw.go.jp/chugokushikoku/chousaka/iryoukikanshitei.html" TargetMode="External"/><Relationship Id="rId2" Type="http://schemas.openxmlformats.org/officeDocument/2006/relationships/hyperlink" Target="https://kouseikyoku.mhlw.go.jp/hokkaido/gyomu/gyomu/hoken_kikan/code_ichiran.html" TargetMode="External"/><Relationship Id="rId1" Type="http://schemas.openxmlformats.org/officeDocument/2006/relationships/hyperlink" Target="https://www.houjin-bangou.nta.go.jp/" TargetMode="External"/><Relationship Id="rId6" Type="http://schemas.openxmlformats.org/officeDocument/2006/relationships/hyperlink" Target="https://kouseikyoku.mhlw.go.jp/kinki/tyousa/shinkishitei.html" TargetMode="External"/><Relationship Id="rId5" Type="http://schemas.openxmlformats.org/officeDocument/2006/relationships/hyperlink" Target="https://kouseikyoku.mhlw.go.jp/tokaihokuriku/newpage_00287.html" TargetMode="External"/><Relationship Id="rId4" Type="http://schemas.openxmlformats.org/officeDocument/2006/relationships/hyperlink" Target="https://kouseikyoku.mhlw.go.jp/kantoshinetsu/chousa/shitei.html" TargetMode="External"/><Relationship Id="rId9" Type="http://schemas.openxmlformats.org/officeDocument/2006/relationships/hyperlink" Target="https://kouseikyoku.mhlw.go.jp/kyushu/gyomu/gyomu/hoken_kikan/index_00006.html" TargetMode="External"/></Relationships>
</file>

<file path=xl/drawings/drawing1.xml><?xml version="1.0" encoding="utf-8"?>
<xdr:wsDr xmlns:xdr="http://schemas.openxmlformats.org/drawingml/2006/spreadsheetDrawing" xmlns:a="http://schemas.openxmlformats.org/drawingml/2006/main">
  <xdr:twoCellAnchor>
    <xdr:from>
      <xdr:col>16</xdr:col>
      <xdr:colOff>228600</xdr:colOff>
      <xdr:row>0</xdr:row>
      <xdr:rowOff>0</xdr:rowOff>
    </xdr:from>
    <xdr:to>
      <xdr:col>20</xdr:col>
      <xdr:colOff>617400</xdr:colOff>
      <xdr:row>0</xdr:row>
      <xdr:rowOff>180000</xdr:rowOff>
    </xdr:to>
    <xdr:sp macro="" textlink="">
      <xdr:nvSpPr>
        <xdr:cNvPr id="2" name="テキスト ボックス 1">
          <a:extLst>
            <a:ext uri="{FF2B5EF4-FFF2-40B4-BE49-F238E27FC236}">
              <a16:creationId xmlns:a16="http://schemas.microsoft.com/office/drawing/2014/main" id="{80134305-78D7-4AD4-B701-D9B3CA75E193}"/>
            </a:ext>
          </a:extLst>
        </xdr:cNvPr>
        <xdr:cNvSpPr txBox="1"/>
      </xdr:nvSpPr>
      <xdr:spPr>
        <a:xfrm>
          <a:off x="11182350" y="0"/>
          <a:ext cx="3132000" cy="180000"/>
        </a:xfrm>
        <a:prstGeom prst="wedgeRectCallout">
          <a:avLst>
            <a:gd name="adj1" fmla="val 4588"/>
            <a:gd name="adj2" fmla="val 83959"/>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赤文字は病院</a:t>
          </a:r>
          <a:r>
            <a:rPr kumimoji="1" lang="ja-JP" altLang="en-US" sz="1100"/>
            <a:t>のみ、</a:t>
          </a:r>
          <a:r>
            <a:rPr kumimoji="1" lang="ja-JP" altLang="en-US" sz="1100">
              <a:solidFill>
                <a:srgbClr val="0070C0"/>
              </a:solidFill>
            </a:rPr>
            <a:t>青文字は診療所</a:t>
          </a:r>
          <a:r>
            <a:rPr kumimoji="1" lang="ja-JP" altLang="en-US" sz="1100"/>
            <a:t>のみの項目</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154641</xdr:colOff>
      <xdr:row>4</xdr:row>
      <xdr:rowOff>127679</xdr:rowOff>
    </xdr:from>
    <xdr:to>
      <xdr:col>9</xdr:col>
      <xdr:colOff>600415</xdr:colOff>
      <xdr:row>5</xdr:row>
      <xdr:rowOff>106027</xdr:rowOff>
    </xdr:to>
    <xdr:sp macro="" textlink="">
      <xdr:nvSpPr>
        <xdr:cNvPr id="8" name="正方形/長方形 7">
          <a:hlinkClick xmlns:r="http://schemas.openxmlformats.org/officeDocument/2006/relationships" r:id="rId1"/>
          <a:extLst>
            <a:ext uri="{FF2B5EF4-FFF2-40B4-BE49-F238E27FC236}">
              <a16:creationId xmlns:a16="http://schemas.microsoft.com/office/drawing/2014/main" id="{5275A886-6564-413B-8321-A3D436F1266C}"/>
            </a:ext>
          </a:extLst>
        </xdr:cNvPr>
        <xdr:cNvSpPr/>
      </xdr:nvSpPr>
      <xdr:spPr>
        <a:xfrm>
          <a:off x="1678641" y="614815"/>
          <a:ext cx="3352260" cy="147076"/>
        </a:xfrm>
        <a:prstGeom prst="rect">
          <a:avLst/>
        </a:prstGeom>
      </xdr:spPr>
      <xdr:style>
        <a:lnRef idx="0">
          <a:schemeClr val="accent4"/>
        </a:lnRef>
        <a:fillRef idx="3">
          <a:schemeClr val="accent4"/>
        </a:fillRef>
        <a:effectRef idx="3">
          <a:schemeClr val="accent4"/>
        </a:effectRef>
        <a:fontRef idx="minor">
          <a:schemeClr val="lt1"/>
        </a:fontRef>
      </xdr:style>
      <xdr:txBody>
        <a:bodyPr vertOverflow="clip" horzOverflow="clip" rtlCol="0" anchor="ctr"/>
        <a:lstStyle/>
        <a:p>
          <a:pPr algn="ctr"/>
          <a:r>
            <a:rPr kumimoji="1" lang="ja-JP" altLang="en-US" sz="750" b="1">
              <a:solidFill>
                <a:sysClr val="windowText" lastClr="000000"/>
              </a:solidFill>
              <a:latin typeface="HG丸ｺﾞｼｯｸM-PRO" panose="020F0600000000000000" pitchFamily="50" charset="-128"/>
              <a:ea typeface="HG丸ｺﾞｼｯｸM-PRO" panose="020F0600000000000000" pitchFamily="50" charset="-128"/>
            </a:rPr>
            <a:t>法人番号</a:t>
          </a:r>
        </a:p>
      </xdr:txBody>
    </xdr:sp>
    <xdr:clientData fPrintsWithSheet="0"/>
  </xdr:twoCellAnchor>
  <xdr:twoCellAnchor>
    <xdr:from>
      <xdr:col>4</xdr:col>
      <xdr:colOff>154641</xdr:colOff>
      <xdr:row>6</xdr:row>
      <xdr:rowOff>7168</xdr:rowOff>
    </xdr:from>
    <xdr:to>
      <xdr:col>5</xdr:col>
      <xdr:colOff>675741</xdr:colOff>
      <xdr:row>6</xdr:row>
      <xdr:rowOff>133168</xdr:rowOff>
    </xdr:to>
    <xdr:sp macro="" textlink="">
      <xdr:nvSpPr>
        <xdr:cNvPr id="9" name="正方形/長方形 8">
          <a:hlinkClick xmlns:r="http://schemas.openxmlformats.org/officeDocument/2006/relationships" r:id="rId2"/>
          <a:extLst>
            <a:ext uri="{FF2B5EF4-FFF2-40B4-BE49-F238E27FC236}">
              <a16:creationId xmlns:a16="http://schemas.microsoft.com/office/drawing/2014/main" id="{8D0DDCB4-9E76-4F8E-9C69-38A117BD5D25}"/>
            </a:ext>
          </a:extLst>
        </xdr:cNvPr>
        <xdr:cNvSpPr/>
      </xdr:nvSpPr>
      <xdr:spPr>
        <a:xfrm>
          <a:off x="1564341" y="845368"/>
          <a:ext cx="864000"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北海道</a:t>
          </a:r>
        </a:p>
      </xdr:txBody>
    </xdr:sp>
    <xdr:clientData fPrintsWithSheet="0"/>
  </xdr:twoCellAnchor>
  <xdr:twoCellAnchor>
    <xdr:from>
      <xdr:col>6</xdr:col>
      <xdr:colOff>5584</xdr:colOff>
      <xdr:row>6</xdr:row>
      <xdr:rowOff>7168</xdr:rowOff>
    </xdr:from>
    <xdr:to>
      <xdr:col>7</xdr:col>
      <xdr:colOff>138064</xdr:colOff>
      <xdr:row>6</xdr:row>
      <xdr:rowOff>133168</xdr:rowOff>
    </xdr:to>
    <xdr:sp macro="" textlink="">
      <xdr:nvSpPr>
        <xdr:cNvPr id="10" name="正方形/長方形 9">
          <a:hlinkClick xmlns:r="http://schemas.openxmlformats.org/officeDocument/2006/relationships" r:id="rId3"/>
          <a:extLst>
            <a:ext uri="{FF2B5EF4-FFF2-40B4-BE49-F238E27FC236}">
              <a16:creationId xmlns:a16="http://schemas.microsoft.com/office/drawing/2014/main" id="{19E691BB-1472-4BBC-BAEC-2AC2A4CD0AC9}"/>
            </a:ext>
          </a:extLst>
        </xdr:cNvPr>
        <xdr:cNvSpPr/>
      </xdr:nvSpPr>
      <xdr:spPr>
        <a:xfrm>
          <a:off x="2490248" y="842647"/>
          <a:ext cx="864545"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東北</a:t>
          </a:r>
        </a:p>
      </xdr:txBody>
    </xdr:sp>
    <xdr:clientData fPrintsWithSheet="0"/>
  </xdr:twoCellAnchor>
  <xdr:twoCellAnchor>
    <xdr:from>
      <xdr:col>7</xdr:col>
      <xdr:colOff>199971</xdr:colOff>
      <xdr:row>6</xdr:row>
      <xdr:rowOff>7168</xdr:rowOff>
    </xdr:from>
    <xdr:to>
      <xdr:col>8</xdr:col>
      <xdr:colOff>332451</xdr:colOff>
      <xdr:row>6</xdr:row>
      <xdr:rowOff>133168</xdr:rowOff>
    </xdr:to>
    <xdr:sp macro="" textlink="">
      <xdr:nvSpPr>
        <xdr:cNvPr id="11" name="正方形/長方形 10">
          <a:hlinkClick xmlns:r="http://schemas.openxmlformats.org/officeDocument/2006/relationships" r:id="rId4"/>
          <a:extLst>
            <a:ext uri="{FF2B5EF4-FFF2-40B4-BE49-F238E27FC236}">
              <a16:creationId xmlns:a16="http://schemas.microsoft.com/office/drawing/2014/main" id="{B8A3AD0A-5579-4029-AA37-97DD37F446E5}"/>
            </a:ext>
          </a:extLst>
        </xdr:cNvPr>
        <xdr:cNvSpPr/>
      </xdr:nvSpPr>
      <xdr:spPr>
        <a:xfrm>
          <a:off x="3416700" y="842647"/>
          <a:ext cx="864544"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関東信越</a:t>
          </a:r>
        </a:p>
      </xdr:txBody>
    </xdr:sp>
    <xdr:clientData fPrintsWithSheet="0"/>
  </xdr:twoCellAnchor>
  <xdr:twoCellAnchor>
    <xdr:from>
      <xdr:col>8</xdr:col>
      <xdr:colOff>394357</xdr:colOff>
      <xdr:row>6</xdr:row>
      <xdr:rowOff>7168</xdr:rowOff>
    </xdr:from>
    <xdr:to>
      <xdr:col>9</xdr:col>
      <xdr:colOff>603037</xdr:colOff>
      <xdr:row>6</xdr:row>
      <xdr:rowOff>133168</xdr:rowOff>
    </xdr:to>
    <xdr:sp macro="" textlink="">
      <xdr:nvSpPr>
        <xdr:cNvPr id="12" name="正方形/長方形 11">
          <a:hlinkClick xmlns:r="http://schemas.openxmlformats.org/officeDocument/2006/relationships" r:id="rId5"/>
          <a:extLst>
            <a:ext uri="{FF2B5EF4-FFF2-40B4-BE49-F238E27FC236}">
              <a16:creationId xmlns:a16="http://schemas.microsoft.com/office/drawing/2014/main" id="{0CF0AD9A-9225-4A84-9BF6-22AC7DA26BB0}"/>
            </a:ext>
          </a:extLst>
        </xdr:cNvPr>
        <xdr:cNvSpPr/>
      </xdr:nvSpPr>
      <xdr:spPr>
        <a:xfrm>
          <a:off x="4343150" y="842647"/>
          <a:ext cx="864544"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東海北陸</a:t>
          </a:r>
        </a:p>
      </xdr:txBody>
    </xdr:sp>
    <xdr:clientData fPrintsWithSheet="0"/>
  </xdr:twoCellAnchor>
  <xdr:twoCellAnchor>
    <xdr:from>
      <xdr:col>4</xdr:col>
      <xdr:colOff>154641</xdr:colOff>
      <xdr:row>7</xdr:row>
      <xdr:rowOff>27255</xdr:rowOff>
    </xdr:from>
    <xdr:to>
      <xdr:col>5</xdr:col>
      <xdr:colOff>675741</xdr:colOff>
      <xdr:row>7</xdr:row>
      <xdr:rowOff>153255</xdr:rowOff>
    </xdr:to>
    <xdr:sp macro="" textlink="">
      <xdr:nvSpPr>
        <xdr:cNvPr id="13" name="正方形/長方形 12">
          <a:hlinkClick xmlns:r="http://schemas.openxmlformats.org/officeDocument/2006/relationships" r:id="rId6"/>
          <a:extLst>
            <a:ext uri="{FF2B5EF4-FFF2-40B4-BE49-F238E27FC236}">
              <a16:creationId xmlns:a16="http://schemas.microsoft.com/office/drawing/2014/main" id="{F3544C93-F1CF-41DE-81C0-9371252D8681}"/>
            </a:ext>
          </a:extLst>
        </xdr:cNvPr>
        <xdr:cNvSpPr/>
      </xdr:nvSpPr>
      <xdr:spPr>
        <a:xfrm>
          <a:off x="1564341" y="1040715"/>
          <a:ext cx="864000"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近畿</a:t>
          </a:r>
        </a:p>
      </xdr:txBody>
    </xdr:sp>
    <xdr:clientData fPrintsWithSheet="0"/>
  </xdr:twoCellAnchor>
  <xdr:twoCellAnchor>
    <xdr:from>
      <xdr:col>6</xdr:col>
      <xdr:colOff>5584</xdr:colOff>
      <xdr:row>7</xdr:row>
      <xdr:rowOff>27255</xdr:rowOff>
    </xdr:from>
    <xdr:to>
      <xdr:col>7</xdr:col>
      <xdr:colOff>138064</xdr:colOff>
      <xdr:row>7</xdr:row>
      <xdr:rowOff>153255</xdr:rowOff>
    </xdr:to>
    <xdr:sp macro="" textlink="">
      <xdr:nvSpPr>
        <xdr:cNvPr id="14" name="正方形/長方形 13">
          <a:hlinkClick xmlns:r="http://schemas.openxmlformats.org/officeDocument/2006/relationships" r:id="rId7"/>
          <a:extLst>
            <a:ext uri="{FF2B5EF4-FFF2-40B4-BE49-F238E27FC236}">
              <a16:creationId xmlns:a16="http://schemas.microsoft.com/office/drawing/2014/main" id="{588DD858-F48C-4C27-8036-EBF1C760394E}"/>
            </a:ext>
          </a:extLst>
        </xdr:cNvPr>
        <xdr:cNvSpPr/>
      </xdr:nvSpPr>
      <xdr:spPr>
        <a:xfrm>
          <a:off x="2490248" y="1036905"/>
          <a:ext cx="864545"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中国四国</a:t>
          </a:r>
        </a:p>
      </xdr:txBody>
    </xdr:sp>
    <xdr:clientData fPrintsWithSheet="0"/>
  </xdr:twoCellAnchor>
  <xdr:twoCellAnchor>
    <xdr:from>
      <xdr:col>7</xdr:col>
      <xdr:colOff>199971</xdr:colOff>
      <xdr:row>7</xdr:row>
      <xdr:rowOff>27255</xdr:rowOff>
    </xdr:from>
    <xdr:to>
      <xdr:col>8</xdr:col>
      <xdr:colOff>332451</xdr:colOff>
      <xdr:row>7</xdr:row>
      <xdr:rowOff>153255</xdr:rowOff>
    </xdr:to>
    <xdr:sp macro="" textlink="">
      <xdr:nvSpPr>
        <xdr:cNvPr id="15" name="正方形/長方形 14">
          <a:hlinkClick xmlns:r="http://schemas.openxmlformats.org/officeDocument/2006/relationships" r:id="rId8"/>
          <a:extLst>
            <a:ext uri="{FF2B5EF4-FFF2-40B4-BE49-F238E27FC236}">
              <a16:creationId xmlns:a16="http://schemas.microsoft.com/office/drawing/2014/main" id="{376C3BE7-E7D6-4C89-AF47-1DDAEA2C4581}"/>
            </a:ext>
          </a:extLst>
        </xdr:cNvPr>
        <xdr:cNvSpPr/>
      </xdr:nvSpPr>
      <xdr:spPr>
        <a:xfrm>
          <a:off x="3416700" y="1036905"/>
          <a:ext cx="864544"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四国</a:t>
          </a:r>
        </a:p>
      </xdr:txBody>
    </xdr:sp>
    <xdr:clientData fPrintsWithSheet="0"/>
  </xdr:twoCellAnchor>
  <xdr:twoCellAnchor>
    <xdr:from>
      <xdr:col>8</xdr:col>
      <xdr:colOff>394357</xdr:colOff>
      <xdr:row>7</xdr:row>
      <xdr:rowOff>27255</xdr:rowOff>
    </xdr:from>
    <xdr:to>
      <xdr:col>9</xdr:col>
      <xdr:colOff>603037</xdr:colOff>
      <xdr:row>7</xdr:row>
      <xdr:rowOff>153255</xdr:rowOff>
    </xdr:to>
    <xdr:sp macro="" textlink="">
      <xdr:nvSpPr>
        <xdr:cNvPr id="16" name="正方形/長方形 15">
          <a:hlinkClick xmlns:r="http://schemas.openxmlformats.org/officeDocument/2006/relationships" r:id="rId9"/>
          <a:extLst>
            <a:ext uri="{FF2B5EF4-FFF2-40B4-BE49-F238E27FC236}">
              <a16:creationId xmlns:a16="http://schemas.microsoft.com/office/drawing/2014/main" id="{0A27995D-EE80-4178-A11F-EBC2FC104617}"/>
            </a:ext>
          </a:extLst>
        </xdr:cNvPr>
        <xdr:cNvSpPr/>
      </xdr:nvSpPr>
      <xdr:spPr>
        <a:xfrm>
          <a:off x="4343150" y="1036905"/>
          <a:ext cx="864544"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九州</a:t>
          </a:r>
        </a:p>
      </xdr:txBody>
    </xdr:sp>
    <xdr:clientData fPrintsWithSheet="0"/>
  </xdr:twoCellAnchor>
  <xdr:twoCellAnchor>
    <xdr:from>
      <xdr:col>0</xdr:col>
      <xdr:colOff>24141</xdr:colOff>
      <xdr:row>4</xdr:row>
      <xdr:rowOff>13253</xdr:rowOff>
    </xdr:from>
    <xdr:to>
      <xdr:col>4</xdr:col>
      <xdr:colOff>120141</xdr:colOff>
      <xdr:row>8</xdr:row>
      <xdr:rowOff>4967</xdr:rowOff>
    </xdr:to>
    <xdr:sp macro="" textlink="">
      <xdr:nvSpPr>
        <xdr:cNvPr id="17" name="テキスト ボックス 16">
          <a:extLst>
            <a:ext uri="{FF2B5EF4-FFF2-40B4-BE49-F238E27FC236}">
              <a16:creationId xmlns:a16="http://schemas.microsoft.com/office/drawing/2014/main" id="{042B9198-58FD-489F-984D-64192B980C44}"/>
            </a:ext>
          </a:extLst>
        </xdr:cNvPr>
        <xdr:cNvSpPr txBox="1"/>
      </xdr:nvSpPr>
      <xdr:spPr>
        <a:xfrm>
          <a:off x="24141" y="500389"/>
          <a:ext cx="1620000" cy="666628"/>
        </a:xfrm>
        <a:prstGeom prst="rect">
          <a:avLst/>
        </a:prstGeom>
        <a:ln/>
      </xdr:spPr>
      <xdr:style>
        <a:lnRef idx="2">
          <a:schemeClr val="dk1">
            <a:shade val="50000"/>
          </a:schemeClr>
        </a:lnRef>
        <a:fillRef idx="1">
          <a:schemeClr val="dk1"/>
        </a:fillRef>
        <a:effectRef idx="0">
          <a:schemeClr val="dk1"/>
        </a:effectRef>
        <a:fontRef idx="minor">
          <a:schemeClr val="lt1"/>
        </a:fontRef>
      </xdr:style>
      <xdr:txBody>
        <a:bodyPr vertOverflow="clip" horzOverflow="clip" wrap="square" rtlCol="0" anchor="ctr"/>
        <a:lstStyle/>
        <a:p>
          <a:pPr algn="ctr"/>
          <a:r>
            <a:rPr kumimoji="1" lang="ja-JP" altLang="ja-JP" sz="750" b="1">
              <a:solidFill>
                <a:schemeClr val="lt1"/>
              </a:solidFill>
              <a:effectLst/>
              <a:latin typeface="+mn-lt"/>
              <a:ea typeface="+mn-ea"/>
              <a:cs typeface="+mn-cs"/>
            </a:rPr>
            <a:t>法人番号</a:t>
          </a:r>
          <a:r>
            <a:rPr kumimoji="1" lang="ja-JP" altLang="en-US" sz="750" b="1">
              <a:solidFill>
                <a:schemeClr val="lt1"/>
              </a:solidFill>
              <a:effectLst/>
              <a:latin typeface="+mn-lt"/>
              <a:ea typeface="+mn-ea"/>
              <a:cs typeface="+mn-cs"/>
            </a:rPr>
            <a:t>・</a:t>
          </a:r>
          <a:r>
            <a:rPr kumimoji="1" lang="ja-JP" altLang="en-US" sz="750" b="1">
              <a:latin typeface="+mn-ea"/>
              <a:ea typeface="+mn-ea"/>
            </a:rPr>
            <a:t>医療機関コード</a:t>
          </a:r>
          <a:endParaRPr kumimoji="1" lang="en-US" altLang="ja-JP" sz="750" b="1">
            <a:latin typeface="+mn-ea"/>
            <a:ea typeface="+mn-ea"/>
          </a:endParaRPr>
        </a:p>
        <a:p>
          <a:pPr algn="ctr"/>
          <a:r>
            <a:rPr kumimoji="1" lang="ja-JP" altLang="en-US" sz="750" b="1">
              <a:latin typeface="+mn-ea"/>
              <a:ea typeface="+mn-ea"/>
            </a:rPr>
            <a:t>（地方</a:t>
          </a:r>
          <a:r>
            <a:rPr kumimoji="1" lang="ja-JP" altLang="ja-JP" sz="750" b="1">
              <a:solidFill>
                <a:schemeClr val="lt1"/>
              </a:solidFill>
              <a:effectLst/>
              <a:latin typeface="+mn-ea"/>
              <a:ea typeface="+mn-ea"/>
              <a:cs typeface="+mn-cs"/>
            </a:rPr>
            <a:t>厚生</a:t>
          </a:r>
          <a:r>
            <a:rPr kumimoji="1" lang="ja-JP" altLang="en-US" sz="750" b="1">
              <a:solidFill>
                <a:schemeClr val="lt1"/>
              </a:solidFill>
              <a:effectLst/>
              <a:latin typeface="+mn-ea"/>
              <a:ea typeface="+mn-ea"/>
              <a:cs typeface="+mn-cs"/>
            </a:rPr>
            <a:t>（支）</a:t>
          </a:r>
          <a:r>
            <a:rPr kumimoji="1" lang="ja-JP" altLang="ja-JP" sz="750" b="1">
              <a:solidFill>
                <a:schemeClr val="lt1"/>
              </a:solidFill>
              <a:effectLst/>
              <a:latin typeface="+mn-ea"/>
              <a:ea typeface="+mn-ea"/>
              <a:cs typeface="+mn-cs"/>
            </a:rPr>
            <a:t>局別</a:t>
          </a:r>
          <a:r>
            <a:rPr kumimoji="1" lang="ja-JP" altLang="en-US" sz="750" b="1">
              <a:solidFill>
                <a:schemeClr val="lt1"/>
              </a:solidFill>
              <a:effectLst/>
              <a:latin typeface="+mn-ea"/>
              <a:ea typeface="+mn-ea"/>
              <a:cs typeface="+mn-cs"/>
            </a:rPr>
            <a:t>）</a:t>
          </a:r>
          <a:r>
            <a:rPr kumimoji="1" lang="ja-JP" altLang="en-US" sz="750" b="1">
              <a:latin typeface="+mn-ea"/>
              <a:ea typeface="+mn-ea"/>
            </a:rPr>
            <a:t>は</a:t>
          </a:r>
          <a:endParaRPr kumimoji="1" lang="en-US" altLang="ja-JP" sz="750" b="1">
            <a:latin typeface="+mn-ea"/>
            <a:ea typeface="+mn-ea"/>
          </a:endParaRPr>
        </a:p>
        <a:p>
          <a:pPr algn="ctr"/>
          <a:r>
            <a:rPr kumimoji="1" lang="ja-JP" altLang="en-US" sz="650" b="1">
              <a:latin typeface="+mn-ea"/>
              <a:ea typeface="+mn-ea"/>
            </a:rPr>
            <a:t>右のリンクから確認してください。</a:t>
          </a:r>
        </a:p>
      </xdr:txBody>
    </xdr:sp>
    <xdr:clientData fPrintsWithSheet="0"/>
  </xdr:twoCellAnchor>
  <xdr:twoCellAnchor>
    <xdr:from>
      <xdr:col>14</xdr:col>
      <xdr:colOff>408508</xdr:colOff>
      <xdr:row>2</xdr:row>
      <xdr:rowOff>16906</xdr:rowOff>
    </xdr:from>
    <xdr:to>
      <xdr:col>16</xdr:col>
      <xdr:colOff>1076</xdr:colOff>
      <xdr:row>3</xdr:row>
      <xdr:rowOff>68026</xdr:rowOff>
    </xdr:to>
    <xdr:sp macro="" textlink="">
      <xdr:nvSpPr>
        <xdr:cNvPr id="199" name="テキスト ボックス 198">
          <a:extLst>
            <a:ext uri="{FF2B5EF4-FFF2-40B4-BE49-F238E27FC236}">
              <a16:creationId xmlns:a16="http://schemas.microsoft.com/office/drawing/2014/main" id="{7F585216-E0B4-02DE-176F-32491E653F2D}"/>
            </a:ext>
          </a:extLst>
        </xdr:cNvPr>
        <xdr:cNvSpPr txBox="1"/>
      </xdr:nvSpPr>
      <xdr:spPr>
        <a:xfrm>
          <a:off x="8465655" y="245506"/>
          <a:ext cx="900000" cy="235604"/>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様式１－２</a:t>
          </a:r>
        </a:p>
      </xdr:txBody>
    </xdr:sp>
    <xdr:clientData/>
  </xdr:twoCellAnchor>
  <xdr:twoCellAnchor>
    <xdr:from>
      <xdr:col>14</xdr:col>
      <xdr:colOff>399862</xdr:colOff>
      <xdr:row>82</xdr:row>
      <xdr:rowOff>16044</xdr:rowOff>
    </xdr:from>
    <xdr:to>
      <xdr:col>15</xdr:col>
      <xdr:colOff>646146</xdr:colOff>
      <xdr:row>83</xdr:row>
      <xdr:rowOff>67164</xdr:rowOff>
    </xdr:to>
    <xdr:sp macro="" textlink="">
      <xdr:nvSpPr>
        <xdr:cNvPr id="6" name="テキスト ボックス 5">
          <a:extLst>
            <a:ext uri="{FF2B5EF4-FFF2-40B4-BE49-F238E27FC236}">
              <a16:creationId xmlns:a16="http://schemas.microsoft.com/office/drawing/2014/main" id="{171EE093-3DAD-4BB4-8D7C-2E839064959D}"/>
            </a:ext>
          </a:extLst>
        </xdr:cNvPr>
        <xdr:cNvSpPr txBox="1"/>
      </xdr:nvSpPr>
      <xdr:spPr>
        <a:xfrm>
          <a:off x="8457009" y="13984707"/>
          <a:ext cx="900000" cy="235604"/>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様式１－２</a:t>
          </a:r>
        </a:p>
      </xdr:txBody>
    </xdr:sp>
    <xdr:clientData/>
  </xdr:twoCellAnchor>
  <xdr:twoCellAnchor>
    <xdr:from>
      <xdr:col>22</xdr:col>
      <xdr:colOff>7620</xdr:colOff>
      <xdr:row>0</xdr:row>
      <xdr:rowOff>0</xdr:rowOff>
    </xdr:from>
    <xdr:to>
      <xdr:col>26</xdr:col>
      <xdr:colOff>172740</xdr:colOff>
      <xdr:row>0</xdr:row>
      <xdr:rowOff>216000</xdr:rowOff>
    </xdr:to>
    <xdr:sp macro="" textlink="">
      <xdr:nvSpPr>
        <xdr:cNvPr id="7" name="テキスト ボックス 6">
          <a:extLst>
            <a:ext uri="{FF2B5EF4-FFF2-40B4-BE49-F238E27FC236}">
              <a16:creationId xmlns:a16="http://schemas.microsoft.com/office/drawing/2014/main" id="{9202458D-23C4-4867-95DA-4B294B14DD05}"/>
            </a:ext>
          </a:extLst>
        </xdr:cNvPr>
        <xdr:cNvSpPr txBox="1"/>
      </xdr:nvSpPr>
      <xdr:spPr>
        <a:xfrm>
          <a:off x="9380220" y="0"/>
          <a:ext cx="1872000" cy="216000"/>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b="1">
              <a:solidFill>
                <a:srgbClr val="FF0000"/>
              </a:solidFill>
              <a:latin typeface="ＭＳ 明朝" panose="02020609040205080304" pitchFamily="17" charset="-128"/>
              <a:ea typeface="ＭＳ 明朝" panose="02020609040205080304" pitchFamily="17" charset="-128"/>
            </a:rPr>
            <a:t>黄色のセルに記載ください。</a:t>
          </a:r>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17" name="大かっこ 2116">
          <a:extLst>
            <a:ext uri="{FF2B5EF4-FFF2-40B4-BE49-F238E27FC236}">
              <a16:creationId xmlns:a16="http://schemas.microsoft.com/office/drawing/2014/main" id="{B5806640-9C29-406C-96FB-AE82A67D952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18" name="大かっこ 2117">
          <a:extLst>
            <a:ext uri="{FF2B5EF4-FFF2-40B4-BE49-F238E27FC236}">
              <a16:creationId xmlns:a16="http://schemas.microsoft.com/office/drawing/2014/main" id="{79039DA7-70F7-4C21-A2B9-1A8736C1035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19" name="大かっこ 2118">
          <a:extLst>
            <a:ext uri="{FF2B5EF4-FFF2-40B4-BE49-F238E27FC236}">
              <a16:creationId xmlns:a16="http://schemas.microsoft.com/office/drawing/2014/main" id="{4283F1F3-E1E3-4C15-93AF-F592EF93DBE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20" name="大かっこ 2119">
          <a:extLst>
            <a:ext uri="{FF2B5EF4-FFF2-40B4-BE49-F238E27FC236}">
              <a16:creationId xmlns:a16="http://schemas.microsoft.com/office/drawing/2014/main" id="{366A88CB-5264-40A3-AA4A-AD7DBD2708F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121" name="大かっこ 2120">
          <a:extLst>
            <a:ext uri="{FF2B5EF4-FFF2-40B4-BE49-F238E27FC236}">
              <a16:creationId xmlns:a16="http://schemas.microsoft.com/office/drawing/2014/main" id="{BD72002F-C49B-47AB-89A3-726793EBF453}"/>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22" name="大かっこ 2121">
          <a:extLst>
            <a:ext uri="{FF2B5EF4-FFF2-40B4-BE49-F238E27FC236}">
              <a16:creationId xmlns:a16="http://schemas.microsoft.com/office/drawing/2014/main" id="{5BF3A44F-F37D-432D-9E16-F332F016F62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23" name="大かっこ 2122">
          <a:extLst>
            <a:ext uri="{FF2B5EF4-FFF2-40B4-BE49-F238E27FC236}">
              <a16:creationId xmlns:a16="http://schemas.microsoft.com/office/drawing/2014/main" id="{69D7334D-FD33-4DE9-BC2F-A65EF447189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24" name="大かっこ 2123">
          <a:extLst>
            <a:ext uri="{FF2B5EF4-FFF2-40B4-BE49-F238E27FC236}">
              <a16:creationId xmlns:a16="http://schemas.microsoft.com/office/drawing/2014/main" id="{B11112E6-4FC2-4066-B058-8F154B42CC0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25" name="大かっこ 2124">
          <a:extLst>
            <a:ext uri="{FF2B5EF4-FFF2-40B4-BE49-F238E27FC236}">
              <a16:creationId xmlns:a16="http://schemas.microsoft.com/office/drawing/2014/main" id="{BC7E1C0C-BAB2-4C33-9D8B-B3D1FF1F621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26" name="大かっこ 2125">
          <a:extLst>
            <a:ext uri="{FF2B5EF4-FFF2-40B4-BE49-F238E27FC236}">
              <a16:creationId xmlns:a16="http://schemas.microsoft.com/office/drawing/2014/main" id="{3C8D9C71-C08B-4C12-B3C0-45A9C1320E8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27" name="大かっこ 2126">
          <a:extLst>
            <a:ext uri="{FF2B5EF4-FFF2-40B4-BE49-F238E27FC236}">
              <a16:creationId xmlns:a16="http://schemas.microsoft.com/office/drawing/2014/main" id="{50B766E8-DD63-492B-BC3E-CAC0BB56671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28" name="大かっこ 2127">
          <a:extLst>
            <a:ext uri="{FF2B5EF4-FFF2-40B4-BE49-F238E27FC236}">
              <a16:creationId xmlns:a16="http://schemas.microsoft.com/office/drawing/2014/main" id="{A93B178E-5DB7-4952-AFAF-7AB326515DB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29" name="大かっこ 2128">
          <a:extLst>
            <a:ext uri="{FF2B5EF4-FFF2-40B4-BE49-F238E27FC236}">
              <a16:creationId xmlns:a16="http://schemas.microsoft.com/office/drawing/2014/main" id="{CC1FBF93-DDE6-4836-AC09-4A8427A9AFE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30" name="大かっこ 2129">
          <a:extLst>
            <a:ext uri="{FF2B5EF4-FFF2-40B4-BE49-F238E27FC236}">
              <a16:creationId xmlns:a16="http://schemas.microsoft.com/office/drawing/2014/main" id="{91A5B92D-D324-4534-8464-5A2D8FC99A9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31" name="大かっこ 2130">
          <a:extLst>
            <a:ext uri="{FF2B5EF4-FFF2-40B4-BE49-F238E27FC236}">
              <a16:creationId xmlns:a16="http://schemas.microsoft.com/office/drawing/2014/main" id="{15077CF1-7D7A-4DB3-B9E3-88BC608D547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32" name="大かっこ 2131">
          <a:extLst>
            <a:ext uri="{FF2B5EF4-FFF2-40B4-BE49-F238E27FC236}">
              <a16:creationId xmlns:a16="http://schemas.microsoft.com/office/drawing/2014/main" id="{78FDBB5A-559B-4965-A4F1-0E627B6F403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33" name="大かっこ 2132">
          <a:extLst>
            <a:ext uri="{FF2B5EF4-FFF2-40B4-BE49-F238E27FC236}">
              <a16:creationId xmlns:a16="http://schemas.microsoft.com/office/drawing/2014/main" id="{DDBC8AB3-F9AD-4401-B25A-B33A9873281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34" name="大かっこ 2133">
          <a:extLst>
            <a:ext uri="{FF2B5EF4-FFF2-40B4-BE49-F238E27FC236}">
              <a16:creationId xmlns:a16="http://schemas.microsoft.com/office/drawing/2014/main" id="{5E2D3621-4CEF-4150-98D3-40A3001BEF7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35" name="大かっこ 2134">
          <a:extLst>
            <a:ext uri="{FF2B5EF4-FFF2-40B4-BE49-F238E27FC236}">
              <a16:creationId xmlns:a16="http://schemas.microsoft.com/office/drawing/2014/main" id="{223C4971-6C43-4D66-8063-EDFE6303EE7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36" name="大かっこ 2135">
          <a:extLst>
            <a:ext uri="{FF2B5EF4-FFF2-40B4-BE49-F238E27FC236}">
              <a16:creationId xmlns:a16="http://schemas.microsoft.com/office/drawing/2014/main" id="{75E47E4C-2686-4B34-98C1-61B3A5EF4AA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37" name="大かっこ 2136">
          <a:extLst>
            <a:ext uri="{FF2B5EF4-FFF2-40B4-BE49-F238E27FC236}">
              <a16:creationId xmlns:a16="http://schemas.microsoft.com/office/drawing/2014/main" id="{CD7C6982-3C74-4D3F-AA37-A3C523A6A2C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38" name="大かっこ 2137">
          <a:extLst>
            <a:ext uri="{FF2B5EF4-FFF2-40B4-BE49-F238E27FC236}">
              <a16:creationId xmlns:a16="http://schemas.microsoft.com/office/drawing/2014/main" id="{E7C645F1-5B40-4FF7-9AFD-9BFE4CE81D1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39" name="大かっこ 2138">
          <a:extLst>
            <a:ext uri="{FF2B5EF4-FFF2-40B4-BE49-F238E27FC236}">
              <a16:creationId xmlns:a16="http://schemas.microsoft.com/office/drawing/2014/main" id="{10124C36-6879-49AE-A848-FB9904E0BC7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40" name="大かっこ 2139">
          <a:extLst>
            <a:ext uri="{FF2B5EF4-FFF2-40B4-BE49-F238E27FC236}">
              <a16:creationId xmlns:a16="http://schemas.microsoft.com/office/drawing/2014/main" id="{D1B48D5E-3230-4346-87A1-3A886D6ED98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41" name="大かっこ 2140">
          <a:extLst>
            <a:ext uri="{FF2B5EF4-FFF2-40B4-BE49-F238E27FC236}">
              <a16:creationId xmlns:a16="http://schemas.microsoft.com/office/drawing/2014/main" id="{0E6415B8-4871-4719-A0B5-E79F7F9D34E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42" name="大かっこ 2141">
          <a:extLst>
            <a:ext uri="{FF2B5EF4-FFF2-40B4-BE49-F238E27FC236}">
              <a16:creationId xmlns:a16="http://schemas.microsoft.com/office/drawing/2014/main" id="{76F0CF2D-1694-4A5F-AACD-C68A450E2E4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43" name="大かっこ 2142">
          <a:extLst>
            <a:ext uri="{FF2B5EF4-FFF2-40B4-BE49-F238E27FC236}">
              <a16:creationId xmlns:a16="http://schemas.microsoft.com/office/drawing/2014/main" id="{61044682-98CB-4FDA-87FB-1EDDEECF95C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44" name="大かっこ 2143">
          <a:extLst>
            <a:ext uri="{FF2B5EF4-FFF2-40B4-BE49-F238E27FC236}">
              <a16:creationId xmlns:a16="http://schemas.microsoft.com/office/drawing/2014/main" id="{0828CE12-34AC-4EDC-BCB8-F13C93B9801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45" name="大かっこ 2144">
          <a:extLst>
            <a:ext uri="{FF2B5EF4-FFF2-40B4-BE49-F238E27FC236}">
              <a16:creationId xmlns:a16="http://schemas.microsoft.com/office/drawing/2014/main" id="{4928471E-52A5-4269-B8BF-2F12C2EBD29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46" name="大かっこ 2145">
          <a:extLst>
            <a:ext uri="{FF2B5EF4-FFF2-40B4-BE49-F238E27FC236}">
              <a16:creationId xmlns:a16="http://schemas.microsoft.com/office/drawing/2014/main" id="{91AA50F4-22DA-45E0-A88E-4786AA0DF69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47" name="大かっこ 2146">
          <a:extLst>
            <a:ext uri="{FF2B5EF4-FFF2-40B4-BE49-F238E27FC236}">
              <a16:creationId xmlns:a16="http://schemas.microsoft.com/office/drawing/2014/main" id="{A899D63E-3D32-4984-A6AD-61BD24E347D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48" name="大かっこ 2147">
          <a:extLst>
            <a:ext uri="{FF2B5EF4-FFF2-40B4-BE49-F238E27FC236}">
              <a16:creationId xmlns:a16="http://schemas.microsoft.com/office/drawing/2014/main" id="{4FE70CA0-2102-48AC-9962-9284A2E36B0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49" name="大かっこ 2148">
          <a:extLst>
            <a:ext uri="{FF2B5EF4-FFF2-40B4-BE49-F238E27FC236}">
              <a16:creationId xmlns:a16="http://schemas.microsoft.com/office/drawing/2014/main" id="{6314A74C-DA8C-4E60-ABE0-430151312F8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50" name="大かっこ 2149">
          <a:extLst>
            <a:ext uri="{FF2B5EF4-FFF2-40B4-BE49-F238E27FC236}">
              <a16:creationId xmlns:a16="http://schemas.microsoft.com/office/drawing/2014/main" id="{66ACAD5A-9703-4D30-92A7-C91A667362E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51" name="大かっこ 2150">
          <a:extLst>
            <a:ext uri="{FF2B5EF4-FFF2-40B4-BE49-F238E27FC236}">
              <a16:creationId xmlns:a16="http://schemas.microsoft.com/office/drawing/2014/main" id="{2040313B-0833-404C-9866-E887DD11544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52" name="大かっこ 2151">
          <a:extLst>
            <a:ext uri="{FF2B5EF4-FFF2-40B4-BE49-F238E27FC236}">
              <a16:creationId xmlns:a16="http://schemas.microsoft.com/office/drawing/2014/main" id="{15F6C354-0E55-4AD3-BA00-EC04278A597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53" name="大かっこ 2152">
          <a:extLst>
            <a:ext uri="{FF2B5EF4-FFF2-40B4-BE49-F238E27FC236}">
              <a16:creationId xmlns:a16="http://schemas.microsoft.com/office/drawing/2014/main" id="{E7E37D70-A318-408D-9160-1D53BF89B23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54" name="大かっこ 2153">
          <a:extLst>
            <a:ext uri="{FF2B5EF4-FFF2-40B4-BE49-F238E27FC236}">
              <a16:creationId xmlns:a16="http://schemas.microsoft.com/office/drawing/2014/main" id="{777C84AC-7D4B-4CB0-85CE-AED7F49E3B2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55" name="大かっこ 2154">
          <a:extLst>
            <a:ext uri="{FF2B5EF4-FFF2-40B4-BE49-F238E27FC236}">
              <a16:creationId xmlns:a16="http://schemas.microsoft.com/office/drawing/2014/main" id="{D6ADD1CC-E50E-4D4A-9EE3-D8C6194C9D2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56" name="大かっこ 2155">
          <a:extLst>
            <a:ext uri="{FF2B5EF4-FFF2-40B4-BE49-F238E27FC236}">
              <a16:creationId xmlns:a16="http://schemas.microsoft.com/office/drawing/2014/main" id="{4DC7C37A-DB49-4BE1-AFC3-C36EFD2A3BC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57" name="大かっこ 2156">
          <a:extLst>
            <a:ext uri="{FF2B5EF4-FFF2-40B4-BE49-F238E27FC236}">
              <a16:creationId xmlns:a16="http://schemas.microsoft.com/office/drawing/2014/main" id="{69FC668B-BC3E-43E7-ACFB-6153A27BE09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158" name="大かっこ 2157">
          <a:extLst>
            <a:ext uri="{FF2B5EF4-FFF2-40B4-BE49-F238E27FC236}">
              <a16:creationId xmlns:a16="http://schemas.microsoft.com/office/drawing/2014/main" id="{58D6F7CD-6B3B-499A-A5DC-D02C56A7F82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59" name="大かっこ 2158">
          <a:extLst>
            <a:ext uri="{FF2B5EF4-FFF2-40B4-BE49-F238E27FC236}">
              <a16:creationId xmlns:a16="http://schemas.microsoft.com/office/drawing/2014/main" id="{1A2194F2-CE88-4183-A2BD-9B74CF28CFF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60" name="大かっこ 2159">
          <a:extLst>
            <a:ext uri="{FF2B5EF4-FFF2-40B4-BE49-F238E27FC236}">
              <a16:creationId xmlns:a16="http://schemas.microsoft.com/office/drawing/2014/main" id="{079CACE5-5F4F-47CF-89EE-DAACDE0E273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61" name="大かっこ 2160">
          <a:extLst>
            <a:ext uri="{FF2B5EF4-FFF2-40B4-BE49-F238E27FC236}">
              <a16:creationId xmlns:a16="http://schemas.microsoft.com/office/drawing/2014/main" id="{0DE3B0F5-B20D-4F96-B95C-96C54E416C7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62" name="大かっこ 2161">
          <a:extLst>
            <a:ext uri="{FF2B5EF4-FFF2-40B4-BE49-F238E27FC236}">
              <a16:creationId xmlns:a16="http://schemas.microsoft.com/office/drawing/2014/main" id="{E66AA4F6-0049-41F4-9A87-FAC8FBA3487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163" name="大かっこ 2162">
          <a:extLst>
            <a:ext uri="{FF2B5EF4-FFF2-40B4-BE49-F238E27FC236}">
              <a16:creationId xmlns:a16="http://schemas.microsoft.com/office/drawing/2014/main" id="{23842DD1-EF2A-4F35-BA7F-F17C756E53E3}"/>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64" name="大かっこ 2163">
          <a:extLst>
            <a:ext uri="{FF2B5EF4-FFF2-40B4-BE49-F238E27FC236}">
              <a16:creationId xmlns:a16="http://schemas.microsoft.com/office/drawing/2014/main" id="{0F2FEECD-9F76-4270-A6B0-58B3FE30093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65" name="大かっこ 2164">
          <a:extLst>
            <a:ext uri="{FF2B5EF4-FFF2-40B4-BE49-F238E27FC236}">
              <a16:creationId xmlns:a16="http://schemas.microsoft.com/office/drawing/2014/main" id="{9A13410C-C022-438B-BD20-4571C5274DE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66" name="大かっこ 2165">
          <a:extLst>
            <a:ext uri="{FF2B5EF4-FFF2-40B4-BE49-F238E27FC236}">
              <a16:creationId xmlns:a16="http://schemas.microsoft.com/office/drawing/2014/main" id="{3C8EDA75-4101-435E-989D-1AF93EB10EC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67" name="大かっこ 2166">
          <a:extLst>
            <a:ext uri="{FF2B5EF4-FFF2-40B4-BE49-F238E27FC236}">
              <a16:creationId xmlns:a16="http://schemas.microsoft.com/office/drawing/2014/main" id="{C7C54339-72DB-4DF8-9945-504D70F6D06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68" name="大かっこ 2167">
          <a:extLst>
            <a:ext uri="{FF2B5EF4-FFF2-40B4-BE49-F238E27FC236}">
              <a16:creationId xmlns:a16="http://schemas.microsoft.com/office/drawing/2014/main" id="{23B0AD5C-DE76-429F-9109-7A00206D564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69" name="大かっこ 2168">
          <a:extLst>
            <a:ext uri="{FF2B5EF4-FFF2-40B4-BE49-F238E27FC236}">
              <a16:creationId xmlns:a16="http://schemas.microsoft.com/office/drawing/2014/main" id="{929DFD4C-FAC4-49C3-890C-9DB3DEF6C03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70" name="大かっこ 2169">
          <a:extLst>
            <a:ext uri="{FF2B5EF4-FFF2-40B4-BE49-F238E27FC236}">
              <a16:creationId xmlns:a16="http://schemas.microsoft.com/office/drawing/2014/main" id="{6D344263-AFF6-42E2-9154-A9CDB479011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71" name="大かっこ 2170">
          <a:extLst>
            <a:ext uri="{FF2B5EF4-FFF2-40B4-BE49-F238E27FC236}">
              <a16:creationId xmlns:a16="http://schemas.microsoft.com/office/drawing/2014/main" id="{2C95FF36-B133-4B4D-8D9B-ADAB7252F45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72" name="大かっこ 2171">
          <a:extLst>
            <a:ext uri="{FF2B5EF4-FFF2-40B4-BE49-F238E27FC236}">
              <a16:creationId xmlns:a16="http://schemas.microsoft.com/office/drawing/2014/main" id="{FCBC6655-0BAD-41DE-A604-AE93FF8B105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73" name="大かっこ 2172">
          <a:extLst>
            <a:ext uri="{FF2B5EF4-FFF2-40B4-BE49-F238E27FC236}">
              <a16:creationId xmlns:a16="http://schemas.microsoft.com/office/drawing/2014/main" id="{05BDA0C0-318E-4B70-BCFC-9C04DE6C4CF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74" name="大かっこ 2173">
          <a:extLst>
            <a:ext uri="{FF2B5EF4-FFF2-40B4-BE49-F238E27FC236}">
              <a16:creationId xmlns:a16="http://schemas.microsoft.com/office/drawing/2014/main" id="{092F9D8C-DF52-44DA-A7C6-0F1B9D6ABCB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75" name="大かっこ 2174">
          <a:extLst>
            <a:ext uri="{FF2B5EF4-FFF2-40B4-BE49-F238E27FC236}">
              <a16:creationId xmlns:a16="http://schemas.microsoft.com/office/drawing/2014/main" id="{E0C12EF6-79B8-4755-9767-E7779C4523F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76" name="大かっこ 2175">
          <a:extLst>
            <a:ext uri="{FF2B5EF4-FFF2-40B4-BE49-F238E27FC236}">
              <a16:creationId xmlns:a16="http://schemas.microsoft.com/office/drawing/2014/main" id="{38C7AA88-9228-46BF-8746-F48C7015F2A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77" name="大かっこ 2176">
          <a:extLst>
            <a:ext uri="{FF2B5EF4-FFF2-40B4-BE49-F238E27FC236}">
              <a16:creationId xmlns:a16="http://schemas.microsoft.com/office/drawing/2014/main" id="{901FD1EE-A7A7-48C5-84D1-F33822B6681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78" name="大かっこ 2177">
          <a:extLst>
            <a:ext uri="{FF2B5EF4-FFF2-40B4-BE49-F238E27FC236}">
              <a16:creationId xmlns:a16="http://schemas.microsoft.com/office/drawing/2014/main" id="{9A31D589-F5FF-4985-AA90-AC5AA1FE828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79" name="大かっこ 2178">
          <a:extLst>
            <a:ext uri="{FF2B5EF4-FFF2-40B4-BE49-F238E27FC236}">
              <a16:creationId xmlns:a16="http://schemas.microsoft.com/office/drawing/2014/main" id="{47FCCBC5-B60B-48AC-BC5C-5D46F99A73E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80" name="大かっこ 2179">
          <a:extLst>
            <a:ext uri="{FF2B5EF4-FFF2-40B4-BE49-F238E27FC236}">
              <a16:creationId xmlns:a16="http://schemas.microsoft.com/office/drawing/2014/main" id="{25E559BA-8C0C-495C-8EAA-C3B4A55E7E5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81" name="大かっこ 2180">
          <a:extLst>
            <a:ext uri="{FF2B5EF4-FFF2-40B4-BE49-F238E27FC236}">
              <a16:creationId xmlns:a16="http://schemas.microsoft.com/office/drawing/2014/main" id="{FC3A5368-2399-46E4-90DE-605B5D031C1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82" name="大かっこ 2181">
          <a:extLst>
            <a:ext uri="{FF2B5EF4-FFF2-40B4-BE49-F238E27FC236}">
              <a16:creationId xmlns:a16="http://schemas.microsoft.com/office/drawing/2014/main" id="{76A8CE2B-14D9-4E00-80E4-F79F39BAF98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83" name="大かっこ 2182">
          <a:extLst>
            <a:ext uri="{FF2B5EF4-FFF2-40B4-BE49-F238E27FC236}">
              <a16:creationId xmlns:a16="http://schemas.microsoft.com/office/drawing/2014/main" id="{E4B97CB5-8431-441A-BFC1-46CA87BCA86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84" name="大かっこ 2183">
          <a:extLst>
            <a:ext uri="{FF2B5EF4-FFF2-40B4-BE49-F238E27FC236}">
              <a16:creationId xmlns:a16="http://schemas.microsoft.com/office/drawing/2014/main" id="{4EED78D0-DD3E-4A31-91F1-E3822A99BEC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85" name="大かっこ 2184">
          <a:extLst>
            <a:ext uri="{FF2B5EF4-FFF2-40B4-BE49-F238E27FC236}">
              <a16:creationId xmlns:a16="http://schemas.microsoft.com/office/drawing/2014/main" id="{8574818E-50F9-4DD8-A1AF-5FA31DE569F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86" name="大かっこ 2185">
          <a:extLst>
            <a:ext uri="{FF2B5EF4-FFF2-40B4-BE49-F238E27FC236}">
              <a16:creationId xmlns:a16="http://schemas.microsoft.com/office/drawing/2014/main" id="{D2B05F11-C32F-49ED-B6AB-7F831CA6E3C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87" name="大かっこ 2186">
          <a:extLst>
            <a:ext uri="{FF2B5EF4-FFF2-40B4-BE49-F238E27FC236}">
              <a16:creationId xmlns:a16="http://schemas.microsoft.com/office/drawing/2014/main" id="{E982BCE6-6900-40AE-96EB-1A182B807B2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88" name="大かっこ 2187">
          <a:extLst>
            <a:ext uri="{FF2B5EF4-FFF2-40B4-BE49-F238E27FC236}">
              <a16:creationId xmlns:a16="http://schemas.microsoft.com/office/drawing/2014/main" id="{740E3C5E-2DD8-4BFC-943A-8F6659297D9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89" name="大かっこ 2188">
          <a:extLst>
            <a:ext uri="{FF2B5EF4-FFF2-40B4-BE49-F238E27FC236}">
              <a16:creationId xmlns:a16="http://schemas.microsoft.com/office/drawing/2014/main" id="{A0381A2B-9239-48BB-B9CB-C71E34837F9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90" name="大かっこ 2189">
          <a:extLst>
            <a:ext uri="{FF2B5EF4-FFF2-40B4-BE49-F238E27FC236}">
              <a16:creationId xmlns:a16="http://schemas.microsoft.com/office/drawing/2014/main" id="{EF711A62-A0F2-47E6-B8CB-02581AFA92B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91" name="大かっこ 2190">
          <a:extLst>
            <a:ext uri="{FF2B5EF4-FFF2-40B4-BE49-F238E27FC236}">
              <a16:creationId xmlns:a16="http://schemas.microsoft.com/office/drawing/2014/main" id="{6A2E39B6-130E-44CF-971B-AD8DA8338BF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92" name="大かっこ 2191">
          <a:extLst>
            <a:ext uri="{FF2B5EF4-FFF2-40B4-BE49-F238E27FC236}">
              <a16:creationId xmlns:a16="http://schemas.microsoft.com/office/drawing/2014/main" id="{2CF636E4-52F5-4438-8FCE-1E69A952A04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93" name="大かっこ 2192">
          <a:extLst>
            <a:ext uri="{FF2B5EF4-FFF2-40B4-BE49-F238E27FC236}">
              <a16:creationId xmlns:a16="http://schemas.microsoft.com/office/drawing/2014/main" id="{D617C2FA-736F-473E-9629-D52C19646B5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94" name="大かっこ 2193">
          <a:extLst>
            <a:ext uri="{FF2B5EF4-FFF2-40B4-BE49-F238E27FC236}">
              <a16:creationId xmlns:a16="http://schemas.microsoft.com/office/drawing/2014/main" id="{FB2D280A-60F4-4612-BF8D-42FFA25EC73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95" name="大かっこ 2194">
          <a:extLst>
            <a:ext uri="{FF2B5EF4-FFF2-40B4-BE49-F238E27FC236}">
              <a16:creationId xmlns:a16="http://schemas.microsoft.com/office/drawing/2014/main" id="{F033D793-C926-4376-94EB-D52CE71C841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96" name="大かっこ 2195">
          <a:extLst>
            <a:ext uri="{FF2B5EF4-FFF2-40B4-BE49-F238E27FC236}">
              <a16:creationId xmlns:a16="http://schemas.microsoft.com/office/drawing/2014/main" id="{F52C8364-FA7F-4F8F-8040-4D31738536F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97" name="大かっこ 2196">
          <a:extLst>
            <a:ext uri="{FF2B5EF4-FFF2-40B4-BE49-F238E27FC236}">
              <a16:creationId xmlns:a16="http://schemas.microsoft.com/office/drawing/2014/main" id="{E19C5D67-32F3-4B94-AE58-2BDA783B4FF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98" name="大かっこ 2197">
          <a:extLst>
            <a:ext uri="{FF2B5EF4-FFF2-40B4-BE49-F238E27FC236}">
              <a16:creationId xmlns:a16="http://schemas.microsoft.com/office/drawing/2014/main" id="{0E1EAE3B-41F5-450C-9546-CC703CF9305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99" name="大かっこ 2198">
          <a:extLst>
            <a:ext uri="{FF2B5EF4-FFF2-40B4-BE49-F238E27FC236}">
              <a16:creationId xmlns:a16="http://schemas.microsoft.com/office/drawing/2014/main" id="{CA2654E7-C63B-4092-97AF-1AE1108EE5E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200" name="大かっこ 2199">
          <a:extLst>
            <a:ext uri="{FF2B5EF4-FFF2-40B4-BE49-F238E27FC236}">
              <a16:creationId xmlns:a16="http://schemas.microsoft.com/office/drawing/2014/main" id="{0EFAEA7C-1351-4E91-9D44-634246A22101}"/>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01" name="大かっこ 2200">
          <a:extLst>
            <a:ext uri="{FF2B5EF4-FFF2-40B4-BE49-F238E27FC236}">
              <a16:creationId xmlns:a16="http://schemas.microsoft.com/office/drawing/2014/main" id="{492809BF-EFCD-42B8-B54F-3B46046CF2F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02" name="大かっこ 2201">
          <a:extLst>
            <a:ext uri="{FF2B5EF4-FFF2-40B4-BE49-F238E27FC236}">
              <a16:creationId xmlns:a16="http://schemas.microsoft.com/office/drawing/2014/main" id="{D8F296DF-DB9B-4889-95C2-DE3384842B7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03" name="大かっこ 2202">
          <a:extLst>
            <a:ext uri="{FF2B5EF4-FFF2-40B4-BE49-F238E27FC236}">
              <a16:creationId xmlns:a16="http://schemas.microsoft.com/office/drawing/2014/main" id="{84EBEA10-2327-43FD-862A-51BD34D1DA9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04" name="大かっこ 2203">
          <a:extLst>
            <a:ext uri="{FF2B5EF4-FFF2-40B4-BE49-F238E27FC236}">
              <a16:creationId xmlns:a16="http://schemas.microsoft.com/office/drawing/2014/main" id="{BA15E8B2-B01A-498D-9AB6-33696A637A1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205" name="大かっこ 2204">
          <a:extLst>
            <a:ext uri="{FF2B5EF4-FFF2-40B4-BE49-F238E27FC236}">
              <a16:creationId xmlns:a16="http://schemas.microsoft.com/office/drawing/2014/main" id="{0451FF15-9B38-493C-9689-250FA373ECC9}"/>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06" name="大かっこ 2205">
          <a:extLst>
            <a:ext uri="{FF2B5EF4-FFF2-40B4-BE49-F238E27FC236}">
              <a16:creationId xmlns:a16="http://schemas.microsoft.com/office/drawing/2014/main" id="{4CA050BE-DE53-4EB7-BBE3-CC4BF7F77C3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07" name="大かっこ 2206">
          <a:extLst>
            <a:ext uri="{FF2B5EF4-FFF2-40B4-BE49-F238E27FC236}">
              <a16:creationId xmlns:a16="http://schemas.microsoft.com/office/drawing/2014/main" id="{D267DBC4-0024-4D84-8314-8F7D7BCDAE0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08" name="大かっこ 2207">
          <a:extLst>
            <a:ext uri="{FF2B5EF4-FFF2-40B4-BE49-F238E27FC236}">
              <a16:creationId xmlns:a16="http://schemas.microsoft.com/office/drawing/2014/main" id="{6885AE44-4979-433A-ABB1-6AC47CE7AE8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09" name="大かっこ 2208">
          <a:extLst>
            <a:ext uri="{FF2B5EF4-FFF2-40B4-BE49-F238E27FC236}">
              <a16:creationId xmlns:a16="http://schemas.microsoft.com/office/drawing/2014/main" id="{749C2480-8AFE-42A7-96AC-6ACCFD791A9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210" name="大かっこ 2209">
          <a:extLst>
            <a:ext uri="{FF2B5EF4-FFF2-40B4-BE49-F238E27FC236}">
              <a16:creationId xmlns:a16="http://schemas.microsoft.com/office/drawing/2014/main" id="{80E60208-1229-44DB-A4FC-D6D6FDC3B98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11" name="大かっこ 2210">
          <a:extLst>
            <a:ext uri="{FF2B5EF4-FFF2-40B4-BE49-F238E27FC236}">
              <a16:creationId xmlns:a16="http://schemas.microsoft.com/office/drawing/2014/main" id="{5822F67D-530D-4227-8500-0C57D56F9A3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12" name="大かっこ 2211">
          <a:extLst>
            <a:ext uri="{FF2B5EF4-FFF2-40B4-BE49-F238E27FC236}">
              <a16:creationId xmlns:a16="http://schemas.microsoft.com/office/drawing/2014/main" id="{634CDB66-AD3F-4A7F-ACC8-C4C6C8A4AC2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13" name="大かっこ 2212">
          <a:extLst>
            <a:ext uri="{FF2B5EF4-FFF2-40B4-BE49-F238E27FC236}">
              <a16:creationId xmlns:a16="http://schemas.microsoft.com/office/drawing/2014/main" id="{A5D65FD1-318B-4C80-AB67-340716C30D3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14" name="大かっこ 2213">
          <a:extLst>
            <a:ext uri="{FF2B5EF4-FFF2-40B4-BE49-F238E27FC236}">
              <a16:creationId xmlns:a16="http://schemas.microsoft.com/office/drawing/2014/main" id="{7697D27E-5750-48A1-B6AD-D13BAA01BB3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15" name="大かっこ 2214">
          <a:extLst>
            <a:ext uri="{FF2B5EF4-FFF2-40B4-BE49-F238E27FC236}">
              <a16:creationId xmlns:a16="http://schemas.microsoft.com/office/drawing/2014/main" id="{381AA253-E19B-4D74-941C-7BF7D24FE09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16" name="大かっこ 2215">
          <a:extLst>
            <a:ext uri="{FF2B5EF4-FFF2-40B4-BE49-F238E27FC236}">
              <a16:creationId xmlns:a16="http://schemas.microsoft.com/office/drawing/2014/main" id="{9A99E169-FF04-4077-B8ED-80B7F5D0A2D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17" name="大かっこ 2216">
          <a:extLst>
            <a:ext uri="{FF2B5EF4-FFF2-40B4-BE49-F238E27FC236}">
              <a16:creationId xmlns:a16="http://schemas.microsoft.com/office/drawing/2014/main" id="{EC37C418-9BFA-4CEF-8A1B-E31B295C875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18" name="大かっこ 2217">
          <a:extLst>
            <a:ext uri="{FF2B5EF4-FFF2-40B4-BE49-F238E27FC236}">
              <a16:creationId xmlns:a16="http://schemas.microsoft.com/office/drawing/2014/main" id="{E953235F-B263-4FAA-9331-37E724705A7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19" name="大かっこ 2218">
          <a:extLst>
            <a:ext uri="{FF2B5EF4-FFF2-40B4-BE49-F238E27FC236}">
              <a16:creationId xmlns:a16="http://schemas.microsoft.com/office/drawing/2014/main" id="{89595230-2606-40F5-AC85-C97183062F4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20" name="大かっこ 2219">
          <a:extLst>
            <a:ext uri="{FF2B5EF4-FFF2-40B4-BE49-F238E27FC236}">
              <a16:creationId xmlns:a16="http://schemas.microsoft.com/office/drawing/2014/main" id="{85AD4FCA-C123-45D5-AC70-10F73386CFD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21" name="大かっこ 2220">
          <a:extLst>
            <a:ext uri="{FF2B5EF4-FFF2-40B4-BE49-F238E27FC236}">
              <a16:creationId xmlns:a16="http://schemas.microsoft.com/office/drawing/2014/main" id="{6A9D8D66-376F-4437-BE62-0302F179D96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22" name="大かっこ 2221">
          <a:extLst>
            <a:ext uri="{FF2B5EF4-FFF2-40B4-BE49-F238E27FC236}">
              <a16:creationId xmlns:a16="http://schemas.microsoft.com/office/drawing/2014/main" id="{1666E2B7-320A-4CDF-A7CB-F378D247628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23" name="大かっこ 2222">
          <a:extLst>
            <a:ext uri="{FF2B5EF4-FFF2-40B4-BE49-F238E27FC236}">
              <a16:creationId xmlns:a16="http://schemas.microsoft.com/office/drawing/2014/main" id="{EF441372-AB6A-4C66-AA25-3D2F1880CCF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24" name="大かっこ 2223">
          <a:extLst>
            <a:ext uri="{FF2B5EF4-FFF2-40B4-BE49-F238E27FC236}">
              <a16:creationId xmlns:a16="http://schemas.microsoft.com/office/drawing/2014/main" id="{625217F3-2CE9-4EB8-A2B1-E8104838DB7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25" name="大かっこ 2224">
          <a:extLst>
            <a:ext uri="{FF2B5EF4-FFF2-40B4-BE49-F238E27FC236}">
              <a16:creationId xmlns:a16="http://schemas.microsoft.com/office/drawing/2014/main" id="{7B036ADB-7B6D-4329-8794-2B80450CCED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26" name="大かっこ 2225">
          <a:extLst>
            <a:ext uri="{FF2B5EF4-FFF2-40B4-BE49-F238E27FC236}">
              <a16:creationId xmlns:a16="http://schemas.microsoft.com/office/drawing/2014/main" id="{057D4D1F-6282-4A6C-99AC-428E29806EF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27" name="大かっこ 2226">
          <a:extLst>
            <a:ext uri="{FF2B5EF4-FFF2-40B4-BE49-F238E27FC236}">
              <a16:creationId xmlns:a16="http://schemas.microsoft.com/office/drawing/2014/main" id="{3FD0C44A-96BA-4DA5-A294-EC0648954C0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28" name="大かっこ 2227">
          <a:extLst>
            <a:ext uri="{FF2B5EF4-FFF2-40B4-BE49-F238E27FC236}">
              <a16:creationId xmlns:a16="http://schemas.microsoft.com/office/drawing/2014/main" id="{75C67ADA-64B2-4DD3-8DA7-B7BA401ADA8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29" name="大かっこ 2228">
          <a:extLst>
            <a:ext uri="{FF2B5EF4-FFF2-40B4-BE49-F238E27FC236}">
              <a16:creationId xmlns:a16="http://schemas.microsoft.com/office/drawing/2014/main" id="{DE7167CA-F1B8-41DB-B94C-89849D86DD6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30" name="大かっこ 2229">
          <a:extLst>
            <a:ext uri="{FF2B5EF4-FFF2-40B4-BE49-F238E27FC236}">
              <a16:creationId xmlns:a16="http://schemas.microsoft.com/office/drawing/2014/main" id="{EE135A23-FA53-4C03-98C1-1BE27E2A95E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31" name="大かっこ 2230">
          <a:extLst>
            <a:ext uri="{FF2B5EF4-FFF2-40B4-BE49-F238E27FC236}">
              <a16:creationId xmlns:a16="http://schemas.microsoft.com/office/drawing/2014/main" id="{8C46E444-6CA4-40CF-938A-F8C29C7ED87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32" name="大かっこ 2231">
          <a:extLst>
            <a:ext uri="{FF2B5EF4-FFF2-40B4-BE49-F238E27FC236}">
              <a16:creationId xmlns:a16="http://schemas.microsoft.com/office/drawing/2014/main" id="{0EBBD947-C363-4577-8AED-D2C77C47EFC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33" name="大かっこ 2232">
          <a:extLst>
            <a:ext uri="{FF2B5EF4-FFF2-40B4-BE49-F238E27FC236}">
              <a16:creationId xmlns:a16="http://schemas.microsoft.com/office/drawing/2014/main" id="{01CEE26D-0CF3-4DC2-A1A6-95E69B05B5A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34" name="大かっこ 2233">
          <a:extLst>
            <a:ext uri="{FF2B5EF4-FFF2-40B4-BE49-F238E27FC236}">
              <a16:creationId xmlns:a16="http://schemas.microsoft.com/office/drawing/2014/main" id="{EDF11D82-06E3-4116-AA84-9EB8601A0D0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35" name="大かっこ 2234">
          <a:extLst>
            <a:ext uri="{FF2B5EF4-FFF2-40B4-BE49-F238E27FC236}">
              <a16:creationId xmlns:a16="http://schemas.microsoft.com/office/drawing/2014/main" id="{BC9D4454-BB6B-4CED-9789-03444F89C42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36" name="大かっこ 2235">
          <a:extLst>
            <a:ext uri="{FF2B5EF4-FFF2-40B4-BE49-F238E27FC236}">
              <a16:creationId xmlns:a16="http://schemas.microsoft.com/office/drawing/2014/main" id="{F26066AD-71E5-4530-A91F-E25A5DB333E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37" name="大かっこ 2236">
          <a:extLst>
            <a:ext uri="{FF2B5EF4-FFF2-40B4-BE49-F238E27FC236}">
              <a16:creationId xmlns:a16="http://schemas.microsoft.com/office/drawing/2014/main" id="{A0028B74-5143-4350-868C-F2663FEB2FC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38" name="大かっこ 2237">
          <a:extLst>
            <a:ext uri="{FF2B5EF4-FFF2-40B4-BE49-F238E27FC236}">
              <a16:creationId xmlns:a16="http://schemas.microsoft.com/office/drawing/2014/main" id="{BB3299B3-FA62-4D7E-9278-A298483CFF1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39" name="大かっこ 2238">
          <a:extLst>
            <a:ext uri="{FF2B5EF4-FFF2-40B4-BE49-F238E27FC236}">
              <a16:creationId xmlns:a16="http://schemas.microsoft.com/office/drawing/2014/main" id="{2BC1B49F-488F-4AEF-BF24-85D5B463DDA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40" name="大かっこ 2239">
          <a:extLst>
            <a:ext uri="{FF2B5EF4-FFF2-40B4-BE49-F238E27FC236}">
              <a16:creationId xmlns:a16="http://schemas.microsoft.com/office/drawing/2014/main" id="{4C7FEA54-C9D1-4D64-896F-367094CB3FE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41" name="大かっこ 2240">
          <a:extLst>
            <a:ext uri="{FF2B5EF4-FFF2-40B4-BE49-F238E27FC236}">
              <a16:creationId xmlns:a16="http://schemas.microsoft.com/office/drawing/2014/main" id="{31003E91-10E9-4008-A30A-FCEC9DDB404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42" name="大かっこ 2241">
          <a:extLst>
            <a:ext uri="{FF2B5EF4-FFF2-40B4-BE49-F238E27FC236}">
              <a16:creationId xmlns:a16="http://schemas.microsoft.com/office/drawing/2014/main" id="{9C58A159-4E17-42CF-9744-231F4A2D0BA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43" name="大かっこ 2242">
          <a:extLst>
            <a:ext uri="{FF2B5EF4-FFF2-40B4-BE49-F238E27FC236}">
              <a16:creationId xmlns:a16="http://schemas.microsoft.com/office/drawing/2014/main" id="{F9CD5F70-6C7D-4E51-BCFB-1B266F66EAC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44" name="大かっこ 2243">
          <a:extLst>
            <a:ext uri="{FF2B5EF4-FFF2-40B4-BE49-F238E27FC236}">
              <a16:creationId xmlns:a16="http://schemas.microsoft.com/office/drawing/2014/main" id="{1AA7C786-04D6-4BCB-B937-2DAB92D2A54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45" name="大かっこ 2244">
          <a:extLst>
            <a:ext uri="{FF2B5EF4-FFF2-40B4-BE49-F238E27FC236}">
              <a16:creationId xmlns:a16="http://schemas.microsoft.com/office/drawing/2014/main" id="{2606C22F-61C2-4351-9C1B-AF34BBC02AC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46" name="大かっこ 2245">
          <a:extLst>
            <a:ext uri="{FF2B5EF4-FFF2-40B4-BE49-F238E27FC236}">
              <a16:creationId xmlns:a16="http://schemas.microsoft.com/office/drawing/2014/main" id="{3F8A823A-C040-4DA6-88C9-80158C634F8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247" name="大かっこ 2246">
          <a:extLst>
            <a:ext uri="{FF2B5EF4-FFF2-40B4-BE49-F238E27FC236}">
              <a16:creationId xmlns:a16="http://schemas.microsoft.com/office/drawing/2014/main" id="{0DA2B415-17AB-401A-B0CE-CC1A75E45B2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48" name="大かっこ 2247">
          <a:extLst>
            <a:ext uri="{FF2B5EF4-FFF2-40B4-BE49-F238E27FC236}">
              <a16:creationId xmlns:a16="http://schemas.microsoft.com/office/drawing/2014/main" id="{869B7A91-090E-49E6-BDF2-9BA6EED482E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49" name="大かっこ 2248">
          <a:extLst>
            <a:ext uri="{FF2B5EF4-FFF2-40B4-BE49-F238E27FC236}">
              <a16:creationId xmlns:a16="http://schemas.microsoft.com/office/drawing/2014/main" id="{6393DB20-8965-4F23-B1B9-ED5A72027FF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50" name="大かっこ 2249">
          <a:extLst>
            <a:ext uri="{FF2B5EF4-FFF2-40B4-BE49-F238E27FC236}">
              <a16:creationId xmlns:a16="http://schemas.microsoft.com/office/drawing/2014/main" id="{3B51D098-FA09-4F18-ABA2-D6A9F211EB7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51" name="大かっこ 2250">
          <a:extLst>
            <a:ext uri="{FF2B5EF4-FFF2-40B4-BE49-F238E27FC236}">
              <a16:creationId xmlns:a16="http://schemas.microsoft.com/office/drawing/2014/main" id="{A68AC55B-0C3E-429B-821F-325ABF96927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252" name="大かっこ 2251">
          <a:extLst>
            <a:ext uri="{FF2B5EF4-FFF2-40B4-BE49-F238E27FC236}">
              <a16:creationId xmlns:a16="http://schemas.microsoft.com/office/drawing/2014/main" id="{A7035389-08FB-4BAA-B2AC-BC62EE33B0B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53" name="大かっこ 2252">
          <a:extLst>
            <a:ext uri="{FF2B5EF4-FFF2-40B4-BE49-F238E27FC236}">
              <a16:creationId xmlns:a16="http://schemas.microsoft.com/office/drawing/2014/main" id="{FE25ACEC-33D4-44F6-A549-F61BD5B6428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54" name="大かっこ 2253">
          <a:extLst>
            <a:ext uri="{FF2B5EF4-FFF2-40B4-BE49-F238E27FC236}">
              <a16:creationId xmlns:a16="http://schemas.microsoft.com/office/drawing/2014/main" id="{E4000F2C-DB9A-4A70-9A1C-BCA8B9A7FE9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55" name="大かっこ 2254">
          <a:extLst>
            <a:ext uri="{FF2B5EF4-FFF2-40B4-BE49-F238E27FC236}">
              <a16:creationId xmlns:a16="http://schemas.microsoft.com/office/drawing/2014/main" id="{8F5DC795-9FD8-4946-AFB6-57BFE29E1C2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56" name="大かっこ 2255">
          <a:extLst>
            <a:ext uri="{FF2B5EF4-FFF2-40B4-BE49-F238E27FC236}">
              <a16:creationId xmlns:a16="http://schemas.microsoft.com/office/drawing/2014/main" id="{425ED6BD-D0CE-4059-912E-79CDF9DC9F5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257" name="大かっこ 2256">
          <a:extLst>
            <a:ext uri="{FF2B5EF4-FFF2-40B4-BE49-F238E27FC236}">
              <a16:creationId xmlns:a16="http://schemas.microsoft.com/office/drawing/2014/main" id="{2DE32421-E196-49E8-BF2E-A15B81C2EADF}"/>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58" name="大かっこ 2257">
          <a:extLst>
            <a:ext uri="{FF2B5EF4-FFF2-40B4-BE49-F238E27FC236}">
              <a16:creationId xmlns:a16="http://schemas.microsoft.com/office/drawing/2014/main" id="{734A84B7-3EE7-4046-A4B4-82E29944230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59" name="大かっこ 2258">
          <a:extLst>
            <a:ext uri="{FF2B5EF4-FFF2-40B4-BE49-F238E27FC236}">
              <a16:creationId xmlns:a16="http://schemas.microsoft.com/office/drawing/2014/main" id="{B6860F71-0EC2-4F06-ADD8-C9AB7294434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60" name="大かっこ 2259">
          <a:extLst>
            <a:ext uri="{FF2B5EF4-FFF2-40B4-BE49-F238E27FC236}">
              <a16:creationId xmlns:a16="http://schemas.microsoft.com/office/drawing/2014/main" id="{1DB41B03-7B3F-4478-90CA-56326553C39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61" name="大かっこ 2260">
          <a:extLst>
            <a:ext uri="{FF2B5EF4-FFF2-40B4-BE49-F238E27FC236}">
              <a16:creationId xmlns:a16="http://schemas.microsoft.com/office/drawing/2014/main" id="{FB230EE9-CB27-4D3C-A130-E3732FD091B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62" name="大かっこ 2261">
          <a:extLst>
            <a:ext uri="{FF2B5EF4-FFF2-40B4-BE49-F238E27FC236}">
              <a16:creationId xmlns:a16="http://schemas.microsoft.com/office/drawing/2014/main" id="{A3FA692A-3487-4BB9-8759-1F669648614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63" name="大かっこ 2262">
          <a:extLst>
            <a:ext uri="{FF2B5EF4-FFF2-40B4-BE49-F238E27FC236}">
              <a16:creationId xmlns:a16="http://schemas.microsoft.com/office/drawing/2014/main" id="{9D4D4EA4-E0A7-4882-BA1B-9943A783798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64" name="大かっこ 2263">
          <a:extLst>
            <a:ext uri="{FF2B5EF4-FFF2-40B4-BE49-F238E27FC236}">
              <a16:creationId xmlns:a16="http://schemas.microsoft.com/office/drawing/2014/main" id="{57FBB273-327C-48EC-9B8F-368CB073DA3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65" name="大かっこ 2264">
          <a:extLst>
            <a:ext uri="{FF2B5EF4-FFF2-40B4-BE49-F238E27FC236}">
              <a16:creationId xmlns:a16="http://schemas.microsoft.com/office/drawing/2014/main" id="{5F7972BA-79AE-4DCB-A839-EF5E0920AAE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66" name="大かっこ 2265">
          <a:extLst>
            <a:ext uri="{FF2B5EF4-FFF2-40B4-BE49-F238E27FC236}">
              <a16:creationId xmlns:a16="http://schemas.microsoft.com/office/drawing/2014/main" id="{BA214DD1-EBE5-4BA8-9454-FB92CF191FE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67" name="大かっこ 2266">
          <a:extLst>
            <a:ext uri="{FF2B5EF4-FFF2-40B4-BE49-F238E27FC236}">
              <a16:creationId xmlns:a16="http://schemas.microsoft.com/office/drawing/2014/main" id="{0B3A2CC4-DCAB-4D31-8ACE-052E3B1D676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68" name="大かっこ 2267">
          <a:extLst>
            <a:ext uri="{FF2B5EF4-FFF2-40B4-BE49-F238E27FC236}">
              <a16:creationId xmlns:a16="http://schemas.microsoft.com/office/drawing/2014/main" id="{C7EC3FE0-346E-4A53-979D-8975AD766C5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69" name="大かっこ 2268">
          <a:extLst>
            <a:ext uri="{FF2B5EF4-FFF2-40B4-BE49-F238E27FC236}">
              <a16:creationId xmlns:a16="http://schemas.microsoft.com/office/drawing/2014/main" id="{D87C3DFE-F61D-44BD-A95E-2D7BF141FBE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70" name="大かっこ 2269">
          <a:extLst>
            <a:ext uri="{FF2B5EF4-FFF2-40B4-BE49-F238E27FC236}">
              <a16:creationId xmlns:a16="http://schemas.microsoft.com/office/drawing/2014/main" id="{84B5BC5E-171F-480E-9202-AEEA84B97F0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71" name="大かっこ 2270">
          <a:extLst>
            <a:ext uri="{FF2B5EF4-FFF2-40B4-BE49-F238E27FC236}">
              <a16:creationId xmlns:a16="http://schemas.microsoft.com/office/drawing/2014/main" id="{9ECA51D0-F363-48A9-B38F-BF675E8E8C3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72" name="大かっこ 2271">
          <a:extLst>
            <a:ext uri="{FF2B5EF4-FFF2-40B4-BE49-F238E27FC236}">
              <a16:creationId xmlns:a16="http://schemas.microsoft.com/office/drawing/2014/main" id="{F6B350B8-B20C-48A9-8B83-7CC7021C97D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73" name="大かっこ 2272">
          <a:extLst>
            <a:ext uri="{FF2B5EF4-FFF2-40B4-BE49-F238E27FC236}">
              <a16:creationId xmlns:a16="http://schemas.microsoft.com/office/drawing/2014/main" id="{043C6707-87E5-4827-A605-F1EA202EB35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74" name="大かっこ 2273">
          <a:extLst>
            <a:ext uri="{FF2B5EF4-FFF2-40B4-BE49-F238E27FC236}">
              <a16:creationId xmlns:a16="http://schemas.microsoft.com/office/drawing/2014/main" id="{91B567A3-A9A7-48AC-BD74-2F52910A860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75" name="大かっこ 2274">
          <a:extLst>
            <a:ext uri="{FF2B5EF4-FFF2-40B4-BE49-F238E27FC236}">
              <a16:creationId xmlns:a16="http://schemas.microsoft.com/office/drawing/2014/main" id="{7198B148-25F5-4407-91B2-2EC6B6445B4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76" name="大かっこ 2275">
          <a:extLst>
            <a:ext uri="{FF2B5EF4-FFF2-40B4-BE49-F238E27FC236}">
              <a16:creationId xmlns:a16="http://schemas.microsoft.com/office/drawing/2014/main" id="{19028E78-9DB2-4942-BCF2-2707E113FE7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77" name="大かっこ 2276">
          <a:extLst>
            <a:ext uri="{FF2B5EF4-FFF2-40B4-BE49-F238E27FC236}">
              <a16:creationId xmlns:a16="http://schemas.microsoft.com/office/drawing/2014/main" id="{51F96305-A6FB-44C5-8F90-367840ABB4D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78" name="大かっこ 2277">
          <a:extLst>
            <a:ext uri="{FF2B5EF4-FFF2-40B4-BE49-F238E27FC236}">
              <a16:creationId xmlns:a16="http://schemas.microsoft.com/office/drawing/2014/main" id="{9A68C448-AC71-4C03-823D-9AAE7E83A40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79" name="大かっこ 2278">
          <a:extLst>
            <a:ext uri="{FF2B5EF4-FFF2-40B4-BE49-F238E27FC236}">
              <a16:creationId xmlns:a16="http://schemas.microsoft.com/office/drawing/2014/main" id="{D036C858-4CCF-4B94-A187-38B211C5456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80" name="大かっこ 2279">
          <a:extLst>
            <a:ext uri="{FF2B5EF4-FFF2-40B4-BE49-F238E27FC236}">
              <a16:creationId xmlns:a16="http://schemas.microsoft.com/office/drawing/2014/main" id="{BB81D020-5ECE-4601-9E74-82897228FC2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81" name="大かっこ 2280">
          <a:extLst>
            <a:ext uri="{FF2B5EF4-FFF2-40B4-BE49-F238E27FC236}">
              <a16:creationId xmlns:a16="http://schemas.microsoft.com/office/drawing/2014/main" id="{F7242D19-6203-4E81-B77E-4BA1489CAD6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82" name="大かっこ 2281">
          <a:extLst>
            <a:ext uri="{FF2B5EF4-FFF2-40B4-BE49-F238E27FC236}">
              <a16:creationId xmlns:a16="http://schemas.microsoft.com/office/drawing/2014/main" id="{B1EC97CF-8D67-47EA-BE86-85198F169D5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83" name="大かっこ 2282">
          <a:extLst>
            <a:ext uri="{FF2B5EF4-FFF2-40B4-BE49-F238E27FC236}">
              <a16:creationId xmlns:a16="http://schemas.microsoft.com/office/drawing/2014/main" id="{7638F9D8-979B-4B83-90D7-A6EE472E8A0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84" name="大かっこ 2283">
          <a:extLst>
            <a:ext uri="{FF2B5EF4-FFF2-40B4-BE49-F238E27FC236}">
              <a16:creationId xmlns:a16="http://schemas.microsoft.com/office/drawing/2014/main" id="{DFCBED3D-CDFB-428A-B733-A0BA7B8514C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85" name="大かっこ 2284">
          <a:extLst>
            <a:ext uri="{FF2B5EF4-FFF2-40B4-BE49-F238E27FC236}">
              <a16:creationId xmlns:a16="http://schemas.microsoft.com/office/drawing/2014/main" id="{49A934DA-EF8E-422F-9EB3-6706514F8D3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86" name="大かっこ 2285">
          <a:extLst>
            <a:ext uri="{FF2B5EF4-FFF2-40B4-BE49-F238E27FC236}">
              <a16:creationId xmlns:a16="http://schemas.microsoft.com/office/drawing/2014/main" id="{9825D343-29EC-4535-8E39-6A574037D8F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87" name="大かっこ 2286">
          <a:extLst>
            <a:ext uri="{FF2B5EF4-FFF2-40B4-BE49-F238E27FC236}">
              <a16:creationId xmlns:a16="http://schemas.microsoft.com/office/drawing/2014/main" id="{2681F61A-0AE4-4B31-92DE-F9A0A7012D7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88" name="大かっこ 2287">
          <a:extLst>
            <a:ext uri="{FF2B5EF4-FFF2-40B4-BE49-F238E27FC236}">
              <a16:creationId xmlns:a16="http://schemas.microsoft.com/office/drawing/2014/main" id="{8114C823-75B6-45A5-9028-5C2C1C6ECEE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89" name="大かっこ 2288">
          <a:extLst>
            <a:ext uri="{FF2B5EF4-FFF2-40B4-BE49-F238E27FC236}">
              <a16:creationId xmlns:a16="http://schemas.microsoft.com/office/drawing/2014/main" id="{CA22E4EF-FE9C-410F-AAA7-7282357E71E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90" name="大かっこ 2289">
          <a:extLst>
            <a:ext uri="{FF2B5EF4-FFF2-40B4-BE49-F238E27FC236}">
              <a16:creationId xmlns:a16="http://schemas.microsoft.com/office/drawing/2014/main" id="{5AABEB42-3789-466D-931E-21550F130FE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91" name="大かっこ 2290">
          <a:extLst>
            <a:ext uri="{FF2B5EF4-FFF2-40B4-BE49-F238E27FC236}">
              <a16:creationId xmlns:a16="http://schemas.microsoft.com/office/drawing/2014/main" id="{8EB8EF4B-5D9D-4445-AA1F-21D6CD03508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92" name="大かっこ 2291">
          <a:extLst>
            <a:ext uri="{FF2B5EF4-FFF2-40B4-BE49-F238E27FC236}">
              <a16:creationId xmlns:a16="http://schemas.microsoft.com/office/drawing/2014/main" id="{15E6A574-D649-4C74-8F5B-D1BC4645EC7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93" name="大かっこ 2292">
          <a:extLst>
            <a:ext uri="{FF2B5EF4-FFF2-40B4-BE49-F238E27FC236}">
              <a16:creationId xmlns:a16="http://schemas.microsoft.com/office/drawing/2014/main" id="{BAD7B259-4A3A-4EA6-9BDD-792C34D2778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294" name="大かっこ 2293">
          <a:extLst>
            <a:ext uri="{FF2B5EF4-FFF2-40B4-BE49-F238E27FC236}">
              <a16:creationId xmlns:a16="http://schemas.microsoft.com/office/drawing/2014/main" id="{6A92C7C1-970C-490D-A59F-422E3E00A9E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95" name="大かっこ 2294">
          <a:extLst>
            <a:ext uri="{FF2B5EF4-FFF2-40B4-BE49-F238E27FC236}">
              <a16:creationId xmlns:a16="http://schemas.microsoft.com/office/drawing/2014/main" id="{01939009-86BA-4F27-9B65-33334FEC60C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96" name="大かっこ 2295">
          <a:extLst>
            <a:ext uri="{FF2B5EF4-FFF2-40B4-BE49-F238E27FC236}">
              <a16:creationId xmlns:a16="http://schemas.microsoft.com/office/drawing/2014/main" id="{4C586530-D1CD-4BC3-88CB-A2D535B2F3B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97" name="大かっこ 2296">
          <a:extLst>
            <a:ext uri="{FF2B5EF4-FFF2-40B4-BE49-F238E27FC236}">
              <a16:creationId xmlns:a16="http://schemas.microsoft.com/office/drawing/2014/main" id="{DA75CE6D-2B2D-457F-8974-E6DEB25AC8A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98" name="大かっこ 2297">
          <a:extLst>
            <a:ext uri="{FF2B5EF4-FFF2-40B4-BE49-F238E27FC236}">
              <a16:creationId xmlns:a16="http://schemas.microsoft.com/office/drawing/2014/main" id="{C7E64364-C908-4766-8E0C-0CA464B0661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299" name="大かっこ 2298">
          <a:extLst>
            <a:ext uri="{FF2B5EF4-FFF2-40B4-BE49-F238E27FC236}">
              <a16:creationId xmlns:a16="http://schemas.microsoft.com/office/drawing/2014/main" id="{552AE21F-2B82-4B67-983A-5EF6661A2E9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00" name="大かっこ 2299">
          <a:extLst>
            <a:ext uri="{FF2B5EF4-FFF2-40B4-BE49-F238E27FC236}">
              <a16:creationId xmlns:a16="http://schemas.microsoft.com/office/drawing/2014/main" id="{DCF842F7-6892-4D20-A2AD-7FEE75CB6C5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01" name="大かっこ 2300">
          <a:extLst>
            <a:ext uri="{FF2B5EF4-FFF2-40B4-BE49-F238E27FC236}">
              <a16:creationId xmlns:a16="http://schemas.microsoft.com/office/drawing/2014/main" id="{C248A336-7BC6-433E-81F2-65287AE6AB7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02" name="大かっこ 2301">
          <a:extLst>
            <a:ext uri="{FF2B5EF4-FFF2-40B4-BE49-F238E27FC236}">
              <a16:creationId xmlns:a16="http://schemas.microsoft.com/office/drawing/2014/main" id="{24D6A198-9978-4D84-A8F7-E98F228E6CB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03" name="大かっこ 2302">
          <a:extLst>
            <a:ext uri="{FF2B5EF4-FFF2-40B4-BE49-F238E27FC236}">
              <a16:creationId xmlns:a16="http://schemas.microsoft.com/office/drawing/2014/main" id="{02771E66-9317-4FAD-801B-AF0051BE416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04" name="大かっこ 2303">
          <a:extLst>
            <a:ext uri="{FF2B5EF4-FFF2-40B4-BE49-F238E27FC236}">
              <a16:creationId xmlns:a16="http://schemas.microsoft.com/office/drawing/2014/main" id="{231030E1-5F09-421E-BE68-A642A3A4D71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05" name="大かっこ 2304">
          <a:extLst>
            <a:ext uri="{FF2B5EF4-FFF2-40B4-BE49-F238E27FC236}">
              <a16:creationId xmlns:a16="http://schemas.microsoft.com/office/drawing/2014/main" id="{13CEEE02-AC60-4BA9-9793-810255D55E1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06" name="大かっこ 2305">
          <a:extLst>
            <a:ext uri="{FF2B5EF4-FFF2-40B4-BE49-F238E27FC236}">
              <a16:creationId xmlns:a16="http://schemas.microsoft.com/office/drawing/2014/main" id="{0D4C2987-E7DD-4A34-9886-D6B77E79AFF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07" name="大かっこ 2306">
          <a:extLst>
            <a:ext uri="{FF2B5EF4-FFF2-40B4-BE49-F238E27FC236}">
              <a16:creationId xmlns:a16="http://schemas.microsoft.com/office/drawing/2014/main" id="{DFA8019C-7D03-4C89-BD22-0DEE686E733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08" name="大かっこ 2307">
          <a:extLst>
            <a:ext uri="{FF2B5EF4-FFF2-40B4-BE49-F238E27FC236}">
              <a16:creationId xmlns:a16="http://schemas.microsoft.com/office/drawing/2014/main" id="{A600B559-306A-42C6-8D24-36E481898F5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09" name="大かっこ 2308">
          <a:extLst>
            <a:ext uri="{FF2B5EF4-FFF2-40B4-BE49-F238E27FC236}">
              <a16:creationId xmlns:a16="http://schemas.microsoft.com/office/drawing/2014/main" id="{0AEF6B4D-2885-41AA-89B2-931481B013A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10" name="大かっこ 2309">
          <a:extLst>
            <a:ext uri="{FF2B5EF4-FFF2-40B4-BE49-F238E27FC236}">
              <a16:creationId xmlns:a16="http://schemas.microsoft.com/office/drawing/2014/main" id="{89526E26-6CF6-466F-857F-B24CD77DD4A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11" name="大かっこ 2310">
          <a:extLst>
            <a:ext uri="{FF2B5EF4-FFF2-40B4-BE49-F238E27FC236}">
              <a16:creationId xmlns:a16="http://schemas.microsoft.com/office/drawing/2014/main" id="{EF2DD4CB-B303-4705-896F-D348C790020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12" name="大かっこ 2311">
          <a:extLst>
            <a:ext uri="{FF2B5EF4-FFF2-40B4-BE49-F238E27FC236}">
              <a16:creationId xmlns:a16="http://schemas.microsoft.com/office/drawing/2014/main" id="{330DD8AB-C8F5-4080-B3E5-7F09713BEC6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13" name="大かっこ 2312">
          <a:extLst>
            <a:ext uri="{FF2B5EF4-FFF2-40B4-BE49-F238E27FC236}">
              <a16:creationId xmlns:a16="http://schemas.microsoft.com/office/drawing/2014/main" id="{FE06F215-CB68-47FF-B312-B7C1121C6FB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14" name="大かっこ 2313">
          <a:extLst>
            <a:ext uri="{FF2B5EF4-FFF2-40B4-BE49-F238E27FC236}">
              <a16:creationId xmlns:a16="http://schemas.microsoft.com/office/drawing/2014/main" id="{652F260F-752D-43FD-AAFA-E726BAC3BF3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15" name="大かっこ 2314">
          <a:extLst>
            <a:ext uri="{FF2B5EF4-FFF2-40B4-BE49-F238E27FC236}">
              <a16:creationId xmlns:a16="http://schemas.microsoft.com/office/drawing/2014/main" id="{EF69F48B-61F3-48D3-9A15-A9C48292765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16" name="大かっこ 2315">
          <a:extLst>
            <a:ext uri="{FF2B5EF4-FFF2-40B4-BE49-F238E27FC236}">
              <a16:creationId xmlns:a16="http://schemas.microsoft.com/office/drawing/2014/main" id="{DC62D85A-63DF-489C-8BE3-06C5B4C264C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17" name="大かっこ 2316">
          <a:extLst>
            <a:ext uri="{FF2B5EF4-FFF2-40B4-BE49-F238E27FC236}">
              <a16:creationId xmlns:a16="http://schemas.microsoft.com/office/drawing/2014/main" id="{760DCAEC-D152-4542-8518-D3FE5F894EC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18" name="大かっこ 2317">
          <a:extLst>
            <a:ext uri="{FF2B5EF4-FFF2-40B4-BE49-F238E27FC236}">
              <a16:creationId xmlns:a16="http://schemas.microsoft.com/office/drawing/2014/main" id="{10305DA9-E338-48D4-B037-E93E7786C5D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19" name="大かっこ 2318">
          <a:extLst>
            <a:ext uri="{FF2B5EF4-FFF2-40B4-BE49-F238E27FC236}">
              <a16:creationId xmlns:a16="http://schemas.microsoft.com/office/drawing/2014/main" id="{B2AA15B7-0CDC-46C1-B98C-94B9AD870F9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20" name="大かっこ 2319">
          <a:extLst>
            <a:ext uri="{FF2B5EF4-FFF2-40B4-BE49-F238E27FC236}">
              <a16:creationId xmlns:a16="http://schemas.microsoft.com/office/drawing/2014/main" id="{076885FC-AFA5-4473-B44F-43B8E363DE6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21" name="大かっこ 2320">
          <a:extLst>
            <a:ext uri="{FF2B5EF4-FFF2-40B4-BE49-F238E27FC236}">
              <a16:creationId xmlns:a16="http://schemas.microsoft.com/office/drawing/2014/main" id="{0555D692-7D2C-4C56-9026-4B10140BC2A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22" name="大かっこ 2321">
          <a:extLst>
            <a:ext uri="{FF2B5EF4-FFF2-40B4-BE49-F238E27FC236}">
              <a16:creationId xmlns:a16="http://schemas.microsoft.com/office/drawing/2014/main" id="{8B5576F9-2296-456A-AC54-913A6BFE383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23" name="大かっこ 2322">
          <a:extLst>
            <a:ext uri="{FF2B5EF4-FFF2-40B4-BE49-F238E27FC236}">
              <a16:creationId xmlns:a16="http://schemas.microsoft.com/office/drawing/2014/main" id="{CCA36FA9-A6FB-455F-B409-95EEA0B5B55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24" name="大かっこ 2323">
          <a:extLst>
            <a:ext uri="{FF2B5EF4-FFF2-40B4-BE49-F238E27FC236}">
              <a16:creationId xmlns:a16="http://schemas.microsoft.com/office/drawing/2014/main" id="{22564298-D3A0-4ED2-AD9B-6B416890FCF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25" name="大かっこ 2324">
          <a:extLst>
            <a:ext uri="{FF2B5EF4-FFF2-40B4-BE49-F238E27FC236}">
              <a16:creationId xmlns:a16="http://schemas.microsoft.com/office/drawing/2014/main" id="{83EBC4A0-0A17-4FF5-B67B-606D25EB486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26" name="大かっこ 2325">
          <a:extLst>
            <a:ext uri="{FF2B5EF4-FFF2-40B4-BE49-F238E27FC236}">
              <a16:creationId xmlns:a16="http://schemas.microsoft.com/office/drawing/2014/main" id="{8928B76B-513A-4190-86FE-A91CD8A4651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27" name="大かっこ 2326">
          <a:extLst>
            <a:ext uri="{FF2B5EF4-FFF2-40B4-BE49-F238E27FC236}">
              <a16:creationId xmlns:a16="http://schemas.microsoft.com/office/drawing/2014/main" id="{B00CC479-598D-4D6E-B740-12E71B6512F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28" name="大かっこ 2327">
          <a:extLst>
            <a:ext uri="{FF2B5EF4-FFF2-40B4-BE49-F238E27FC236}">
              <a16:creationId xmlns:a16="http://schemas.microsoft.com/office/drawing/2014/main" id="{B6BD5C23-0791-461D-8DE5-BFC48E6F977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29" name="大かっこ 2328">
          <a:extLst>
            <a:ext uri="{FF2B5EF4-FFF2-40B4-BE49-F238E27FC236}">
              <a16:creationId xmlns:a16="http://schemas.microsoft.com/office/drawing/2014/main" id="{8A918EDD-C81A-4D87-A552-4447845B9AD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30" name="大かっこ 2329">
          <a:extLst>
            <a:ext uri="{FF2B5EF4-FFF2-40B4-BE49-F238E27FC236}">
              <a16:creationId xmlns:a16="http://schemas.microsoft.com/office/drawing/2014/main" id="{08BB96C7-DF66-481F-8918-74A4FB4ACCA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31" name="大かっこ 2330">
          <a:extLst>
            <a:ext uri="{FF2B5EF4-FFF2-40B4-BE49-F238E27FC236}">
              <a16:creationId xmlns:a16="http://schemas.microsoft.com/office/drawing/2014/main" id="{5FFD6451-99DD-4154-AE17-0FBA63006C0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32" name="大かっこ 2331">
          <a:extLst>
            <a:ext uri="{FF2B5EF4-FFF2-40B4-BE49-F238E27FC236}">
              <a16:creationId xmlns:a16="http://schemas.microsoft.com/office/drawing/2014/main" id="{EE8B7E71-F8FF-42E3-B9ED-70F4C711007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33" name="大かっこ 2332">
          <a:extLst>
            <a:ext uri="{FF2B5EF4-FFF2-40B4-BE49-F238E27FC236}">
              <a16:creationId xmlns:a16="http://schemas.microsoft.com/office/drawing/2014/main" id="{58151B34-7317-4976-BECB-81CFE291D05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34" name="大かっこ 2333">
          <a:extLst>
            <a:ext uri="{FF2B5EF4-FFF2-40B4-BE49-F238E27FC236}">
              <a16:creationId xmlns:a16="http://schemas.microsoft.com/office/drawing/2014/main" id="{589DC41E-891B-4486-BA6E-16026CCE629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35" name="大かっこ 2334">
          <a:extLst>
            <a:ext uri="{FF2B5EF4-FFF2-40B4-BE49-F238E27FC236}">
              <a16:creationId xmlns:a16="http://schemas.microsoft.com/office/drawing/2014/main" id="{4CF56EFB-D123-4DD3-9D62-F87B9F132A1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336" name="大かっこ 2335">
          <a:extLst>
            <a:ext uri="{FF2B5EF4-FFF2-40B4-BE49-F238E27FC236}">
              <a16:creationId xmlns:a16="http://schemas.microsoft.com/office/drawing/2014/main" id="{D9F580B8-6C58-41BE-8A19-40BE577F826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37" name="大かっこ 2336">
          <a:extLst>
            <a:ext uri="{FF2B5EF4-FFF2-40B4-BE49-F238E27FC236}">
              <a16:creationId xmlns:a16="http://schemas.microsoft.com/office/drawing/2014/main" id="{B0E118B8-5538-45B4-BD80-0F40D213B8E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38" name="大かっこ 2337">
          <a:extLst>
            <a:ext uri="{FF2B5EF4-FFF2-40B4-BE49-F238E27FC236}">
              <a16:creationId xmlns:a16="http://schemas.microsoft.com/office/drawing/2014/main" id="{F6184FBD-ADC9-49C8-8FE7-06C61BC4231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39" name="大かっこ 2338">
          <a:extLst>
            <a:ext uri="{FF2B5EF4-FFF2-40B4-BE49-F238E27FC236}">
              <a16:creationId xmlns:a16="http://schemas.microsoft.com/office/drawing/2014/main" id="{5594CD01-2736-4613-AC4D-44D4BA3F7FB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40" name="大かっこ 2339">
          <a:extLst>
            <a:ext uri="{FF2B5EF4-FFF2-40B4-BE49-F238E27FC236}">
              <a16:creationId xmlns:a16="http://schemas.microsoft.com/office/drawing/2014/main" id="{D06EA5FE-A936-49D8-AE34-2306655720C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341" name="大かっこ 2340">
          <a:extLst>
            <a:ext uri="{FF2B5EF4-FFF2-40B4-BE49-F238E27FC236}">
              <a16:creationId xmlns:a16="http://schemas.microsoft.com/office/drawing/2014/main" id="{95ADAD78-E5AC-440E-A99C-FA45CFD7D62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42" name="大かっこ 2341">
          <a:extLst>
            <a:ext uri="{FF2B5EF4-FFF2-40B4-BE49-F238E27FC236}">
              <a16:creationId xmlns:a16="http://schemas.microsoft.com/office/drawing/2014/main" id="{25CF8D6B-87DA-4CE7-80BB-75A37521295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43" name="大かっこ 2342">
          <a:extLst>
            <a:ext uri="{FF2B5EF4-FFF2-40B4-BE49-F238E27FC236}">
              <a16:creationId xmlns:a16="http://schemas.microsoft.com/office/drawing/2014/main" id="{EFCE0253-7715-40E5-B3C3-77D5B671F27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44" name="大かっこ 2343">
          <a:extLst>
            <a:ext uri="{FF2B5EF4-FFF2-40B4-BE49-F238E27FC236}">
              <a16:creationId xmlns:a16="http://schemas.microsoft.com/office/drawing/2014/main" id="{4847C6F4-24DD-45C3-BAB4-78082B74F22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45" name="大かっこ 2344">
          <a:extLst>
            <a:ext uri="{FF2B5EF4-FFF2-40B4-BE49-F238E27FC236}">
              <a16:creationId xmlns:a16="http://schemas.microsoft.com/office/drawing/2014/main" id="{49794CAC-FBB8-488D-B62F-D83780DA748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346" name="大かっこ 2345">
          <a:extLst>
            <a:ext uri="{FF2B5EF4-FFF2-40B4-BE49-F238E27FC236}">
              <a16:creationId xmlns:a16="http://schemas.microsoft.com/office/drawing/2014/main" id="{66481F71-9B6F-4114-99EE-8B826919704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47" name="大かっこ 2346">
          <a:extLst>
            <a:ext uri="{FF2B5EF4-FFF2-40B4-BE49-F238E27FC236}">
              <a16:creationId xmlns:a16="http://schemas.microsoft.com/office/drawing/2014/main" id="{09FA605F-90E6-42E4-8A54-4FA5558B744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48" name="大かっこ 2347">
          <a:extLst>
            <a:ext uri="{FF2B5EF4-FFF2-40B4-BE49-F238E27FC236}">
              <a16:creationId xmlns:a16="http://schemas.microsoft.com/office/drawing/2014/main" id="{96E61639-212C-4FD4-B317-E70834D236E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49" name="大かっこ 2348">
          <a:extLst>
            <a:ext uri="{FF2B5EF4-FFF2-40B4-BE49-F238E27FC236}">
              <a16:creationId xmlns:a16="http://schemas.microsoft.com/office/drawing/2014/main" id="{FF16A5A3-154D-430B-B30D-3F157507947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50" name="大かっこ 2349">
          <a:extLst>
            <a:ext uri="{FF2B5EF4-FFF2-40B4-BE49-F238E27FC236}">
              <a16:creationId xmlns:a16="http://schemas.microsoft.com/office/drawing/2014/main" id="{0EBFCD14-9F1C-4FCD-8099-C543049EE5C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51" name="大かっこ 2350">
          <a:extLst>
            <a:ext uri="{FF2B5EF4-FFF2-40B4-BE49-F238E27FC236}">
              <a16:creationId xmlns:a16="http://schemas.microsoft.com/office/drawing/2014/main" id="{6F011A3C-1EBB-4A55-9F62-262B121AB47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52" name="大かっこ 2351">
          <a:extLst>
            <a:ext uri="{FF2B5EF4-FFF2-40B4-BE49-F238E27FC236}">
              <a16:creationId xmlns:a16="http://schemas.microsoft.com/office/drawing/2014/main" id="{5B7E1754-DB0A-4057-8F1E-FFA69931DEB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53" name="大かっこ 2352">
          <a:extLst>
            <a:ext uri="{FF2B5EF4-FFF2-40B4-BE49-F238E27FC236}">
              <a16:creationId xmlns:a16="http://schemas.microsoft.com/office/drawing/2014/main" id="{DCECC37D-C4D3-42F4-817F-DB283392368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54" name="大かっこ 2353">
          <a:extLst>
            <a:ext uri="{FF2B5EF4-FFF2-40B4-BE49-F238E27FC236}">
              <a16:creationId xmlns:a16="http://schemas.microsoft.com/office/drawing/2014/main" id="{D5DB9446-55A2-4920-894A-ABF7CFD6E45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55" name="大かっこ 2354">
          <a:extLst>
            <a:ext uri="{FF2B5EF4-FFF2-40B4-BE49-F238E27FC236}">
              <a16:creationId xmlns:a16="http://schemas.microsoft.com/office/drawing/2014/main" id="{3C8274F2-0E1A-4BE3-972A-544B1ED2833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56" name="大かっこ 2355">
          <a:extLst>
            <a:ext uri="{FF2B5EF4-FFF2-40B4-BE49-F238E27FC236}">
              <a16:creationId xmlns:a16="http://schemas.microsoft.com/office/drawing/2014/main" id="{4D4C3637-E8DF-40AE-A552-9CEC8BD46A3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57" name="大かっこ 2356">
          <a:extLst>
            <a:ext uri="{FF2B5EF4-FFF2-40B4-BE49-F238E27FC236}">
              <a16:creationId xmlns:a16="http://schemas.microsoft.com/office/drawing/2014/main" id="{376778F4-5D97-4400-9300-80424822B08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58" name="大かっこ 2357">
          <a:extLst>
            <a:ext uri="{FF2B5EF4-FFF2-40B4-BE49-F238E27FC236}">
              <a16:creationId xmlns:a16="http://schemas.microsoft.com/office/drawing/2014/main" id="{BED38F1F-056F-40B6-9C49-0610756ABBF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59" name="大かっこ 2358">
          <a:extLst>
            <a:ext uri="{FF2B5EF4-FFF2-40B4-BE49-F238E27FC236}">
              <a16:creationId xmlns:a16="http://schemas.microsoft.com/office/drawing/2014/main" id="{AD7D84DA-6919-434A-BFEA-B308306E5FE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60" name="大かっこ 2359">
          <a:extLst>
            <a:ext uri="{FF2B5EF4-FFF2-40B4-BE49-F238E27FC236}">
              <a16:creationId xmlns:a16="http://schemas.microsoft.com/office/drawing/2014/main" id="{7530036D-6B52-4608-AC43-76E561E128B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61" name="大かっこ 2360">
          <a:extLst>
            <a:ext uri="{FF2B5EF4-FFF2-40B4-BE49-F238E27FC236}">
              <a16:creationId xmlns:a16="http://schemas.microsoft.com/office/drawing/2014/main" id="{90DC2FD7-B57F-4E40-B447-5EFF0D08EC0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62" name="大かっこ 2361">
          <a:extLst>
            <a:ext uri="{FF2B5EF4-FFF2-40B4-BE49-F238E27FC236}">
              <a16:creationId xmlns:a16="http://schemas.microsoft.com/office/drawing/2014/main" id="{C89F240F-3A74-42F1-A10D-0EBC1A06E42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63" name="大かっこ 2362">
          <a:extLst>
            <a:ext uri="{FF2B5EF4-FFF2-40B4-BE49-F238E27FC236}">
              <a16:creationId xmlns:a16="http://schemas.microsoft.com/office/drawing/2014/main" id="{74534EE9-455A-4059-B6D5-89ED5CA9A62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64" name="大かっこ 2363">
          <a:extLst>
            <a:ext uri="{FF2B5EF4-FFF2-40B4-BE49-F238E27FC236}">
              <a16:creationId xmlns:a16="http://schemas.microsoft.com/office/drawing/2014/main" id="{B41E5B0D-EC20-4CFA-999A-0E1CB9382BB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65" name="大かっこ 2364">
          <a:extLst>
            <a:ext uri="{FF2B5EF4-FFF2-40B4-BE49-F238E27FC236}">
              <a16:creationId xmlns:a16="http://schemas.microsoft.com/office/drawing/2014/main" id="{A8E15800-5A4A-4DE6-B4AC-555F639792E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66" name="大かっこ 2365">
          <a:extLst>
            <a:ext uri="{FF2B5EF4-FFF2-40B4-BE49-F238E27FC236}">
              <a16:creationId xmlns:a16="http://schemas.microsoft.com/office/drawing/2014/main" id="{1E627AA9-08E0-4933-8671-57CE0D353A8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67" name="大かっこ 2366">
          <a:extLst>
            <a:ext uri="{FF2B5EF4-FFF2-40B4-BE49-F238E27FC236}">
              <a16:creationId xmlns:a16="http://schemas.microsoft.com/office/drawing/2014/main" id="{D0CBE513-275D-4B4C-B872-1109FE5BF0F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68" name="大かっこ 2367">
          <a:extLst>
            <a:ext uri="{FF2B5EF4-FFF2-40B4-BE49-F238E27FC236}">
              <a16:creationId xmlns:a16="http://schemas.microsoft.com/office/drawing/2014/main" id="{A66E9776-56E0-421B-B1C9-700CF6547C2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69" name="大かっこ 2368">
          <a:extLst>
            <a:ext uri="{FF2B5EF4-FFF2-40B4-BE49-F238E27FC236}">
              <a16:creationId xmlns:a16="http://schemas.microsoft.com/office/drawing/2014/main" id="{D51870A1-74B1-4205-AEB2-AD929DA1B36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70" name="大かっこ 2369">
          <a:extLst>
            <a:ext uri="{FF2B5EF4-FFF2-40B4-BE49-F238E27FC236}">
              <a16:creationId xmlns:a16="http://schemas.microsoft.com/office/drawing/2014/main" id="{A638020E-2350-478E-9896-F68C773E00A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71" name="大かっこ 2370">
          <a:extLst>
            <a:ext uri="{FF2B5EF4-FFF2-40B4-BE49-F238E27FC236}">
              <a16:creationId xmlns:a16="http://schemas.microsoft.com/office/drawing/2014/main" id="{0D168CB6-DB2D-49D1-B61B-784DA45E558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72" name="大かっこ 2371">
          <a:extLst>
            <a:ext uri="{FF2B5EF4-FFF2-40B4-BE49-F238E27FC236}">
              <a16:creationId xmlns:a16="http://schemas.microsoft.com/office/drawing/2014/main" id="{DAD7B291-B2DD-4247-8900-C43C91C1F1E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73" name="大かっこ 2372">
          <a:extLst>
            <a:ext uri="{FF2B5EF4-FFF2-40B4-BE49-F238E27FC236}">
              <a16:creationId xmlns:a16="http://schemas.microsoft.com/office/drawing/2014/main" id="{F1038F31-1C77-4EC4-B3FC-C76D71D8C47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74" name="大かっこ 2373">
          <a:extLst>
            <a:ext uri="{FF2B5EF4-FFF2-40B4-BE49-F238E27FC236}">
              <a16:creationId xmlns:a16="http://schemas.microsoft.com/office/drawing/2014/main" id="{CDA546B3-E533-432C-999B-0C585AE98E3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75" name="大かっこ 2374">
          <a:extLst>
            <a:ext uri="{FF2B5EF4-FFF2-40B4-BE49-F238E27FC236}">
              <a16:creationId xmlns:a16="http://schemas.microsoft.com/office/drawing/2014/main" id="{51149F6D-8B8E-4699-9E3B-E48F80E2193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76" name="大かっこ 2375">
          <a:extLst>
            <a:ext uri="{FF2B5EF4-FFF2-40B4-BE49-F238E27FC236}">
              <a16:creationId xmlns:a16="http://schemas.microsoft.com/office/drawing/2014/main" id="{05790561-E825-4DEB-8E2C-7605931D895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77" name="大かっこ 2376">
          <a:extLst>
            <a:ext uri="{FF2B5EF4-FFF2-40B4-BE49-F238E27FC236}">
              <a16:creationId xmlns:a16="http://schemas.microsoft.com/office/drawing/2014/main" id="{39440EE0-7631-47E5-AB4F-96D4622F247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78" name="大かっこ 2377">
          <a:extLst>
            <a:ext uri="{FF2B5EF4-FFF2-40B4-BE49-F238E27FC236}">
              <a16:creationId xmlns:a16="http://schemas.microsoft.com/office/drawing/2014/main" id="{9993129E-49CB-4F55-8B20-9B3A6A5F17B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79" name="大かっこ 2378">
          <a:extLst>
            <a:ext uri="{FF2B5EF4-FFF2-40B4-BE49-F238E27FC236}">
              <a16:creationId xmlns:a16="http://schemas.microsoft.com/office/drawing/2014/main" id="{0D85C848-0591-45DC-8DB8-055C94A8082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80" name="大かっこ 2379">
          <a:extLst>
            <a:ext uri="{FF2B5EF4-FFF2-40B4-BE49-F238E27FC236}">
              <a16:creationId xmlns:a16="http://schemas.microsoft.com/office/drawing/2014/main" id="{0D9C84FF-0CCA-45ED-9A74-38000AB0949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81" name="大かっこ 2380">
          <a:extLst>
            <a:ext uri="{FF2B5EF4-FFF2-40B4-BE49-F238E27FC236}">
              <a16:creationId xmlns:a16="http://schemas.microsoft.com/office/drawing/2014/main" id="{5319B608-CBA6-4BCA-BC2A-081BD59B5B1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82" name="大かっこ 2381">
          <a:extLst>
            <a:ext uri="{FF2B5EF4-FFF2-40B4-BE49-F238E27FC236}">
              <a16:creationId xmlns:a16="http://schemas.microsoft.com/office/drawing/2014/main" id="{EBE68EA5-5FD9-45A0-B078-07E7FF1F686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383" name="大かっこ 2382">
          <a:extLst>
            <a:ext uri="{FF2B5EF4-FFF2-40B4-BE49-F238E27FC236}">
              <a16:creationId xmlns:a16="http://schemas.microsoft.com/office/drawing/2014/main" id="{064E0F6C-72DA-492D-976F-FFF30134200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84" name="大かっこ 2383">
          <a:extLst>
            <a:ext uri="{FF2B5EF4-FFF2-40B4-BE49-F238E27FC236}">
              <a16:creationId xmlns:a16="http://schemas.microsoft.com/office/drawing/2014/main" id="{9CA585AE-F4A5-47EE-B569-75CF5862FDB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85" name="大かっこ 2384">
          <a:extLst>
            <a:ext uri="{FF2B5EF4-FFF2-40B4-BE49-F238E27FC236}">
              <a16:creationId xmlns:a16="http://schemas.microsoft.com/office/drawing/2014/main" id="{33634F11-F8C2-4DF0-88AD-893A937CB2A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86" name="大かっこ 2385">
          <a:extLst>
            <a:ext uri="{FF2B5EF4-FFF2-40B4-BE49-F238E27FC236}">
              <a16:creationId xmlns:a16="http://schemas.microsoft.com/office/drawing/2014/main" id="{8163F750-E3B5-4BC0-B984-C8F0711E520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87" name="大かっこ 2386">
          <a:extLst>
            <a:ext uri="{FF2B5EF4-FFF2-40B4-BE49-F238E27FC236}">
              <a16:creationId xmlns:a16="http://schemas.microsoft.com/office/drawing/2014/main" id="{26182636-E05B-4896-A828-37DC3B75883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388" name="大かっこ 2387">
          <a:extLst>
            <a:ext uri="{FF2B5EF4-FFF2-40B4-BE49-F238E27FC236}">
              <a16:creationId xmlns:a16="http://schemas.microsoft.com/office/drawing/2014/main" id="{D7D0C038-9CBB-40AD-A29C-0681775B58F9}"/>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89" name="大かっこ 2388">
          <a:extLst>
            <a:ext uri="{FF2B5EF4-FFF2-40B4-BE49-F238E27FC236}">
              <a16:creationId xmlns:a16="http://schemas.microsoft.com/office/drawing/2014/main" id="{2B13B06F-6778-4438-8B5B-D2E91B2C924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90" name="大かっこ 2389">
          <a:extLst>
            <a:ext uri="{FF2B5EF4-FFF2-40B4-BE49-F238E27FC236}">
              <a16:creationId xmlns:a16="http://schemas.microsoft.com/office/drawing/2014/main" id="{23439355-88A5-4A77-BEA2-3CCC2261896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91" name="大かっこ 2390">
          <a:extLst>
            <a:ext uri="{FF2B5EF4-FFF2-40B4-BE49-F238E27FC236}">
              <a16:creationId xmlns:a16="http://schemas.microsoft.com/office/drawing/2014/main" id="{3512E6A3-ED84-460B-9362-6CC53393147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92" name="大かっこ 2391">
          <a:extLst>
            <a:ext uri="{FF2B5EF4-FFF2-40B4-BE49-F238E27FC236}">
              <a16:creationId xmlns:a16="http://schemas.microsoft.com/office/drawing/2014/main" id="{A435955A-2C7F-4A88-8273-016CDFDBB65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393" name="大かっこ 2392">
          <a:extLst>
            <a:ext uri="{FF2B5EF4-FFF2-40B4-BE49-F238E27FC236}">
              <a16:creationId xmlns:a16="http://schemas.microsoft.com/office/drawing/2014/main" id="{60CC2119-57F1-4810-ADF4-62A19E68CA1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94" name="大かっこ 2393">
          <a:extLst>
            <a:ext uri="{FF2B5EF4-FFF2-40B4-BE49-F238E27FC236}">
              <a16:creationId xmlns:a16="http://schemas.microsoft.com/office/drawing/2014/main" id="{A557A417-F629-4206-9FB9-B2AFDE5EC9F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95" name="大かっこ 2394">
          <a:extLst>
            <a:ext uri="{FF2B5EF4-FFF2-40B4-BE49-F238E27FC236}">
              <a16:creationId xmlns:a16="http://schemas.microsoft.com/office/drawing/2014/main" id="{F6FCE952-6986-48E0-9D18-9EA3CD508DF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96" name="大かっこ 2395">
          <a:extLst>
            <a:ext uri="{FF2B5EF4-FFF2-40B4-BE49-F238E27FC236}">
              <a16:creationId xmlns:a16="http://schemas.microsoft.com/office/drawing/2014/main" id="{F8CCCB4F-A456-49EE-AEB6-57CA45BD390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97" name="大かっこ 2396">
          <a:extLst>
            <a:ext uri="{FF2B5EF4-FFF2-40B4-BE49-F238E27FC236}">
              <a16:creationId xmlns:a16="http://schemas.microsoft.com/office/drawing/2014/main" id="{33673742-EAF1-4266-B9F7-79E3EE19087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98" name="大かっこ 2397">
          <a:extLst>
            <a:ext uri="{FF2B5EF4-FFF2-40B4-BE49-F238E27FC236}">
              <a16:creationId xmlns:a16="http://schemas.microsoft.com/office/drawing/2014/main" id="{5670185B-1C38-45F4-A7F8-C1F614FB4EA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99" name="大かっこ 2398">
          <a:extLst>
            <a:ext uri="{FF2B5EF4-FFF2-40B4-BE49-F238E27FC236}">
              <a16:creationId xmlns:a16="http://schemas.microsoft.com/office/drawing/2014/main" id="{1EB437D7-A3D6-4DDB-A678-4461D610C1A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00" name="大かっこ 2399">
          <a:extLst>
            <a:ext uri="{FF2B5EF4-FFF2-40B4-BE49-F238E27FC236}">
              <a16:creationId xmlns:a16="http://schemas.microsoft.com/office/drawing/2014/main" id="{D8FEC0D6-E423-4999-96D1-F053625F37F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01" name="大かっこ 2400">
          <a:extLst>
            <a:ext uri="{FF2B5EF4-FFF2-40B4-BE49-F238E27FC236}">
              <a16:creationId xmlns:a16="http://schemas.microsoft.com/office/drawing/2014/main" id="{8E44B64C-7B36-4072-B92E-D73C073C704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02" name="大かっこ 2401">
          <a:extLst>
            <a:ext uri="{FF2B5EF4-FFF2-40B4-BE49-F238E27FC236}">
              <a16:creationId xmlns:a16="http://schemas.microsoft.com/office/drawing/2014/main" id="{09D35955-E221-4D61-B3B9-98441CAC909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03" name="大かっこ 2402">
          <a:extLst>
            <a:ext uri="{FF2B5EF4-FFF2-40B4-BE49-F238E27FC236}">
              <a16:creationId xmlns:a16="http://schemas.microsoft.com/office/drawing/2014/main" id="{DEE76586-200E-4156-929A-F77701A2873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04" name="大かっこ 2403">
          <a:extLst>
            <a:ext uri="{FF2B5EF4-FFF2-40B4-BE49-F238E27FC236}">
              <a16:creationId xmlns:a16="http://schemas.microsoft.com/office/drawing/2014/main" id="{C2AAD146-03CB-48E2-A295-8D7B3F7B6CC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05" name="大かっこ 2404">
          <a:extLst>
            <a:ext uri="{FF2B5EF4-FFF2-40B4-BE49-F238E27FC236}">
              <a16:creationId xmlns:a16="http://schemas.microsoft.com/office/drawing/2014/main" id="{A47904B1-0AA2-4238-9D26-03C51F1C140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06" name="大かっこ 2405">
          <a:extLst>
            <a:ext uri="{FF2B5EF4-FFF2-40B4-BE49-F238E27FC236}">
              <a16:creationId xmlns:a16="http://schemas.microsoft.com/office/drawing/2014/main" id="{BB89BE46-19F2-4CBF-B9AF-B44BB8A4107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07" name="大かっこ 2406">
          <a:extLst>
            <a:ext uri="{FF2B5EF4-FFF2-40B4-BE49-F238E27FC236}">
              <a16:creationId xmlns:a16="http://schemas.microsoft.com/office/drawing/2014/main" id="{838824A3-88A3-49DD-855B-A1BA4F22C0E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08" name="大かっこ 2407">
          <a:extLst>
            <a:ext uri="{FF2B5EF4-FFF2-40B4-BE49-F238E27FC236}">
              <a16:creationId xmlns:a16="http://schemas.microsoft.com/office/drawing/2014/main" id="{14EB27CA-1DA4-40DD-844D-3BBA340E165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09" name="大かっこ 2408">
          <a:extLst>
            <a:ext uri="{FF2B5EF4-FFF2-40B4-BE49-F238E27FC236}">
              <a16:creationId xmlns:a16="http://schemas.microsoft.com/office/drawing/2014/main" id="{96D86A35-B923-49C7-BCB8-65C6CC3803A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10" name="大かっこ 2409">
          <a:extLst>
            <a:ext uri="{FF2B5EF4-FFF2-40B4-BE49-F238E27FC236}">
              <a16:creationId xmlns:a16="http://schemas.microsoft.com/office/drawing/2014/main" id="{2E032765-34B3-477D-93F8-9CB5AF98A90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11" name="大かっこ 2410">
          <a:extLst>
            <a:ext uri="{FF2B5EF4-FFF2-40B4-BE49-F238E27FC236}">
              <a16:creationId xmlns:a16="http://schemas.microsoft.com/office/drawing/2014/main" id="{23ADBD5C-1AC0-45B5-B483-C96BB3B386E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12" name="大かっこ 2411">
          <a:extLst>
            <a:ext uri="{FF2B5EF4-FFF2-40B4-BE49-F238E27FC236}">
              <a16:creationId xmlns:a16="http://schemas.microsoft.com/office/drawing/2014/main" id="{5F0DA7B7-E305-4847-8407-BE0CC70205C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13" name="大かっこ 2412">
          <a:extLst>
            <a:ext uri="{FF2B5EF4-FFF2-40B4-BE49-F238E27FC236}">
              <a16:creationId xmlns:a16="http://schemas.microsoft.com/office/drawing/2014/main" id="{613BF2DD-EAAB-4DEF-9136-92C034E79D6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14" name="大かっこ 2413">
          <a:extLst>
            <a:ext uri="{FF2B5EF4-FFF2-40B4-BE49-F238E27FC236}">
              <a16:creationId xmlns:a16="http://schemas.microsoft.com/office/drawing/2014/main" id="{F3A92F17-6AFB-430E-A837-7078D383EC8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15" name="大かっこ 2414">
          <a:extLst>
            <a:ext uri="{FF2B5EF4-FFF2-40B4-BE49-F238E27FC236}">
              <a16:creationId xmlns:a16="http://schemas.microsoft.com/office/drawing/2014/main" id="{4CDB2AE2-29D6-46A8-8670-FF84B1F8FB1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16" name="大かっこ 2415">
          <a:extLst>
            <a:ext uri="{FF2B5EF4-FFF2-40B4-BE49-F238E27FC236}">
              <a16:creationId xmlns:a16="http://schemas.microsoft.com/office/drawing/2014/main" id="{7A1AB15A-A15B-4D63-B612-D77DF852EB6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17" name="大かっこ 2416">
          <a:extLst>
            <a:ext uri="{FF2B5EF4-FFF2-40B4-BE49-F238E27FC236}">
              <a16:creationId xmlns:a16="http://schemas.microsoft.com/office/drawing/2014/main" id="{1440AB39-A061-4665-AA8B-CF8D72194B5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18" name="大かっこ 2417">
          <a:extLst>
            <a:ext uri="{FF2B5EF4-FFF2-40B4-BE49-F238E27FC236}">
              <a16:creationId xmlns:a16="http://schemas.microsoft.com/office/drawing/2014/main" id="{7B06FEB6-9DDD-43E1-A903-CD3C75515F2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19" name="大かっこ 2418">
          <a:extLst>
            <a:ext uri="{FF2B5EF4-FFF2-40B4-BE49-F238E27FC236}">
              <a16:creationId xmlns:a16="http://schemas.microsoft.com/office/drawing/2014/main" id="{CDADD229-FED7-4090-B528-50319D34167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20" name="大かっこ 2419">
          <a:extLst>
            <a:ext uri="{FF2B5EF4-FFF2-40B4-BE49-F238E27FC236}">
              <a16:creationId xmlns:a16="http://schemas.microsoft.com/office/drawing/2014/main" id="{F1E34BAB-104B-49ED-802A-729D0E353DB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21" name="大かっこ 2420">
          <a:extLst>
            <a:ext uri="{FF2B5EF4-FFF2-40B4-BE49-F238E27FC236}">
              <a16:creationId xmlns:a16="http://schemas.microsoft.com/office/drawing/2014/main" id="{3C5F80F9-8252-4744-8FCB-2D7A158618C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22" name="大かっこ 2421">
          <a:extLst>
            <a:ext uri="{FF2B5EF4-FFF2-40B4-BE49-F238E27FC236}">
              <a16:creationId xmlns:a16="http://schemas.microsoft.com/office/drawing/2014/main" id="{B17EA3EC-DC49-4C1F-8293-D84D8BE4B27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23" name="大かっこ 2422">
          <a:extLst>
            <a:ext uri="{FF2B5EF4-FFF2-40B4-BE49-F238E27FC236}">
              <a16:creationId xmlns:a16="http://schemas.microsoft.com/office/drawing/2014/main" id="{A6435484-E238-4301-86A0-39637D8FB0A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24" name="大かっこ 2423">
          <a:extLst>
            <a:ext uri="{FF2B5EF4-FFF2-40B4-BE49-F238E27FC236}">
              <a16:creationId xmlns:a16="http://schemas.microsoft.com/office/drawing/2014/main" id="{FA945688-9358-488F-B883-08016C379BC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25" name="大かっこ 2424">
          <a:extLst>
            <a:ext uri="{FF2B5EF4-FFF2-40B4-BE49-F238E27FC236}">
              <a16:creationId xmlns:a16="http://schemas.microsoft.com/office/drawing/2014/main" id="{627822F0-6FC9-404D-837A-45EB6423145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26" name="大かっこ 2425">
          <a:extLst>
            <a:ext uri="{FF2B5EF4-FFF2-40B4-BE49-F238E27FC236}">
              <a16:creationId xmlns:a16="http://schemas.microsoft.com/office/drawing/2014/main" id="{4250B0EB-DCA8-4AEC-9A20-A477AAA4D37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27" name="大かっこ 2426">
          <a:extLst>
            <a:ext uri="{FF2B5EF4-FFF2-40B4-BE49-F238E27FC236}">
              <a16:creationId xmlns:a16="http://schemas.microsoft.com/office/drawing/2014/main" id="{65FC26B8-6B10-4432-BD8F-B3712CBC6D1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28" name="大かっこ 2427">
          <a:extLst>
            <a:ext uri="{FF2B5EF4-FFF2-40B4-BE49-F238E27FC236}">
              <a16:creationId xmlns:a16="http://schemas.microsoft.com/office/drawing/2014/main" id="{01C079F9-87A4-4938-8405-22A8615BAF9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29" name="大かっこ 2428">
          <a:extLst>
            <a:ext uri="{FF2B5EF4-FFF2-40B4-BE49-F238E27FC236}">
              <a16:creationId xmlns:a16="http://schemas.microsoft.com/office/drawing/2014/main" id="{E310904A-20BE-4AC0-929E-EF4E919EE36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430" name="大かっこ 2429">
          <a:extLst>
            <a:ext uri="{FF2B5EF4-FFF2-40B4-BE49-F238E27FC236}">
              <a16:creationId xmlns:a16="http://schemas.microsoft.com/office/drawing/2014/main" id="{2D201C98-52F7-4BC8-BB98-9F5F325FCAC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31" name="大かっこ 2430">
          <a:extLst>
            <a:ext uri="{FF2B5EF4-FFF2-40B4-BE49-F238E27FC236}">
              <a16:creationId xmlns:a16="http://schemas.microsoft.com/office/drawing/2014/main" id="{9BC3315F-11A5-48BB-9E55-CAB5272DC1C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32" name="大かっこ 2431">
          <a:extLst>
            <a:ext uri="{FF2B5EF4-FFF2-40B4-BE49-F238E27FC236}">
              <a16:creationId xmlns:a16="http://schemas.microsoft.com/office/drawing/2014/main" id="{59A82BAF-C275-4755-AAC8-EAD32B38792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33" name="大かっこ 2432">
          <a:extLst>
            <a:ext uri="{FF2B5EF4-FFF2-40B4-BE49-F238E27FC236}">
              <a16:creationId xmlns:a16="http://schemas.microsoft.com/office/drawing/2014/main" id="{EF6CE558-120E-4EBD-BB22-B8D9A373BC2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34" name="大かっこ 2433">
          <a:extLst>
            <a:ext uri="{FF2B5EF4-FFF2-40B4-BE49-F238E27FC236}">
              <a16:creationId xmlns:a16="http://schemas.microsoft.com/office/drawing/2014/main" id="{4A6C3C07-4967-42D7-A279-4959669DA48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435" name="大かっこ 2434">
          <a:extLst>
            <a:ext uri="{FF2B5EF4-FFF2-40B4-BE49-F238E27FC236}">
              <a16:creationId xmlns:a16="http://schemas.microsoft.com/office/drawing/2014/main" id="{E3B208E8-34B1-47AF-B31B-02E4E200D79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36" name="大かっこ 2435">
          <a:extLst>
            <a:ext uri="{FF2B5EF4-FFF2-40B4-BE49-F238E27FC236}">
              <a16:creationId xmlns:a16="http://schemas.microsoft.com/office/drawing/2014/main" id="{8475410B-5520-4D0D-AC10-00D305D2074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37" name="大かっこ 2436">
          <a:extLst>
            <a:ext uri="{FF2B5EF4-FFF2-40B4-BE49-F238E27FC236}">
              <a16:creationId xmlns:a16="http://schemas.microsoft.com/office/drawing/2014/main" id="{E9B221B8-EEDC-44D7-8C67-E74342B276B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38" name="大かっこ 2437">
          <a:extLst>
            <a:ext uri="{FF2B5EF4-FFF2-40B4-BE49-F238E27FC236}">
              <a16:creationId xmlns:a16="http://schemas.microsoft.com/office/drawing/2014/main" id="{ADC8FC6C-9634-4E8A-A840-A9495AF5D48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39" name="大かっこ 2438">
          <a:extLst>
            <a:ext uri="{FF2B5EF4-FFF2-40B4-BE49-F238E27FC236}">
              <a16:creationId xmlns:a16="http://schemas.microsoft.com/office/drawing/2014/main" id="{5C3841C1-67CF-454F-BADF-A0BDDD09BF2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440" name="大かっこ 2439">
          <a:extLst>
            <a:ext uri="{FF2B5EF4-FFF2-40B4-BE49-F238E27FC236}">
              <a16:creationId xmlns:a16="http://schemas.microsoft.com/office/drawing/2014/main" id="{A3F3284A-390D-40FD-A16F-BC8D9FE593A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41" name="大かっこ 2440">
          <a:extLst>
            <a:ext uri="{FF2B5EF4-FFF2-40B4-BE49-F238E27FC236}">
              <a16:creationId xmlns:a16="http://schemas.microsoft.com/office/drawing/2014/main" id="{FE2D561B-FC36-46B0-92E1-8C64F616E04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42" name="大かっこ 2441">
          <a:extLst>
            <a:ext uri="{FF2B5EF4-FFF2-40B4-BE49-F238E27FC236}">
              <a16:creationId xmlns:a16="http://schemas.microsoft.com/office/drawing/2014/main" id="{F228CCBB-A908-4EEB-8AAF-6102C2EDD37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43" name="大かっこ 2442">
          <a:extLst>
            <a:ext uri="{FF2B5EF4-FFF2-40B4-BE49-F238E27FC236}">
              <a16:creationId xmlns:a16="http://schemas.microsoft.com/office/drawing/2014/main" id="{271AA985-7457-4443-BBC7-D3AF41B6193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44" name="大かっこ 2443">
          <a:extLst>
            <a:ext uri="{FF2B5EF4-FFF2-40B4-BE49-F238E27FC236}">
              <a16:creationId xmlns:a16="http://schemas.microsoft.com/office/drawing/2014/main" id="{ACD1DA04-F0F9-4909-B638-AE2290E61F4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45" name="大かっこ 2444">
          <a:extLst>
            <a:ext uri="{FF2B5EF4-FFF2-40B4-BE49-F238E27FC236}">
              <a16:creationId xmlns:a16="http://schemas.microsoft.com/office/drawing/2014/main" id="{488B6190-B8C5-46DE-B32F-E1F2F4010D4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46" name="大かっこ 2445">
          <a:extLst>
            <a:ext uri="{FF2B5EF4-FFF2-40B4-BE49-F238E27FC236}">
              <a16:creationId xmlns:a16="http://schemas.microsoft.com/office/drawing/2014/main" id="{F2F82F53-3A42-4E09-AE95-B0D22D40797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47" name="大かっこ 2446">
          <a:extLst>
            <a:ext uri="{FF2B5EF4-FFF2-40B4-BE49-F238E27FC236}">
              <a16:creationId xmlns:a16="http://schemas.microsoft.com/office/drawing/2014/main" id="{2744FC73-85EA-49AA-9F41-96693A2F190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48" name="大かっこ 2447">
          <a:extLst>
            <a:ext uri="{FF2B5EF4-FFF2-40B4-BE49-F238E27FC236}">
              <a16:creationId xmlns:a16="http://schemas.microsoft.com/office/drawing/2014/main" id="{7A944C1E-E733-48CD-B562-933440020F0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49" name="大かっこ 2448">
          <a:extLst>
            <a:ext uri="{FF2B5EF4-FFF2-40B4-BE49-F238E27FC236}">
              <a16:creationId xmlns:a16="http://schemas.microsoft.com/office/drawing/2014/main" id="{4C37EA28-67BB-4A52-B1EB-C9E275B69CC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50" name="大かっこ 2449">
          <a:extLst>
            <a:ext uri="{FF2B5EF4-FFF2-40B4-BE49-F238E27FC236}">
              <a16:creationId xmlns:a16="http://schemas.microsoft.com/office/drawing/2014/main" id="{F7C6DCA9-C0B4-4A4D-8165-0B78453A2FB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51" name="大かっこ 2450">
          <a:extLst>
            <a:ext uri="{FF2B5EF4-FFF2-40B4-BE49-F238E27FC236}">
              <a16:creationId xmlns:a16="http://schemas.microsoft.com/office/drawing/2014/main" id="{CF676857-40B9-4974-8E48-3391AE6C9E9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52" name="大かっこ 2451">
          <a:extLst>
            <a:ext uri="{FF2B5EF4-FFF2-40B4-BE49-F238E27FC236}">
              <a16:creationId xmlns:a16="http://schemas.microsoft.com/office/drawing/2014/main" id="{4D39C9D3-26F2-4059-99AA-ADB17BEE8DA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53" name="大かっこ 2452">
          <a:extLst>
            <a:ext uri="{FF2B5EF4-FFF2-40B4-BE49-F238E27FC236}">
              <a16:creationId xmlns:a16="http://schemas.microsoft.com/office/drawing/2014/main" id="{D9A49FBC-8A2E-4611-B947-F502AF8EB4A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54" name="大かっこ 2453">
          <a:extLst>
            <a:ext uri="{FF2B5EF4-FFF2-40B4-BE49-F238E27FC236}">
              <a16:creationId xmlns:a16="http://schemas.microsoft.com/office/drawing/2014/main" id="{227056ED-B90C-466E-9F0F-252CE183DEC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55" name="大かっこ 2454">
          <a:extLst>
            <a:ext uri="{FF2B5EF4-FFF2-40B4-BE49-F238E27FC236}">
              <a16:creationId xmlns:a16="http://schemas.microsoft.com/office/drawing/2014/main" id="{75644DCA-E313-4CC2-9C85-35B09372FD0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56" name="大かっこ 2455">
          <a:extLst>
            <a:ext uri="{FF2B5EF4-FFF2-40B4-BE49-F238E27FC236}">
              <a16:creationId xmlns:a16="http://schemas.microsoft.com/office/drawing/2014/main" id="{10E8697A-2BC4-4860-A0DF-1F37E2DB4D6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57" name="大かっこ 2456">
          <a:extLst>
            <a:ext uri="{FF2B5EF4-FFF2-40B4-BE49-F238E27FC236}">
              <a16:creationId xmlns:a16="http://schemas.microsoft.com/office/drawing/2014/main" id="{B70BE912-079E-45D3-BBEA-6FAFE7B90CA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58" name="大かっこ 2457">
          <a:extLst>
            <a:ext uri="{FF2B5EF4-FFF2-40B4-BE49-F238E27FC236}">
              <a16:creationId xmlns:a16="http://schemas.microsoft.com/office/drawing/2014/main" id="{B362B720-868C-41AA-802D-6BC5615D393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59" name="大かっこ 2458">
          <a:extLst>
            <a:ext uri="{FF2B5EF4-FFF2-40B4-BE49-F238E27FC236}">
              <a16:creationId xmlns:a16="http://schemas.microsoft.com/office/drawing/2014/main" id="{BD737F18-19C2-4FB4-AAA7-E7DF6F2E04E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60" name="大かっこ 2459">
          <a:extLst>
            <a:ext uri="{FF2B5EF4-FFF2-40B4-BE49-F238E27FC236}">
              <a16:creationId xmlns:a16="http://schemas.microsoft.com/office/drawing/2014/main" id="{8F8932BF-071A-46A0-B600-4C60922BE7C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61" name="大かっこ 2460">
          <a:extLst>
            <a:ext uri="{FF2B5EF4-FFF2-40B4-BE49-F238E27FC236}">
              <a16:creationId xmlns:a16="http://schemas.microsoft.com/office/drawing/2014/main" id="{3E375C18-4AF6-4D0F-8071-95C412FEE06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62" name="大かっこ 2461">
          <a:extLst>
            <a:ext uri="{FF2B5EF4-FFF2-40B4-BE49-F238E27FC236}">
              <a16:creationId xmlns:a16="http://schemas.microsoft.com/office/drawing/2014/main" id="{DEFB2F06-B2EA-47B7-9CFD-A5DBBB432AC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63" name="大かっこ 2462">
          <a:extLst>
            <a:ext uri="{FF2B5EF4-FFF2-40B4-BE49-F238E27FC236}">
              <a16:creationId xmlns:a16="http://schemas.microsoft.com/office/drawing/2014/main" id="{9AC79F40-5015-4269-8ABC-AB41983A164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64" name="大かっこ 2463">
          <a:extLst>
            <a:ext uri="{FF2B5EF4-FFF2-40B4-BE49-F238E27FC236}">
              <a16:creationId xmlns:a16="http://schemas.microsoft.com/office/drawing/2014/main" id="{63AB03C3-CFA3-4780-9F89-DB46BAC8773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65" name="大かっこ 2464">
          <a:extLst>
            <a:ext uri="{FF2B5EF4-FFF2-40B4-BE49-F238E27FC236}">
              <a16:creationId xmlns:a16="http://schemas.microsoft.com/office/drawing/2014/main" id="{970BA8C6-EA1A-4562-9450-1742B2A4076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66" name="大かっこ 2465">
          <a:extLst>
            <a:ext uri="{FF2B5EF4-FFF2-40B4-BE49-F238E27FC236}">
              <a16:creationId xmlns:a16="http://schemas.microsoft.com/office/drawing/2014/main" id="{E7893A09-74F6-4039-8924-83E6B161B88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67" name="大かっこ 2466">
          <a:extLst>
            <a:ext uri="{FF2B5EF4-FFF2-40B4-BE49-F238E27FC236}">
              <a16:creationId xmlns:a16="http://schemas.microsoft.com/office/drawing/2014/main" id="{4095635A-3702-43CA-8547-FB51A08733D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68" name="大かっこ 2467">
          <a:extLst>
            <a:ext uri="{FF2B5EF4-FFF2-40B4-BE49-F238E27FC236}">
              <a16:creationId xmlns:a16="http://schemas.microsoft.com/office/drawing/2014/main" id="{62A780C1-977F-41DB-8EA4-DDA8AF3C57C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69" name="大かっこ 2468">
          <a:extLst>
            <a:ext uri="{FF2B5EF4-FFF2-40B4-BE49-F238E27FC236}">
              <a16:creationId xmlns:a16="http://schemas.microsoft.com/office/drawing/2014/main" id="{B0FB9DF1-1CDA-491C-9773-20C8B33DFE1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70" name="大かっこ 2469">
          <a:extLst>
            <a:ext uri="{FF2B5EF4-FFF2-40B4-BE49-F238E27FC236}">
              <a16:creationId xmlns:a16="http://schemas.microsoft.com/office/drawing/2014/main" id="{3E3DEF2A-D3BE-4203-8E39-CE1C5E4B729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71" name="大かっこ 2470">
          <a:extLst>
            <a:ext uri="{FF2B5EF4-FFF2-40B4-BE49-F238E27FC236}">
              <a16:creationId xmlns:a16="http://schemas.microsoft.com/office/drawing/2014/main" id="{5D2931C5-FCFF-4C36-8180-A6994521E43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72" name="大かっこ 2471">
          <a:extLst>
            <a:ext uri="{FF2B5EF4-FFF2-40B4-BE49-F238E27FC236}">
              <a16:creationId xmlns:a16="http://schemas.microsoft.com/office/drawing/2014/main" id="{D5B071CE-5950-40B7-8838-C1C0D9968DF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73" name="大かっこ 2472">
          <a:extLst>
            <a:ext uri="{FF2B5EF4-FFF2-40B4-BE49-F238E27FC236}">
              <a16:creationId xmlns:a16="http://schemas.microsoft.com/office/drawing/2014/main" id="{F8BE5EEF-433D-4C59-9745-67B53B4ACF2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74" name="大かっこ 2473">
          <a:extLst>
            <a:ext uri="{FF2B5EF4-FFF2-40B4-BE49-F238E27FC236}">
              <a16:creationId xmlns:a16="http://schemas.microsoft.com/office/drawing/2014/main" id="{03768CB6-1186-4A96-89EB-5021310F1F7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75" name="大かっこ 2474">
          <a:extLst>
            <a:ext uri="{FF2B5EF4-FFF2-40B4-BE49-F238E27FC236}">
              <a16:creationId xmlns:a16="http://schemas.microsoft.com/office/drawing/2014/main" id="{344F596B-A066-41EC-9DBE-8960AAC0F1D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76" name="大かっこ 2475">
          <a:extLst>
            <a:ext uri="{FF2B5EF4-FFF2-40B4-BE49-F238E27FC236}">
              <a16:creationId xmlns:a16="http://schemas.microsoft.com/office/drawing/2014/main" id="{8CD3C395-175A-40FA-8C3C-497FEDCAB50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477" name="大かっこ 2476">
          <a:extLst>
            <a:ext uri="{FF2B5EF4-FFF2-40B4-BE49-F238E27FC236}">
              <a16:creationId xmlns:a16="http://schemas.microsoft.com/office/drawing/2014/main" id="{3005E531-8DF7-4E16-9553-1516D4D0CC03}"/>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78" name="大かっこ 2477">
          <a:extLst>
            <a:ext uri="{FF2B5EF4-FFF2-40B4-BE49-F238E27FC236}">
              <a16:creationId xmlns:a16="http://schemas.microsoft.com/office/drawing/2014/main" id="{BF6ACA8C-974C-45E2-85AF-0D64533B6DD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79" name="大かっこ 2478">
          <a:extLst>
            <a:ext uri="{FF2B5EF4-FFF2-40B4-BE49-F238E27FC236}">
              <a16:creationId xmlns:a16="http://schemas.microsoft.com/office/drawing/2014/main" id="{73423F11-2E1C-4AFB-9F09-0F48374615C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80" name="大かっこ 2479">
          <a:extLst>
            <a:ext uri="{FF2B5EF4-FFF2-40B4-BE49-F238E27FC236}">
              <a16:creationId xmlns:a16="http://schemas.microsoft.com/office/drawing/2014/main" id="{F7AC2EF2-9BB2-4CDD-92FE-97D7C2BDE1F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81" name="大かっこ 2480">
          <a:extLst>
            <a:ext uri="{FF2B5EF4-FFF2-40B4-BE49-F238E27FC236}">
              <a16:creationId xmlns:a16="http://schemas.microsoft.com/office/drawing/2014/main" id="{067A4806-DBFF-4AEF-9AE8-890BF3A58E7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482" name="大かっこ 2481">
          <a:extLst>
            <a:ext uri="{FF2B5EF4-FFF2-40B4-BE49-F238E27FC236}">
              <a16:creationId xmlns:a16="http://schemas.microsoft.com/office/drawing/2014/main" id="{83FAFD9F-1D38-4A47-9C37-DA95FF5A0213}"/>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83" name="大かっこ 2482">
          <a:extLst>
            <a:ext uri="{FF2B5EF4-FFF2-40B4-BE49-F238E27FC236}">
              <a16:creationId xmlns:a16="http://schemas.microsoft.com/office/drawing/2014/main" id="{6080FE49-6B10-4CCE-B04F-B51C3E12F9C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84" name="大かっこ 2483">
          <a:extLst>
            <a:ext uri="{FF2B5EF4-FFF2-40B4-BE49-F238E27FC236}">
              <a16:creationId xmlns:a16="http://schemas.microsoft.com/office/drawing/2014/main" id="{C73AA71D-E535-4840-AF3A-C2FBED343E6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85" name="大かっこ 2484">
          <a:extLst>
            <a:ext uri="{FF2B5EF4-FFF2-40B4-BE49-F238E27FC236}">
              <a16:creationId xmlns:a16="http://schemas.microsoft.com/office/drawing/2014/main" id="{08F5B613-DCA7-41C6-AFBA-69C28F9F5E4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86" name="大かっこ 2485">
          <a:extLst>
            <a:ext uri="{FF2B5EF4-FFF2-40B4-BE49-F238E27FC236}">
              <a16:creationId xmlns:a16="http://schemas.microsoft.com/office/drawing/2014/main" id="{01A35F2A-5BD3-44FF-9C13-C2E71C62E48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87" name="大かっこ 2486">
          <a:extLst>
            <a:ext uri="{FF2B5EF4-FFF2-40B4-BE49-F238E27FC236}">
              <a16:creationId xmlns:a16="http://schemas.microsoft.com/office/drawing/2014/main" id="{98E3B653-439F-463A-BFDC-64D052C77ED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88" name="大かっこ 2487">
          <a:extLst>
            <a:ext uri="{FF2B5EF4-FFF2-40B4-BE49-F238E27FC236}">
              <a16:creationId xmlns:a16="http://schemas.microsoft.com/office/drawing/2014/main" id="{146C8BC5-C4F8-4FE4-AED9-9AF84ED45F7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89" name="大かっこ 2488">
          <a:extLst>
            <a:ext uri="{FF2B5EF4-FFF2-40B4-BE49-F238E27FC236}">
              <a16:creationId xmlns:a16="http://schemas.microsoft.com/office/drawing/2014/main" id="{64790274-EE69-460F-AEE3-FB9505387B6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90" name="大かっこ 2489">
          <a:extLst>
            <a:ext uri="{FF2B5EF4-FFF2-40B4-BE49-F238E27FC236}">
              <a16:creationId xmlns:a16="http://schemas.microsoft.com/office/drawing/2014/main" id="{073D8EF5-C428-4BD0-8983-3D418824DAB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91" name="大かっこ 2490">
          <a:extLst>
            <a:ext uri="{FF2B5EF4-FFF2-40B4-BE49-F238E27FC236}">
              <a16:creationId xmlns:a16="http://schemas.microsoft.com/office/drawing/2014/main" id="{12D8A5FF-3998-4718-90FF-07F870147E9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92" name="大かっこ 2491">
          <a:extLst>
            <a:ext uri="{FF2B5EF4-FFF2-40B4-BE49-F238E27FC236}">
              <a16:creationId xmlns:a16="http://schemas.microsoft.com/office/drawing/2014/main" id="{957DC90A-D513-4B65-8CFE-2305F36510B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93" name="大かっこ 2492">
          <a:extLst>
            <a:ext uri="{FF2B5EF4-FFF2-40B4-BE49-F238E27FC236}">
              <a16:creationId xmlns:a16="http://schemas.microsoft.com/office/drawing/2014/main" id="{49F9F102-4341-4146-8BBA-5F1E73BC9A7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94" name="大かっこ 2493">
          <a:extLst>
            <a:ext uri="{FF2B5EF4-FFF2-40B4-BE49-F238E27FC236}">
              <a16:creationId xmlns:a16="http://schemas.microsoft.com/office/drawing/2014/main" id="{EEC802CB-532A-4216-9E46-491066CADAB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95" name="大かっこ 2494">
          <a:extLst>
            <a:ext uri="{FF2B5EF4-FFF2-40B4-BE49-F238E27FC236}">
              <a16:creationId xmlns:a16="http://schemas.microsoft.com/office/drawing/2014/main" id="{C575DB38-4EB1-484B-982A-1D302638972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96" name="大かっこ 2495">
          <a:extLst>
            <a:ext uri="{FF2B5EF4-FFF2-40B4-BE49-F238E27FC236}">
              <a16:creationId xmlns:a16="http://schemas.microsoft.com/office/drawing/2014/main" id="{0C1C3DA4-D968-4EC3-95AE-206DE4B9944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97" name="大かっこ 2496">
          <a:extLst>
            <a:ext uri="{FF2B5EF4-FFF2-40B4-BE49-F238E27FC236}">
              <a16:creationId xmlns:a16="http://schemas.microsoft.com/office/drawing/2014/main" id="{B6DAF3E0-3FC9-4EAD-A3F7-7BB932B973E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98" name="大かっこ 2497">
          <a:extLst>
            <a:ext uri="{FF2B5EF4-FFF2-40B4-BE49-F238E27FC236}">
              <a16:creationId xmlns:a16="http://schemas.microsoft.com/office/drawing/2014/main" id="{F04EEEA8-583D-4504-9E91-FA962C54F9E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99" name="大かっこ 2498">
          <a:extLst>
            <a:ext uri="{FF2B5EF4-FFF2-40B4-BE49-F238E27FC236}">
              <a16:creationId xmlns:a16="http://schemas.microsoft.com/office/drawing/2014/main" id="{64941A19-E215-43E6-923F-95C9D55FFE1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00" name="大かっこ 2499">
          <a:extLst>
            <a:ext uri="{FF2B5EF4-FFF2-40B4-BE49-F238E27FC236}">
              <a16:creationId xmlns:a16="http://schemas.microsoft.com/office/drawing/2014/main" id="{4C616D30-011A-4010-853D-DF388B38214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01" name="大かっこ 2500">
          <a:extLst>
            <a:ext uri="{FF2B5EF4-FFF2-40B4-BE49-F238E27FC236}">
              <a16:creationId xmlns:a16="http://schemas.microsoft.com/office/drawing/2014/main" id="{E8B82741-BEFF-4427-9A5B-8E5A671435D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02" name="大かっこ 2501">
          <a:extLst>
            <a:ext uri="{FF2B5EF4-FFF2-40B4-BE49-F238E27FC236}">
              <a16:creationId xmlns:a16="http://schemas.microsoft.com/office/drawing/2014/main" id="{2B27DAFC-0A27-4203-9809-E20CE112174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03" name="大かっこ 2502">
          <a:extLst>
            <a:ext uri="{FF2B5EF4-FFF2-40B4-BE49-F238E27FC236}">
              <a16:creationId xmlns:a16="http://schemas.microsoft.com/office/drawing/2014/main" id="{440C1C48-5345-4F0B-B055-1060DA56CD2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04" name="大かっこ 2503">
          <a:extLst>
            <a:ext uri="{FF2B5EF4-FFF2-40B4-BE49-F238E27FC236}">
              <a16:creationId xmlns:a16="http://schemas.microsoft.com/office/drawing/2014/main" id="{98128C76-2C94-4A97-A5F5-5361412672E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05" name="大かっこ 2504">
          <a:extLst>
            <a:ext uri="{FF2B5EF4-FFF2-40B4-BE49-F238E27FC236}">
              <a16:creationId xmlns:a16="http://schemas.microsoft.com/office/drawing/2014/main" id="{A90C22E0-4B72-4D44-A28F-02FD756DF72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06" name="大かっこ 2505">
          <a:extLst>
            <a:ext uri="{FF2B5EF4-FFF2-40B4-BE49-F238E27FC236}">
              <a16:creationId xmlns:a16="http://schemas.microsoft.com/office/drawing/2014/main" id="{142BCA75-AE57-4C67-92CC-4CB961FE081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07" name="大かっこ 2506">
          <a:extLst>
            <a:ext uri="{FF2B5EF4-FFF2-40B4-BE49-F238E27FC236}">
              <a16:creationId xmlns:a16="http://schemas.microsoft.com/office/drawing/2014/main" id="{E49F1E7B-ECD8-46E8-BAFE-53883F1E030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08" name="大かっこ 2507">
          <a:extLst>
            <a:ext uri="{FF2B5EF4-FFF2-40B4-BE49-F238E27FC236}">
              <a16:creationId xmlns:a16="http://schemas.microsoft.com/office/drawing/2014/main" id="{625D0937-B967-4578-8F85-5C36D1CF482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09" name="大かっこ 2508">
          <a:extLst>
            <a:ext uri="{FF2B5EF4-FFF2-40B4-BE49-F238E27FC236}">
              <a16:creationId xmlns:a16="http://schemas.microsoft.com/office/drawing/2014/main" id="{594887B8-A3EA-4076-A3E0-1A2C809319D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10" name="大かっこ 2509">
          <a:extLst>
            <a:ext uri="{FF2B5EF4-FFF2-40B4-BE49-F238E27FC236}">
              <a16:creationId xmlns:a16="http://schemas.microsoft.com/office/drawing/2014/main" id="{72FE6F8C-B4EE-4500-AC72-EDA8E16BBA7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11" name="大かっこ 2510">
          <a:extLst>
            <a:ext uri="{FF2B5EF4-FFF2-40B4-BE49-F238E27FC236}">
              <a16:creationId xmlns:a16="http://schemas.microsoft.com/office/drawing/2014/main" id="{DD9E2D2F-D027-4593-977E-F9D7858B088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12" name="大かっこ 2511">
          <a:extLst>
            <a:ext uri="{FF2B5EF4-FFF2-40B4-BE49-F238E27FC236}">
              <a16:creationId xmlns:a16="http://schemas.microsoft.com/office/drawing/2014/main" id="{CA6E0BDB-AA54-4532-B5C5-D621EE4FE4D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13" name="大かっこ 2512">
          <a:extLst>
            <a:ext uri="{FF2B5EF4-FFF2-40B4-BE49-F238E27FC236}">
              <a16:creationId xmlns:a16="http://schemas.microsoft.com/office/drawing/2014/main" id="{41948794-E89D-417E-B7AA-B83FD6C673C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14" name="大かっこ 2513">
          <a:extLst>
            <a:ext uri="{FF2B5EF4-FFF2-40B4-BE49-F238E27FC236}">
              <a16:creationId xmlns:a16="http://schemas.microsoft.com/office/drawing/2014/main" id="{F6686D61-0CED-4B73-884F-1C9D786E2FB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15" name="大かっこ 2514">
          <a:extLst>
            <a:ext uri="{FF2B5EF4-FFF2-40B4-BE49-F238E27FC236}">
              <a16:creationId xmlns:a16="http://schemas.microsoft.com/office/drawing/2014/main" id="{388E0068-2A55-467B-A0E0-3B791B3D5F9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16" name="大かっこ 2515">
          <a:extLst>
            <a:ext uri="{FF2B5EF4-FFF2-40B4-BE49-F238E27FC236}">
              <a16:creationId xmlns:a16="http://schemas.microsoft.com/office/drawing/2014/main" id="{EBF00AC5-8339-42D6-AE72-6E067805AAC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17" name="大かっこ 2516">
          <a:extLst>
            <a:ext uri="{FF2B5EF4-FFF2-40B4-BE49-F238E27FC236}">
              <a16:creationId xmlns:a16="http://schemas.microsoft.com/office/drawing/2014/main" id="{3FA61330-C770-4CBF-9DB0-0F00CD40C69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18" name="大かっこ 2517">
          <a:extLst>
            <a:ext uri="{FF2B5EF4-FFF2-40B4-BE49-F238E27FC236}">
              <a16:creationId xmlns:a16="http://schemas.microsoft.com/office/drawing/2014/main" id="{04BA65D4-9E7A-4AFD-9599-450CAC8F5D8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519" name="大かっこ 2518">
          <a:extLst>
            <a:ext uri="{FF2B5EF4-FFF2-40B4-BE49-F238E27FC236}">
              <a16:creationId xmlns:a16="http://schemas.microsoft.com/office/drawing/2014/main" id="{CE9C5EA7-A138-450A-8CEA-AB49293A615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20" name="大かっこ 2519">
          <a:extLst>
            <a:ext uri="{FF2B5EF4-FFF2-40B4-BE49-F238E27FC236}">
              <a16:creationId xmlns:a16="http://schemas.microsoft.com/office/drawing/2014/main" id="{83D611E0-682D-45B7-94F9-489867769EF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21" name="大かっこ 2520">
          <a:extLst>
            <a:ext uri="{FF2B5EF4-FFF2-40B4-BE49-F238E27FC236}">
              <a16:creationId xmlns:a16="http://schemas.microsoft.com/office/drawing/2014/main" id="{5355A1AD-C872-4C04-AFD0-A510C454E1F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22" name="大かっこ 2521">
          <a:extLst>
            <a:ext uri="{FF2B5EF4-FFF2-40B4-BE49-F238E27FC236}">
              <a16:creationId xmlns:a16="http://schemas.microsoft.com/office/drawing/2014/main" id="{8019EA3A-F57D-4239-876F-94881932376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23" name="大かっこ 2522">
          <a:extLst>
            <a:ext uri="{FF2B5EF4-FFF2-40B4-BE49-F238E27FC236}">
              <a16:creationId xmlns:a16="http://schemas.microsoft.com/office/drawing/2014/main" id="{F06AD209-A62F-4571-9229-F25570F884C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524" name="大かっこ 2523">
          <a:extLst>
            <a:ext uri="{FF2B5EF4-FFF2-40B4-BE49-F238E27FC236}">
              <a16:creationId xmlns:a16="http://schemas.microsoft.com/office/drawing/2014/main" id="{6BD84302-34AA-4E6B-BF33-4369A7DA37B3}"/>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25" name="大かっこ 2524">
          <a:extLst>
            <a:ext uri="{FF2B5EF4-FFF2-40B4-BE49-F238E27FC236}">
              <a16:creationId xmlns:a16="http://schemas.microsoft.com/office/drawing/2014/main" id="{D1367BAA-C468-4F1F-8E09-DF9E7A86CD2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26" name="大かっこ 2525">
          <a:extLst>
            <a:ext uri="{FF2B5EF4-FFF2-40B4-BE49-F238E27FC236}">
              <a16:creationId xmlns:a16="http://schemas.microsoft.com/office/drawing/2014/main" id="{1C9AB1BB-C5C2-495B-B18F-AE141B3B14B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27" name="大かっこ 2526">
          <a:extLst>
            <a:ext uri="{FF2B5EF4-FFF2-40B4-BE49-F238E27FC236}">
              <a16:creationId xmlns:a16="http://schemas.microsoft.com/office/drawing/2014/main" id="{67CD049B-E185-4950-B806-1F8038F803F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28" name="大かっこ 2527">
          <a:extLst>
            <a:ext uri="{FF2B5EF4-FFF2-40B4-BE49-F238E27FC236}">
              <a16:creationId xmlns:a16="http://schemas.microsoft.com/office/drawing/2014/main" id="{0D6B2922-65BE-4EE7-A761-CD0A1FDBAC3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529" name="大かっこ 2528">
          <a:extLst>
            <a:ext uri="{FF2B5EF4-FFF2-40B4-BE49-F238E27FC236}">
              <a16:creationId xmlns:a16="http://schemas.microsoft.com/office/drawing/2014/main" id="{34A7130A-10D7-4FC7-B4B8-20E3595CBFE4}"/>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30" name="大かっこ 2529">
          <a:extLst>
            <a:ext uri="{FF2B5EF4-FFF2-40B4-BE49-F238E27FC236}">
              <a16:creationId xmlns:a16="http://schemas.microsoft.com/office/drawing/2014/main" id="{6DF3FA3C-AD30-4EE1-8A7B-E703890272D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31" name="大かっこ 2530">
          <a:extLst>
            <a:ext uri="{FF2B5EF4-FFF2-40B4-BE49-F238E27FC236}">
              <a16:creationId xmlns:a16="http://schemas.microsoft.com/office/drawing/2014/main" id="{A66F4A12-8D8B-43D8-A145-2B1B3C69F90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32" name="大かっこ 2531">
          <a:extLst>
            <a:ext uri="{FF2B5EF4-FFF2-40B4-BE49-F238E27FC236}">
              <a16:creationId xmlns:a16="http://schemas.microsoft.com/office/drawing/2014/main" id="{D2D26708-4007-442E-B098-8BF96FD3BD9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33" name="大かっこ 2532">
          <a:extLst>
            <a:ext uri="{FF2B5EF4-FFF2-40B4-BE49-F238E27FC236}">
              <a16:creationId xmlns:a16="http://schemas.microsoft.com/office/drawing/2014/main" id="{41B090EB-AE29-48F1-A69F-BFAD289D50A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34" name="大かっこ 2533">
          <a:extLst>
            <a:ext uri="{FF2B5EF4-FFF2-40B4-BE49-F238E27FC236}">
              <a16:creationId xmlns:a16="http://schemas.microsoft.com/office/drawing/2014/main" id="{0549071D-A73A-42CE-B064-770E19D8FCC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35" name="大かっこ 2534">
          <a:extLst>
            <a:ext uri="{FF2B5EF4-FFF2-40B4-BE49-F238E27FC236}">
              <a16:creationId xmlns:a16="http://schemas.microsoft.com/office/drawing/2014/main" id="{158838EA-01B6-47F0-9301-8689895325C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36" name="大かっこ 2535">
          <a:extLst>
            <a:ext uri="{FF2B5EF4-FFF2-40B4-BE49-F238E27FC236}">
              <a16:creationId xmlns:a16="http://schemas.microsoft.com/office/drawing/2014/main" id="{1DCDF282-D1AC-4556-BBFF-B4B49F2C9A9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37" name="大かっこ 2536">
          <a:extLst>
            <a:ext uri="{FF2B5EF4-FFF2-40B4-BE49-F238E27FC236}">
              <a16:creationId xmlns:a16="http://schemas.microsoft.com/office/drawing/2014/main" id="{0CDF7F31-FE5B-438D-9C65-ED08615BC7B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38" name="大かっこ 2537">
          <a:extLst>
            <a:ext uri="{FF2B5EF4-FFF2-40B4-BE49-F238E27FC236}">
              <a16:creationId xmlns:a16="http://schemas.microsoft.com/office/drawing/2014/main" id="{6DA32400-314D-48B5-BC76-5D8E41ADDF6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39" name="大かっこ 2538">
          <a:extLst>
            <a:ext uri="{FF2B5EF4-FFF2-40B4-BE49-F238E27FC236}">
              <a16:creationId xmlns:a16="http://schemas.microsoft.com/office/drawing/2014/main" id="{4263AD8B-7E58-46FD-8EE5-FE5A597FFD5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40" name="大かっこ 2539">
          <a:extLst>
            <a:ext uri="{FF2B5EF4-FFF2-40B4-BE49-F238E27FC236}">
              <a16:creationId xmlns:a16="http://schemas.microsoft.com/office/drawing/2014/main" id="{BA796F03-0777-4E46-B4D6-DDC98CEAD28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41" name="大かっこ 2540">
          <a:extLst>
            <a:ext uri="{FF2B5EF4-FFF2-40B4-BE49-F238E27FC236}">
              <a16:creationId xmlns:a16="http://schemas.microsoft.com/office/drawing/2014/main" id="{6FAE227F-FFE4-4AE0-9781-F803C65D231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42" name="大かっこ 2541">
          <a:extLst>
            <a:ext uri="{FF2B5EF4-FFF2-40B4-BE49-F238E27FC236}">
              <a16:creationId xmlns:a16="http://schemas.microsoft.com/office/drawing/2014/main" id="{68607270-EE16-4D19-A308-24674002F4C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43" name="大かっこ 2542">
          <a:extLst>
            <a:ext uri="{FF2B5EF4-FFF2-40B4-BE49-F238E27FC236}">
              <a16:creationId xmlns:a16="http://schemas.microsoft.com/office/drawing/2014/main" id="{34C3EE86-AE22-468F-B338-FFE4AB030FE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44" name="大かっこ 2543">
          <a:extLst>
            <a:ext uri="{FF2B5EF4-FFF2-40B4-BE49-F238E27FC236}">
              <a16:creationId xmlns:a16="http://schemas.microsoft.com/office/drawing/2014/main" id="{917F4F3F-5152-46FD-BCAA-ED75773FD87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45" name="大かっこ 2544">
          <a:extLst>
            <a:ext uri="{FF2B5EF4-FFF2-40B4-BE49-F238E27FC236}">
              <a16:creationId xmlns:a16="http://schemas.microsoft.com/office/drawing/2014/main" id="{29442467-E7EF-4030-9C5A-46DF8A98607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46" name="大かっこ 2545">
          <a:extLst>
            <a:ext uri="{FF2B5EF4-FFF2-40B4-BE49-F238E27FC236}">
              <a16:creationId xmlns:a16="http://schemas.microsoft.com/office/drawing/2014/main" id="{1A489CBD-90B6-4365-BE8F-A399F63A5A1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47" name="大かっこ 2546">
          <a:extLst>
            <a:ext uri="{FF2B5EF4-FFF2-40B4-BE49-F238E27FC236}">
              <a16:creationId xmlns:a16="http://schemas.microsoft.com/office/drawing/2014/main" id="{26FEB694-D005-4622-9594-3E4757334D8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48" name="大かっこ 2547">
          <a:extLst>
            <a:ext uri="{FF2B5EF4-FFF2-40B4-BE49-F238E27FC236}">
              <a16:creationId xmlns:a16="http://schemas.microsoft.com/office/drawing/2014/main" id="{5A9206F8-0ECD-4DA9-9C52-60588C94C82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49" name="大かっこ 2548">
          <a:extLst>
            <a:ext uri="{FF2B5EF4-FFF2-40B4-BE49-F238E27FC236}">
              <a16:creationId xmlns:a16="http://schemas.microsoft.com/office/drawing/2014/main" id="{530A3DBC-66D9-4850-AEFB-57D51C8614F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50" name="大かっこ 2549">
          <a:extLst>
            <a:ext uri="{FF2B5EF4-FFF2-40B4-BE49-F238E27FC236}">
              <a16:creationId xmlns:a16="http://schemas.microsoft.com/office/drawing/2014/main" id="{B3E6269D-9952-44F1-9A8E-886137AAE84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51" name="大かっこ 2550">
          <a:extLst>
            <a:ext uri="{FF2B5EF4-FFF2-40B4-BE49-F238E27FC236}">
              <a16:creationId xmlns:a16="http://schemas.microsoft.com/office/drawing/2014/main" id="{1801597B-6547-4419-A00C-5A2758DFF5E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52" name="大かっこ 2551">
          <a:extLst>
            <a:ext uri="{FF2B5EF4-FFF2-40B4-BE49-F238E27FC236}">
              <a16:creationId xmlns:a16="http://schemas.microsoft.com/office/drawing/2014/main" id="{6380FB9A-77A5-4E05-91AB-CC4A86CB81F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53" name="大かっこ 2552">
          <a:extLst>
            <a:ext uri="{FF2B5EF4-FFF2-40B4-BE49-F238E27FC236}">
              <a16:creationId xmlns:a16="http://schemas.microsoft.com/office/drawing/2014/main" id="{348F50F9-5EDE-4F6D-82CD-3B7010C6E4C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54" name="大かっこ 2553">
          <a:extLst>
            <a:ext uri="{FF2B5EF4-FFF2-40B4-BE49-F238E27FC236}">
              <a16:creationId xmlns:a16="http://schemas.microsoft.com/office/drawing/2014/main" id="{CD9DE7C7-41B2-4DE8-A46F-DD43BE7034C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55" name="大かっこ 2554">
          <a:extLst>
            <a:ext uri="{FF2B5EF4-FFF2-40B4-BE49-F238E27FC236}">
              <a16:creationId xmlns:a16="http://schemas.microsoft.com/office/drawing/2014/main" id="{AE452041-01D8-40FF-9CE3-1B3B7347990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56" name="大かっこ 2555">
          <a:extLst>
            <a:ext uri="{FF2B5EF4-FFF2-40B4-BE49-F238E27FC236}">
              <a16:creationId xmlns:a16="http://schemas.microsoft.com/office/drawing/2014/main" id="{BB47D394-EB42-4A99-9C8A-B3F48644862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57" name="大かっこ 2556">
          <a:extLst>
            <a:ext uri="{FF2B5EF4-FFF2-40B4-BE49-F238E27FC236}">
              <a16:creationId xmlns:a16="http://schemas.microsoft.com/office/drawing/2014/main" id="{15F5B58C-658A-4946-A318-96A8618476A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58" name="大かっこ 2557">
          <a:extLst>
            <a:ext uri="{FF2B5EF4-FFF2-40B4-BE49-F238E27FC236}">
              <a16:creationId xmlns:a16="http://schemas.microsoft.com/office/drawing/2014/main" id="{8F984195-E3F0-4778-B93B-DC36DDC5C47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59" name="大かっこ 2558">
          <a:extLst>
            <a:ext uri="{FF2B5EF4-FFF2-40B4-BE49-F238E27FC236}">
              <a16:creationId xmlns:a16="http://schemas.microsoft.com/office/drawing/2014/main" id="{FB3DEC06-CC63-4219-A302-4751DB72B34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60" name="大かっこ 2559">
          <a:extLst>
            <a:ext uri="{FF2B5EF4-FFF2-40B4-BE49-F238E27FC236}">
              <a16:creationId xmlns:a16="http://schemas.microsoft.com/office/drawing/2014/main" id="{7AC8796B-F007-4D6B-82F1-205A4F1D65C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61" name="大かっこ 2560">
          <a:extLst>
            <a:ext uri="{FF2B5EF4-FFF2-40B4-BE49-F238E27FC236}">
              <a16:creationId xmlns:a16="http://schemas.microsoft.com/office/drawing/2014/main" id="{40CA286B-D33D-4BE4-B20A-B8AF1A34A85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62" name="大かっこ 2561">
          <a:extLst>
            <a:ext uri="{FF2B5EF4-FFF2-40B4-BE49-F238E27FC236}">
              <a16:creationId xmlns:a16="http://schemas.microsoft.com/office/drawing/2014/main" id="{C8544A5A-680B-471A-BD79-114888F1D92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63" name="大かっこ 2562">
          <a:extLst>
            <a:ext uri="{FF2B5EF4-FFF2-40B4-BE49-F238E27FC236}">
              <a16:creationId xmlns:a16="http://schemas.microsoft.com/office/drawing/2014/main" id="{C9A76450-E5FF-44C4-A622-74D7BDE419A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64" name="大かっこ 2563">
          <a:extLst>
            <a:ext uri="{FF2B5EF4-FFF2-40B4-BE49-F238E27FC236}">
              <a16:creationId xmlns:a16="http://schemas.microsoft.com/office/drawing/2014/main" id="{DDC398C1-4B86-458E-A815-89D7FCC06B1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65" name="大かっこ 2564">
          <a:extLst>
            <a:ext uri="{FF2B5EF4-FFF2-40B4-BE49-F238E27FC236}">
              <a16:creationId xmlns:a16="http://schemas.microsoft.com/office/drawing/2014/main" id="{791F86DC-5240-405A-8AFD-0DECABCB6CD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566" name="大かっこ 2565">
          <a:extLst>
            <a:ext uri="{FF2B5EF4-FFF2-40B4-BE49-F238E27FC236}">
              <a16:creationId xmlns:a16="http://schemas.microsoft.com/office/drawing/2014/main" id="{F5A297BB-62CD-4643-A8C7-990CE01A2F4D}"/>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67" name="大かっこ 2566">
          <a:extLst>
            <a:ext uri="{FF2B5EF4-FFF2-40B4-BE49-F238E27FC236}">
              <a16:creationId xmlns:a16="http://schemas.microsoft.com/office/drawing/2014/main" id="{CEB3823A-DE2C-4210-9FBA-B950E7DD44F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68" name="大かっこ 2567">
          <a:extLst>
            <a:ext uri="{FF2B5EF4-FFF2-40B4-BE49-F238E27FC236}">
              <a16:creationId xmlns:a16="http://schemas.microsoft.com/office/drawing/2014/main" id="{1BC747C8-7E76-479F-9C7D-A5781D3B594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69" name="大かっこ 2568">
          <a:extLst>
            <a:ext uri="{FF2B5EF4-FFF2-40B4-BE49-F238E27FC236}">
              <a16:creationId xmlns:a16="http://schemas.microsoft.com/office/drawing/2014/main" id="{3284897A-29AB-415E-8599-5E9276FEA25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70" name="大かっこ 2569">
          <a:extLst>
            <a:ext uri="{FF2B5EF4-FFF2-40B4-BE49-F238E27FC236}">
              <a16:creationId xmlns:a16="http://schemas.microsoft.com/office/drawing/2014/main" id="{7CCCFA3E-2CE5-4449-8035-02784367854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571" name="大かっこ 2570">
          <a:extLst>
            <a:ext uri="{FF2B5EF4-FFF2-40B4-BE49-F238E27FC236}">
              <a16:creationId xmlns:a16="http://schemas.microsoft.com/office/drawing/2014/main" id="{741479FB-5FAB-487E-BFD0-6E0B36D332AB}"/>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72" name="大かっこ 2571">
          <a:extLst>
            <a:ext uri="{FF2B5EF4-FFF2-40B4-BE49-F238E27FC236}">
              <a16:creationId xmlns:a16="http://schemas.microsoft.com/office/drawing/2014/main" id="{5D37B702-AD6E-45AA-8374-888ECFBD346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73" name="大かっこ 2572">
          <a:extLst>
            <a:ext uri="{FF2B5EF4-FFF2-40B4-BE49-F238E27FC236}">
              <a16:creationId xmlns:a16="http://schemas.microsoft.com/office/drawing/2014/main" id="{2C5DE4B5-C2AA-4ECD-9393-8A6E2F46CA5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74" name="大かっこ 2573">
          <a:extLst>
            <a:ext uri="{FF2B5EF4-FFF2-40B4-BE49-F238E27FC236}">
              <a16:creationId xmlns:a16="http://schemas.microsoft.com/office/drawing/2014/main" id="{5C0BE353-B203-4074-9DB4-339BEAD1E6D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75" name="大かっこ 2574">
          <a:extLst>
            <a:ext uri="{FF2B5EF4-FFF2-40B4-BE49-F238E27FC236}">
              <a16:creationId xmlns:a16="http://schemas.microsoft.com/office/drawing/2014/main" id="{FC34A296-47EC-46FE-BA3A-AD389CFFD99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576" name="大かっこ 2575">
          <a:extLst>
            <a:ext uri="{FF2B5EF4-FFF2-40B4-BE49-F238E27FC236}">
              <a16:creationId xmlns:a16="http://schemas.microsoft.com/office/drawing/2014/main" id="{DBD7FF2A-B16A-4213-9061-0C609DF3B7F9}"/>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77" name="大かっこ 2576">
          <a:extLst>
            <a:ext uri="{FF2B5EF4-FFF2-40B4-BE49-F238E27FC236}">
              <a16:creationId xmlns:a16="http://schemas.microsoft.com/office/drawing/2014/main" id="{A5373401-A086-43C6-8D37-24BC1859FB1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78" name="大かっこ 2577">
          <a:extLst>
            <a:ext uri="{FF2B5EF4-FFF2-40B4-BE49-F238E27FC236}">
              <a16:creationId xmlns:a16="http://schemas.microsoft.com/office/drawing/2014/main" id="{7B226B18-1337-47CD-B8F9-C8B163E76C3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79" name="大かっこ 2578">
          <a:extLst>
            <a:ext uri="{FF2B5EF4-FFF2-40B4-BE49-F238E27FC236}">
              <a16:creationId xmlns:a16="http://schemas.microsoft.com/office/drawing/2014/main" id="{45422458-507E-458E-8171-9EB37DB3183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80" name="大かっこ 2579">
          <a:extLst>
            <a:ext uri="{FF2B5EF4-FFF2-40B4-BE49-F238E27FC236}">
              <a16:creationId xmlns:a16="http://schemas.microsoft.com/office/drawing/2014/main" id="{4D69B8CE-3155-4E40-937F-465362313C6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81" name="大かっこ 2580">
          <a:extLst>
            <a:ext uri="{FF2B5EF4-FFF2-40B4-BE49-F238E27FC236}">
              <a16:creationId xmlns:a16="http://schemas.microsoft.com/office/drawing/2014/main" id="{5C32C6FD-574E-4671-9065-E23E49130F9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82" name="大かっこ 2581">
          <a:extLst>
            <a:ext uri="{FF2B5EF4-FFF2-40B4-BE49-F238E27FC236}">
              <a16:creationId xmlns:a16="http://schemas.microsoft.com/office/drawing/2014/main" id="{9D6D82FA-D1E8-43C3-BB78-547138F13C6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83" name="大かっこ 2582">
          <a:extLst>
            <a:ext uri="{FF2B5EF4-FFF2-40B4-BE49-F238E27FC236}">
              <a16:creationId xmlns:a16="http://schemas.microsoft.com/office/drawing/2014/main" id="{A994330A-5921-4B7E-A574-AEC9E15ADD4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84" name="大かっこ 2583">
          <a:extLst>
            <a:ext uri="{FF2B5EF4-FFF2-40B4-BE49-F238E27FC236}">
              <a16:creationId xmlns:a16="http://schemas.microsoft.com/office/drawing/2014/main" id="{420073BE-DEAE-4435-93CD-EF50BC47A3A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85" name="大かっこ 2584">
          <a:extLst>
            <a:ext uri="{FF2B5EF4-FFF2-40B4-BE49-F238E27FC236}">
              <a16:creationId xmlns:a16="http://schemas.microsoft.com/office/drawing/2014/main" id="{79AC6A99-641F-4B04-8FDA-88E95A2F60C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86" name="大かっこ 2585">
          <a:extLst>
            <a:ext uri="{FF2B5EF4-FFF2-40B4-BE49-F238E27FC236}">
              <a16:creationId xmlns:a16="http://schemas.microsoft.com/office/drawing/2014/main" id="{91D88F16-35B8-4915-9C20-A2092461CDF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87" name="大かっこ 2586">
          <a:extLst>
            <a:ext uri="{FF2B5EF4-FFF2-40B4-BE49-F238E27FC236}">
              <a16:creationId xmlns:a16="http://schemas.microsoft.com/office/drawing/2014/main" id="{1B103B47-8C23-40B4-97F8-BE4175F97B6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88" name="大かっこ 2587">
          <a:extLst>
            <a:ext uri="{FF2B5EF4-FFF2-40B4-BE49-F238E27FC236}">
              <a16:creationId xmlns:a16="http://schemas.microsoft.com/office/drawing/2014/main" id="{0F0FC803-9044-4A9D-A700-57FA2B7EC9B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89" name="大かっこ 2588">
          <a:extLst>
            <a:ext uri="{FF2B5EF4-FFF2-40B4-BE49-F238E27FC236}">
              <a16:creationId xmlns:a16="http://schemas.microsoft.com/office/drawing/2014/main" id="{82FD728F-A75D-4C88-9AE4-310C4329521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90" name="大かっこ 2589">
          <a:extLst>
            <a:ext uri="{FF2B5EF4-FFF2-40B4-BE49-F238E27FC236}">
              <a16:creationId xmlns:a16="http://schemas.microsoft.com/office/drawing/2014/main" id="{5D3A771B-E51A-4B8E-BA2F-ED48CE52066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91" name="大かっこ 2590">
          <a:extLst>
            <a:ext uri="{FF2B5EF4-FFF2-40B4-BE49-F238E27FC236}">
              <a16:creationId xmlns:a16="http://schemas.microsoft.com/office/drawing/2014/main" id="{DE9F7E76-B941-49BF-9298-48752A47BA8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92" name="大かっこ 2591">
          <a:extLst>
            <a:ext uri="{FF2B5EF4-FFF2-40B4-BE49-F238E27FC236}">
              <a16:creationId xmlns:a16="http://schemas.microsoft.com/office/drawing/2014/main" id="{B69A6FED-6C4C-42BB-AA5C-E8352CF6862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93" name="大かっこ 2592">
          <a:extLst>
            <a:ext uri="{FF2B5EF4-FFF2-40B4-BE49-F238E27FC236}">
              <a16:creationId xmlns:a16="http://schemas.microsoft.com/office/drawing/2014/main" id="{397F00A9-10A8-499B-9A85-4444E514ED3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94" name="大かっこ 2593">
          <a:extLst>
            <a:ext uri="{FF2B5EF4-FFF2-40B4-BE49-F238E27FC236}">
              <a16:creationId xmlns:a16="http://schemas.microsoft.com/office/drawing/2014/main" id="{AC792C30-D6AA-422D-96C8-ECB3672A540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95" name="大かっこ 2594">
          <a:extLst>
            <a:ext uri="{FF2B5EF4-FFF2-40B4-BE49-F238E27FC236}">
              <a16:creationId xmlns:a16="http://schemas.microsoft.com/office/drawing/2014/main" id="{9B59A985-1A7C-4E88-83EE-591D73D93D1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96" name="大かっこ 2595">
          <a:extLst>
            <a:ext uri="{FF2B5EF4-FFF2-40B4-BE49-F238E27FC236}">
              <a16:creationId xmlns:a16="http://schemas.microsoft.com/office/drawing/2014/main" id="{1BB9AFC9-4DB9-4D9B-B630-30285372ECA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97" name="大かっこ 2596">
          <a:extLst>
            <a:ext uri="{FF2B5EF4-FFF2-40B4-BE49-F238E27FC236}">
              <a16:creationId xmlns:a16="http://schemas.microsoft.com/office/drawing/2014/main" id="{802F9DBC-D3C8-4ACC-B862-208FE0C1759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98" name="大かっこ 2597">
          <a:extLst>
            <a:ext uri="{FF2B5EF4-FFF2-40B4-BE49-F238E27FC236}">
              <a16:creationId xmlns:a16="http://schemas.microsoft.com/office/drawing/2014/main" id="{CCBD570E-5496-4C61-869D-545095F47F0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99" name="大かっこ 2598">
          <a:extLst>
            <a:ext uri="{FF2B5EF4-FFF2-40B4-BE49-F238E27FC236}">
              <a16:creationId xmlns:a16="http://schemas.microsoft.com/office/drawing/2014/main" id="{440D74B7-EB4D-4C27-819C-F1D656A633D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00" name="大かっこ 2599">
          <a:extLst>
            <a:ext uri="{FF2B5EF4-FFF2-40B4-BE49-F238E27FC236}">
              <a16:creationId xmlns:a16="http://schemas.microsoft.com/office/drawing/2014/main" id="{60353FCD-9CAA-4E9D-B94C-04991F82C3A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01" name="大かっこ 2600">
          <a:extLst>
            <a:ext uri="{FF2B5EF4-FFF2-40B4-BE49-F238E27FC236}">
              <a16:creationId xmlns:a16="http://schemas.microsoft.com/office/drawing/2014/main" id="{5EB6D8B8-69A1-4547-BB8A-C31679BCB2B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02" name="大かっこ 2601">
          <a:extLst>
            <a:ext uri="{FF2B5EF4-FFF2-40B4-BE49-F238E27FC236}">
              <a16:creationId xmlns:a16="http://schemas.microsoft.com/office/drawing/2014/main" id="{3084461E-EF6C-4E65-8D11-5B9CCFE93B6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03" name="大かっこ 2602">
          <a:extLst>
            <a:ext uri="{FF2B5EF4-FFF2-40B4-BE49-F238E27FC236}">
              <a16:creationId xmlns:a16="http://schemas.microsoft.com/office/drawing/2014/main" id="{3EE0A9A7-DAA1-4C0A-B3BE-B81610DC305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04" name="大かっこ 2603">
          <a:extLst>
            <a:ext uri="{FF2B5EF4-FFF2-40B4-BE49-F238E27FC236}">
              <a16:creationId xmlns:a16="http://schemas.microsoft.com/office/drawing/2014/main" id="{BB0F2B6F-97FF-4E48-B36A-7512377B511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05" name="大かっこ 2604">
          <a:extLst>
            <a:ext uri="{FF2B5EF4-FFF2-40B4-BE49-F238E27FC236}">
              <a16:creationId xmlns:a16="http://schemas.microsoft.com/office/drawing/2014/main" id="{0E426E41-6EAF-4B70-A0F3-95B1CF024FC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06" name="大かっこ 2605">
          <a:extLst>
            <a:ext uri="{FF2B5EF4-FFF2-40B4-BE49-F238E27FC236}">
              <a16:creationId xmlns:a16="http://schemas.microsoft.com/office/drawing/2014/main" id="{BA9CDA44-6CFA-4C71-98EA-4BD731083D3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07" name="大かっこ 2606">
          <a:extLst>
            <a:ext uri="{FF2B5EF4-FFF2-40B4-BE49-F238E27FC236}">
              <a16:creationId xmlns:a16="http://schemas.microsoft.com/office/drawing/2014/main" id="{0FF0E344-2832-461A-AD76-BF74601C502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08" name="大かっこ 2607">
          <a:extLst>
            <a:ext uri="{FF2B5EF4-FFF2-40B4-BE49-F238E27FC236}">
              <a16:creationId xmlns:a16="http://schemas.microsoft.com/office/drawing/2014/main" id="{CAFCC8D8-12B8-403D-BD30-8DF74D869AC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09" name="大かっこ 2608">
          <a:extLst>
            <a:ext uri="{FF2B5EF4-FFF2-40B4-BE49-F238E27FC236}">
              <a16:creationId xmlns:a16="http://schemas.microsoft.com/office/drawing/2014/main" id="{AC496B44-6889-42C8-BE8F-AD0FD7DD6D4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10" name="大かっこ 2609">
          <a:extLst>
            <a:ext uri="{FF2B5EF4-FFF2-40B4-BE49-F238E27FC236}">
              <a16:creationId xmlns:a16="http://schemas.microsoft.com/office/drawing/2014/main" id="{86E8A582-4AB6-42B5-9AE9-F983F6E5B2D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11" name="大かっこ 2610">
          <a:extLst>
            <a:ext uri="{FF2B5EF4-FFF2-40B4-BE49-F238E27FC236}">
              <a16:creationId xmlns:a16="http://schemas.microsoft.com/office/drawing/2014/main" id="{8544A3E7-8DDB-4B85-9F07-91B9FE42244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12" name="大かっこ 2611">
          <a:extLst>
            <a:ext uri="{FF2B5EF4-FFF2-40B4-BE49-F238E27FC236}">
              <a16:creationId xmlns:a16="http://schemas.microsoft.com/office/drawing/2014/main" id="{C6E8C3BB-3944-40DF-84C2-124C49ABD93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613" name="大かっこ 2612">
          <a:extLst>
            <a:ext uri="{FF2B5EF4-FFF2-40B4-BE49-F238E27FC236}">
              <a16:creationId xmlns:a16="http://schemas.microsoft.com/office/drawing/2014/main" id="{867AC06D-32A6-409B-A4FE-2B33C3A371AD}"/>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14" name="大かっこ 2613">
          <a:extLst>
            <a:ext uri="{FF2B5EF4-FFF2-40B4-BE49-F238E27FC236}">
              <a16:creationId xmlns:a16="http://schemas.microsoft.com/office/drawing/2014/main" id="{B9B749DA-119B-4D27-8146-AE4963BEB7A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15" name="大かっこ 2614">
          <a:extLst>
            <a:ext uri="{FF2B5EF4-FFF2-40B4-BE49-F238E27FC236}">
              <a16:creationId xmlns:a16="http://schemas.microsoft.com/office/drawing/2014/main" id="{B05D6EEB-F628-48D2-9B03-DCB92FCEE77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16" name="大かっこ 2615">
          <a:extLst>
            <a:ext uri="{FF2B5EF4-FFF2-40B4-BE49-F238E27FC236}">
              <a16:creationId xmlns:a16="http://schemas.microsoft.com/office/drawing/2014/main" id="{3851CE9F-347F-4A9E-A743-57EDC080F28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17" name="大かっこ 2616">
          <a:extLst>
            <a:ext uri="{FF2B5EF4-FFF2-40B4-BE49-F238E27FC236}">
              <a16:creationId xmlns:a16="http://schemas.microsoft.com/office/drawing/2014/main" id="{6406AC5B-5C69-4CF8-B7BE-BB0F0F5B6DC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618" name="大かっこ 2617">
          <a:extLst>
            <a:ext uri="{FF2B5EF4-FFF2-40B4-BE49-F238E27FC236}">
              <a16:creationId xmlns:a16="http://schemas.microsoft.com/office/drawing/2014/main" id="{F6922C4E-0701-4534-9064-1001922F751F}"/>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19" name="大かっこ 2618">
          <a:extLst>
            <a:ext uri="{FF2B5EF4-FFF2-40B4-BE49-F238E27FC236}">
              <a16:creationId xmlns:a16="http://schemas.microsoft.com/office/drawing/2014/main" id="{7B2A16AE-0A6F-4BB0-8960-7C64D0E2BB9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20" name="大かっこ 2619">
          <a:extLst>
            <a:ext uri="{FF2B5EF4-FFF2-40B4-BE49-F238E27FC236}">
              <a16:creationId xmlns:a16="http://schemas.microsoft.com/office/drawing/2014/main" id="{62BD8740-606F-4FC2-9CA1-F629F8A25DF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21" name="大かっこ 2620">
          <a:extLst>
            <a:ext uri="{FF2B5EF4-FFF2-40B4-BE49-F238E27FC236}">
              <a16:creationId xmlns:a16="http://schemas.microsoft.com/office/drawing/2014/main" id="{403D6A4F-52F4-44C3-8AB8-158A8038E5B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22" name="大かっこ 2621">
          <a:extLst>
            <a:ext uri="{FF2B5EF4-FFF2-40B4-BE49-F238E27FC236}">
              <a16:creationId xmlns:a16="http://schemas.microsoft.com/office/drawing/2014/main" id="{DACB99AD-A201-4EF0-B184-608FC3AED6E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623" name="大かっこ 2622">
          <a:extLst>
            <a:ext uri="{FF2B5EF4-FFF2-40B4-BE49-F238E27FC236}">
              <a16:creationId xmlns:a16="http://schemas.microsoft.com/office/drawing/2014/main" id="{901BC12E-6657-4BB5-A41A-B696E32733F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24" name="大かっこ 2623">
          <a:extLst>
            <a:ext uri="{FF2B5EF4-FFF2-40B4-BE49-F238E27FC236}">
              <a16:creationId xmlns:a16="http://schemas.microsoft.com/office/drawing/2014/main" id="{48C77BF8-3087-479F-9001-E6261AA69D2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25" name="大かっこ 2624">
          <a:extLst>
            <a:ext uri="{FF2B5EF4-FFF2-40B4-BE49-F238E27FC236}">
              <a16:creationId xmlns:a16="http://schemas.microsoft.com/office/drawing/2014/main" id="{E209CA28-74A9-467E-821E-80EF0A03225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26" name="大かっこ 2625">
          <a:extLst>
            <a:ext uri="{FF2B5EF4-FFF2-40B4-BE49-F238E27FC236}">
              <a16:creationId xmlns:a16="http://schemas.microsoft.com/office/drawing/2014/main" id="{17E84937-4F01-4149-A1D8-AE14E2A6311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27" name="大かっこ 2626">
          <a:extLst>
            <a:ext uri="{FF2B5EF4-FFF2-40B4-BE49-F238E27FC236}">
              <a16:creationId xmlns:a16="http://schemas.microsoft.com/office/drawing/2014/main" id="{2A1A9E3C-CB5A-4244-ADE3-0C55BA6908A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28" name="大かっこ 2627">
          <a:extLst>
            <a:ext uri="{FF2B5EF4-FFF2-40B4-BE49-F238E27FC236}">
              <a16:creationId xmlns:a16="http://schemas.microsoft.com/office/drawing/2014/main" id="{3331E23A-281E-46C3-B2DE-5BD615080F1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29" name="大かっこ 2628">
          <a:extLst>
            <a:ext uri="{FF2B5EF4-FFF2-40B4-BE49-F238E27FC236}">
              <a16:creationId xmlns:a16="http://schemas.microsoft.com/office/drawing/2014/main" id="{440D15AF-165E-4389-8BF7-3D310DC349E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30" name="大かっこ 2629">
          <a:extLst>
            <a:ext uri="{FF2B5EF4-FFF2-40B4-BE49-F238E27FC236}">
              <a16:creationId xmlns:a16="http://schemas.microsoft.com/office/drawing/2014/main" id="{A4C991A2-89E9-4EB7-AB07-7AC54E171CF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31" name="大かっこ 2630">
          <a:extLst>
            <a:ext uri="{FF2B5EF4-FFF2-40B4-BE49-F238E27FC236}">
              <a16:creationId xmlns:a16="http://schemas.microsoft.com/office/drawing/2014/main" id="{0FAD58D6-553D-4F57-BA21-E1EBB6A3D04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32" name="大かっこ 2631">
          <a:extLst>
            <a:ext uri="{FF2B5EF4-FFF2-40B4-BE49-F238E27FC236}">
              <a16:creationId xmlns:a16="http://schemas.microsoft.com/office/drawing/2014/main" id="{C4CF59AC-6562-4FC2-9E0F-D601200123B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33" name="大かっこ 2632">
          <a:extLst>
            <a:ext uri="{FF2B5EF4-FFF2-40B4-BE49-F238E27FC236}">
              <a16:creationId xmlns:a16="http://schemas.microsoft.com/office/drawing/2014/main" id="{BBB3A937-41F5-499A-B0C1-CC9547DAB8B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34" name="大かっこ 2633">
          <a:extLst>
            <a:ext uri="{FF2B5EF4-FFF2-40B4-BE49-F238E27FC236}">
              <a16:creationId xmlns:a16="http://schemas.microsoft.com/office/drawing/2014/main" id="{5C8924CA-4B4B-4121-B081-A2D9B9008D4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35" name="大かっこ 2634">
          <a:extLst>
            <a:ext uri="{FF2B5EF4-FFF2-40B4-BE49-F238E27FC236}">
              <a16:creationId xmlns:a16="http://schemas.microsoft.com/office/drawing/2014/main" id="{06B1ECD7-C1C9-49F4-84D0-42A4755DA40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36" name="大かっこ 2635">
          <a:extLst>
            <a:ext uri="{FF2B5EF4-FFF2-40B4-BE49-F238E27FC236}">
              <a16:creationId xmlns:a16="http://schemas.microsoft.com/office/drawing/2014/main" id="{1788808F-3E1E-462F-8BAA-8A207DF6D3D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37" name="大かっこ 2636">
          <a:extLst>
            <a:ext uri="{FF2B5EF4-FFF2-40B4-BE49-F238E27FC236}">
              <a16:creationId xmlns:a16="http://schemas.microsoft.com/office/drawing/2014/main" id="{2C389915-4D93-49C2-9CB2-4A5301F0ED0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38" name="大かっこ 2637">
          <a:extLst>
            <a:ext uri="{FF2B5EF4-FFF2-40B4-BE49-F238E27FC236}">
              <a16:creationId xmlns:a16="http://schemas.microsoft.com/office/drawing/2014/main" id="{7F6B6FF7-12AA-4017-85D1-547D1D0992F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39" name="大かっこ 2638">
          <a:extLst>
            <a:ext uri="{FF2B5EF4-FFF2-40B4-BE49-F238E27FC236}">
              <a16:creationId xmlns:a16="http://schemas.microsoft.com/office/drawing/2014/main" id="{15738EDC-4CB0-4D06-BB83-BB15AE3D2E1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40" name="大かっこ 2639">
          <a:extLst>
            <a:ext uri="{FF2B5EF4-FFF2-40B4-BE49-F238E27FC236}">
              <a16:creationId xmlns:a16="http://schemas.microsoft.com/office/drawing/2014/main" id="{F18313FB-DD69-492E-BF18-89155C4FD26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41" name="大かっこ 2640">
          <a:extLst>
            <a:ext uri="{FF2B5EF4-FFF2-40B4-BE49-F238E27FC236}">
              <a16:creationId xmlns:a16="http://schemas.microsoft.com/office/drawing/2014/main" id="{C68E4059-FA08-4BA9-ACA7-539ECBBCF2C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42" name="大かっこ 2641">
          <a:extLst>
            <a:ext uri="{FF2B5EF4-FFF2-40B4-BE49-F238E27FC236}">
              <a16:creationId xmlns:a16="http://schemas.microsoft.com/office/drawing/2014/main" id="{27D1DE24-C3A2-47B7-BD24-B98D241853E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43" name="大かっこ 2642">
          <a:extLst>
            <a:ext uri="{FF2B5EF4-FFF2-40B4-BE49-F238E27FC236}">
              <a16:creationId xmlns:a16="http://schemas.microsoft.com/office/drawing/2014/main" id="{771E336C-4F48-4833-8E72-087350772C2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44" name="大かっこ 2643">
          <a:extLst>
            <a:ext uri="{FF2B5EF4-FFF2-40B4-BE49-F238E27FC236}">
              <a16:creationId xmlns:a16="http://schemas.microsoft.com/office/drawing/2014/main" id="{2426382F-35D0-4418-9826-ABFA362BBB3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45" name="大かっこ 2644">
          <a:extLst>
            <a:ext uri="{FF2B5EF4-FFF2-40B4-BE49-F238E27FC236}">
              <a16:creationId xmlns:a16="http://schemas.microsoft.com/office/drawing/2014/main" id="{8DF5EE1C-018B-46E8-BEF5-7472BE58C16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46" name="大かっこ 2645">
          <a:extLst>
            <a:ext uri="{FF2B5EF4-FFF2-40B4-BE49-F238E27FC236}">
              <a16:creationId xmlns:a16="http://schemas.microsoft.com/office/drawing/2014/main" id="{D4988D97-6168-46A2-AC7E-446DF5F010A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47" name="大かっこ 2646">
          <a:extLst>
            <a:ext uri="{FF2B5EF4-FFF2-40B4-BE49-F238E27FC236}">
              <a16:creationId xmlns:a16="http://schemas.microsoft.com/office/drawing/2014/main" id="{8AAE0468-E116-433C-8B4F-39E3BE1C0EC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48" name="大かっこ 2647">
          <a:extLst>
            <a:ext uri="{FF2B5EF4-FFF2-40B4-BE49-F238E27FC236}">
              <a16:creationId xmlns:a16="http://schemas.microsoft.com/office/drawing/2014/main" id="{6E0A0033-6040-4438-91A1-0722994F306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49" name="大かっこ 2648">
          <a:extLst>
            <a:ext uri="{FF2B5EF4-FFF2-40B4-BE49-F238E27FC236}">
              <a16:creationId xmlns:a16="http://schemas.microsoft.com/office/drawing/2014/main" id="{8742BA39-607E-4A10-90BA-1BECCB9F80D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50" name="大かっこ 2649">
          <a:extLst>
            <a:ext uri="{FF2B5EF4-FFF2-40B4-BE49-F238E27FC236}">
              <a16:creationId xmlns:a16="http://schemas.microsoft.com/office/drawing/2014/main" id="{B6A50587-B56A-4BA6-924B-593AAFE82CC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51" name="大かっこ 2650">
          <a:extLst>
            <a:ext uri="{FF2B5EF4-FFF2-40B4-BE49-F238E27FC236}">
              <a16:creationId xmlns:a16="http://schemas.microsoft.com/office/drawing/2014/main" id="{DF42F484-208B-49F7-B4A6-B283372E496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52" name="大かっこ 2651">
          <a:extLst>
            <a:ext uri="{FF2B5EF4-FFF2-40B4-BE49-F238E27FC236}">
              <a16:creationId xmlns:a16="http://schemas.microsoft.com/office/drawing/2014/main" id="{6D41188A-F94C-4CC6-AB4C-B7DD64E53BA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53" name="大かっこ 2652">
          <a:extLst>
            <a:ext uri="{FF2B5EF4-FFF2-40B4-BE49-F238E27FC236}">
              <a16:creationId xmlns:a16="http://schemas.microsoft.com/office/drawing/2014/main" id="{2A5C2285-8457-4075-8CCC-D2A0299E8EF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54" name="大かっこ 2653">
          <a:extLst>
            <a:ext uri="{FF2B5EF4-FFF2-40B4-BE49-F238E27FC236}">
              <a16:creationId xmlns:a16="http://schemas.microsoft.com/office/drawing/2014/main" id="{B8EFF852-E5B1-421A-9C5D-C8B51FF6198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55" name="大かっこ 2654">
          <a:extLst>
            <a:ext uri="{FF2B5EF4-FFF2-40B4-BE49-F238E27FC236}">
              <a16:creationId xmlns:a16="http://schemas.microsoft.com/office/drawing/2014/main" id="{B68EF7F3-A95F-4237-BDE6-D33F89E91FD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56" name="大かっこ 2655">
          <a:extLst>
            <a:ext uri="{FF2B5EF4-FFF2-40B4-BE49-F238E27FC236}">
              <a16:creationId xmlns:a16="http://schemas.microsoft.com/office/drawing/2014/main" id="{564503A8-6B26-4D9A-B9FB-3C11A4136EB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57" name="大かっこ 2656">
          <a:extLst>
            <a:ext uri="{FF2B5EF4-FFF2-40B4-BE49-F238E27FC236}">
              <a16:creationId xmlns:a16="http://schemas.microsoft.com/office/drawing/2014/main" id="{3E6D02EA-1A28-42FC-9B8B-3A2640681EB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58" name="大かっこ 2657">
          <a:extLst>
            <a:ext uri="{FF2B5EF4-FFF2-40B4-BE49-F238E27FC236}">
              <a16:creationId xmlns:a16="http://schemas.microsoft.com/office/drawing/2014/main" id="{85C1490D-77FD-4ACA-B7CD-CE9426363D6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59" name="大かっこ 2658">
          <a:extLst>
            <a:ext uri="{FF2B5EF4-FFF2-40B4-BE49-F238E27FC236}">
              <a16:creationId xmlns:a16="http://schemas.microsoft.com/office/drawing/2014/main" id="{91478783-F531-4137-B40C-6440E1CB364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660" name="大かっこ 2659">
          <a:extLst>
            <a:ext uri="{FF2B5EF4-FFF2-40B4-BE49-F238E27FC236}">
              <a16:creationId xmlns:a16="http://schemas.microsoft.com/office/drawing/2014/main" id="{AD60C28F-0B5B-4F67-8628-CE844BBFEAC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61" name="大かっこ 2660">
          <a:extLst>
            <a:ext uri="{FF2B5EF4-FFF2-40B4-BE49-F238E27FC236}">
              <a16:creationId xmlns:a16="http://schemas.microsoft.com/office/drawing/2014/main" id="{A780D397-5849-43F8-BBC5-94B0E45055E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62" name="大かっこ 2661">
          <a:extLst>
            <a:ext uri="{FF2B5EF4-FFF2-40B4-BE49-F238E27FC236}">
              <a16:creationId xmlns:a16="http://schemas.microsoft.com/office/drawing/2014/main" id="{095D844A-91EE-4B10-9062-7975682C07D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63" name="大かっこ 2662">
          <a:extLst>
            <a:ext uri="{FF2B5EF4-FFF2-40B4-BE49-F238E27FC236}">
              <a16:creationId xmlns:a16="http://schemas.microsoft.com/office/drawing/2014/main" id="{156800FA-1920-456D-85BB-78F8E84145F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64" name="大かっこ 2663">
          <a:extLst>
            <a:ext uri="{FF2B5EF4-FFF2-40B4-BE49-F238E27FC236}">
              <a16:creationId xmlns:a16="http://schemas.microsoft.com/office/drawing/2014/main" id="{AD3F8B3F-C961-43CD-83A9-020D332C9B0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665" name="大かっこ 2664">
          <a:extLst>
            <a:ext uri="{FF2B5EF4-FFF2-40B4-BE49-F238E27FC236}">
              <a16:creationId xmlns:a16="http://schemas.microsoft.com/office/drawing/2014/main" id="{EBDF917E-90E7-4D10-886B-FC24A078770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66" name="大かっこ 2665">
          <a:extLst>
            <a:ext uri="{FF2B5EF4-FFF2-40B4-BE49-F238E27FC236}">
              <a16:creationId xmlns:a16="http://schemas.microsoft.com/office/drawing/2014/main" id="{3C350FCA-0CD4-4E4B-B4A2-1F2DC79FEF4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67" name="大かっこ 2666">
          <a:extLst>
            <a:ext uri="{FF2B5EF4-FFF2-40B4-BE49-F238E27FC236}">
              <a16:creationId xmlns:a16="http://schemas.microsoft.com/office/drawing/2014/main" id="{292E3F9E-2EAF-44EF-B378-3082631887B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68" name="大かっこ 2667">
          <a:extLst>
            <a:ext uri="{FF2B5EF4-FFF2-40B4-BE49-F238E27FC236}">
              <a16:creationId xmlns:a16="http://schemas.microsoft.com/office/drawing/2014/main" id="{782F8245-234A-4CC7-B321-FA4F37FB74A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69" name="大かっこ 2668">
          <a:extLst>
            <a:ext uri="{FF2B5EF4-FFF2-40B4-BE49-F238E27FC236}">
              <a16:creationId xmlns:a16="http://schemas.microsoft.com/office/drawing/2014/main" id="{F82F74B5-043D-48EE-BD95-FD1E08DC23F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70" name="大かっこ 2669">
          <a:extLst>
            <a:ext uri="{FF2B5EF4-FFF2-40B4-BE49-F238E27FC236}">
              <a16:creationId xmlns:a16="http://schemas.microsoft.com/office/drawing/2014/main" id="{536E8004-A6BD-41E8-BBBD-938AAB6B39D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71" name="大かっこ 2670">
          <a:extLst>
            <a:ext uri="{FF2B5EF4-FFF2-40B4-BE49-F238E27FC236}">
              <a16:creationId xmlns:a16="http://schemas.microsoft.com/office/drawing/2014/main" id="{F7D827DE-11F2-4501-B3C8-F1B8DBC9EB7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72" name="大かっこ 2671">
          <a:extLst>
            <a:ext uri="{FF2B5EF4-FFF2-40B4-BE49-F238E27FC236}">
              <a16:creationId xmlns:a16="http://schemas.microsoft.com/office/drawing/2014/main" id="{75658B52-0708-4211-8807-6924F42BCBA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73" name="大かっこ 2672">
          <a:extLst>
            <a:ext uri="{FF2B5EF4-FFF2-40B4-BE49-F238E27FC236}">
              <a16:creationId xmlns:a16="http://schemas.microsoft.com/office/drawing/2014/main" id="{A48E8FE5-6337-413E-A329-EA4930516F8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74" name="大かっこ 2673">
          <a:extLst>
            <a:ext uri="{FF2B5EF4-FFF2-40B4-BE49-F238E27FC236}">
              <a16:creationId xmlns:a16="http://schemas.microsoft.com/office/drawing/2014/main" id="{DF1BD42D-CFBA-479D-A3F8-695E6ADC1D3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75" name="大かっこ 2674">
          <a:extLst>
            <a:ext uri="{FF2B5EF4-FFF2-40B4-BE49-F238E27FC236}">
              <a16:creationId xmlns:a16="http://schemas.microsoft.com/office/drawing/2014/main" id="{0A525824-7F13-4431-B881-45C2865EF56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76" name="大かっこ 2675">
          <a:extLst>
            <a:ext uri="{FF2B5EF4-FFF2-40B4-BE49-F238E27FC236}">
              <a16:creationId xmlns:a16="http://schemas.microsoft.com/office/drawing/2014/main" id="{B0DDB046-CDDE-4C08-9425-9E6579078B9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77" name="大かっこ 2676">
          <a:extLst>
            <a:ext uri="{FF2B5EF4-FFF2-40B4-BE49-F238E27FC236}">
              <a16:creationId xmlns:a16="http://schemas.microsoft.com/office/drawing/2014/main" id="{ACA06E31-23F3-4BF1-B3DB-0E8D9E4DE6C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78" name="大かっこ 2677">
          <a:extLst>
            <a:ext uri="{FF2B5EF4-FFF2-40B4-BE49-F238E27FC236}">
              <a16:creationId xmlns:a16="http://schemas.microsoft.com/office/drawing/2014/main" id="{A107BD97-5217-4D06-AFEA-8ED4C6101BB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79" name="大かっこ 2678">
          <a:extLst>
            <a:ext uri="{FF2B5EF4-FFF2-40B4-BE49-F238E27FC236}">
              <a16:creationId xmlns:a16="http://schemas.microsoft.com/office/drawing/2014/main" id="{DFA96334-B413-49A8-B0FA-63D98CE0B04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80" name="大かっこ 2679">
          <a:extLst>
            <a:ext uri="{FF2B5EF4-FFF2-40B4-BE49-F238E27FC236}">
              <a16:creationId xmlns:a16="http://schemas.microsoft.com/office/drawing/2014/main" id="{6B436843-D807-4AD3-891C-5FA8031BAEE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81" name="大かっこ 2680">
          <a:extLst>
            <a:ext uri="{FF2B5EF4-FFF2-40B4-BE49-F238E27FC236}">
              <a16:creationId xmlns:a16="http://schemas.microsoft.com/office/drawing/2014/main" id="{928D9BA9-7CF8-428F-836D-9ECAC591A3A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82" name="大かっこ 2681">
          <a:extLst>
            <a:ext uri="{FF2B5EF4-FFF2-40B4-BE49-F238E27FC236}">
              <a16:creationId xmlns:a16="http://schemas.microsoft.com/office/drawing/2014/main" id="{16EBB5FF-0D2E-4526-9623-45070911355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83" name="大かっこ 2682">
          <a:extLst>
            <a:ext uri="{FF2B5EF4-FFF2-40B4-BE49-F238E27FC236}">
              <a16:creationId xmlns:a16="http://schemas.microsoft.com/office/drawing/2014/main" id="{DBB40730-8598-47ED-96E2-CD78D0ED5BD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84" name="大かっこ 2683">
          <a:extLst>
            <a:ext uri="{FF2B5EF4-FFF2-40B4-BE49-F238E27FC236}">
              <a16:creationId xmlns:a16="http://schemas.microsoft.com/office/drawing/2014/main" id="{46A4EF7F-A66F-4753-8672-0422DBC89C6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85" name="大かっこ 2684">
          <a:extLst>
            <a:ext uri="{FF2B5EF4-FFF2-40B4-BE49-F238E27FC236}">
              <a16:creationId xmlns:a16="http://schemas.microsoft.com/office/drawing/2014/main" id="{6F66CED4-4FCA-4FDE-9DE6-E83B1378D03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86" name="大かっこ 2685">
          <a:extLst>
            <a:ext uri="{FF2B5EF4-FFF2-40B4-BE49-F238E27FC236}">
              <a16:creationId xmlns:a16="http://schemas.microsoft.com/office/drawing/2014/main" id="{488A6078-7E16-4280-A865-0D9F415AECB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87" name="大かっこ 2686">
          <a:extLst>
            <a:ext uri="{FF2B5EF4-FFF2-40B4-BE49-F238E27FC236}">
              <a16:creationId xmlns:a16="http://schemas.microsoft.com/office/drawing/2014/main" id="{422E99A0-B14E-454A-AF1A-7012C42DA08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88" name="大かっこ 2687">
          <a:extLst>
            <a:ext uri="{FF2B5EF4-FFF2-40B4-BE49-F238E27FC236}">
              <a16:creationId xmlns:a16="http://schemas.microsoft.com/office/drawing/2014/main" id="{A7FCC4A4-27C4-4FC7-BAC5-AA76F097B5C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89" name="大かっこ 2688">
          <a:extLst>
            <a:ext uri="{FF2B5EF4-FFF2-40B4-BE49-F238E27FC236}">
              <a16:creationId xmlns:a16="http://schemas.microsoft.com/office/drawing/2014/main" id="{28588725-80FD-4359-BC26-C655D51773A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90" name="大かっこ 2689">
          <a:extLst>
            <a:ext uri="{FF2B5EF4-FFF2-40B4-BE49-F238E27FC236}">
              <a16:creationId xmlns:a16="http://schemas.microsoft.com/office/drawing/2014/main" id="{F72904FA-4899-4BB2-AAF5-A80A3374ADB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91" name="大かっこ 2690">
          <a:extLst>
            <a:ext uri="{FF2B5EF4-FFF2-40B4-BE49-F238E27FC236}">
              <a16:creationId xmlns:a16="http://schemas.microsoft.com/office/drawing/2014/main" id="{5CCED6CE-19B8-4335-ACFF-92A6BED8F02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92" name="大かっこ 2691">
          <a:extLst>
            <a:ext uri="{FF2B5EF4-FFF2-40B4-BE49-F238E27FC236}">
              <a16:creationId xmlns:a16="http://schemas.microsoft.com/office/drawing/2014/main" id="{F4E8C168-F87D-4BCD-909D-FFF7CA9C525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93" name="大かっこ 2692">
          <a:extLst>
            <a:ext uri="{FF2B5EF4-FFF2-40B4-BE49-F238E27FC236}">
              <a16:creationId xmlns:a16="http://schemas.microsoft.com/office/drawing/2014/main" id="{014CB41D-554A-4672-AAC4-D1004408567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94" name="大かっこ 2693">
          <a:extLst>
            <a:ext uri="{FF2B5EF4-FFF2-40B4-BE49-F238E27FC236}">
              <a16:creationId xmlns:a16="http://schemas.microsoft.com/office/drawing/2014/main" id="{A9BB2768-C5EF-4356-9223-539B66D530A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95" name="大かっこ 2694">
          <a:extLst>
            <a:ext uri="{FF2B5EF4-FFF2-40B4-BE49-F238E27FC236}">
              <a16:creationId xmlns:a16="http://schemas.microsoft.com/office/drawing/2014/main" id="{79BDCEB8-ADF6-4BA5-9523-A04998E9C6C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96" name="大かっこ 2695">
          <a:extLst>
            <a:ext uri="{FF2B5EF4-FFF2-40B4-BE49-F238E27FC236}">
              <a16:creationId xmlns:a16="http://schemas.microsoft.com/office/drawing/2014/main" id="{77739E71-AA7E-4C4A-9320-6F33DA8AAA3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97" name="大かっこ 2696">
          <a:extLst>
            <a:ext uri="{FF2B5EF4-FFF2-40B4-BE49-F238E27FC236}">
              <a16:creationId xmlns:a16="http://schemas.microsoft.com/office/drawing/2014/main" id="{1F6E2ED0-75F5-4386-A578-BBA635C3219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98" name="大かっこ 2697">
          <a:extLst>
            <a:ext uri="{FF2B5EF4-FFF2-40B4-BE49-F238E27FC236}">
              <a16:creationId xmlns:a16="http://schemas.microsoft.com/office/drawing/2014/main" id="{24670AB2-F55D-4995-B26F-77635E98E83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99" name="大かっこ 2698">
          <a:extLst>
            <a:ext uri="{FF2B5EF4-FFF2-40B4-BE49-F238E27FC236}">
              <a16:creationId xmlns:a16="http://schemas.microsoft.com/office/drawing/2014/main" id="{E7C2A01A-8CCE-4600-A3E9-8FD36A2AF52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00" name="大かっこ 2699">
          <a:extLst>
            <a:ext uri="{FF2B5EF4-FFF2-40B4-BE49-F238E27FC236}">
              <a16:creationId xmlns:a16="http://schemas.microsoft.com/office/drawing/2014/main" id="{E45A6C65-0553-4C45-9B6C-D987E6EAE03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01" name="大かっこ 2700">
          <a:extLst>
            <a:ext uri="{FF2B5EF4-FFF2-40B4-BE49-F238E27FC236}">
              <a16:creationId xmlns:a16="http://schemas.microsoft.com/office/drawing/2014/main" id="{CBB0CA52-1346-4C11-9A5A-C118C74B45B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702" name="大かっこ 2701">
          <a:extLst>
            <a:ext uri="{FF2B5EF4-FFF2-40B4-BE49-F238E27FC236}">
              <a16:creationId xmlns:a16="http://schemas.microsoft.com/office/drawing/2014/main" id="{66275363-FB12-4D8F-9E6E-0DD6E6A0FB98}"/>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03" name="大かっこ 2702">
          <a:extLst>
            <a:ext uri="{FF2B5EF4-FFF2-40B4-BE49-F238E27FC236}">
              <a16:creationId xmlns:a16="http://schemas.microsoft.com/office/drawing/2014/main" id="{203013AC-B553-41DD-A649-97EE3AFB6FF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04" name="大かっこ 2703">
          <a:extLst>
            <a:ext uri="{FF2B5EF4-FFF2-40B4-BE49-F238E27FC236}">
              <a16:creationId xmlns:a16="http://schemas.microsoft.com/office/drawing/2014/main" id="{EA915F4D-3002-4545-BB0A-C12FD698196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05" name="大かっこ 2704">
          <a:extLst>
            <a:ext uri="{FF2B5EF4-FFF2-40B4-BE49-F238E27FC236}">
              <a16:creationId xmlns:a16="http://schemas.microsoft.com/office/drawing/2014/main" id="{9B3F942B-03BE-46F8-8802-A8F88C33AE5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06" name="大かっこ 2705">
          <a:extLst>
            <a:ext uri="{FF2B5EF4-FFF2-40B4-BE49-F238E27FC236}">
              <a16:creationId xmlns:a16="http://schemas.microsoft.com/office/drawing/2014/main" id="{19E5F80A-E7B2-478B-AFF5-2E6CA4B823A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707" name="大かっこ 2706">
          <a:extLst>
            <a:ext uri="{FF2B5EF4-FFF2-40B4-BE49-F238E27FC236}">
              <a16:creationId xmlns:a16="http://schemas.microsoft.com/office/drawing/2014/main" id="{6D3F1918-0FE5-400C-9CB1-6817687688F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08" name="大かっこ 2707">
          <a:extLst>
            <a:ext uri="{FF2B5EF4-FFF2-40B4-BE49-F238E27FC236}">
              <a16:creationId xmlns:a16="http://schemas.microsoft.com/office/drawing/2014/main" id="{93FA494C-B4C4-4D7C-B3FA-55FEE3A259D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09" name="大かっこ 2708">
          <a:extLst>
            <a:ext uri="{FF2B5EF4-FFF2-40B4-BE49-F238E27FC236}">
              <a16:creationId xmlns:a16="http://schemas.microsoft.com/office/drawing/2014/main" id="{F87095AE-6843-45C5-944A-656133843DC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10" name="大かっこ 2709">
          <a:extLst>
            <a:ext uri="{FF2B5EF4-FFF2-40B4-BE49-F238E27FC236}">
              <a16:creationId xmlns:a16="http://schemas.microsoft.com/office/drawing/2014/main" id="{1A721442-C1B4-4C40-9FED-E21A13F4FA7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11" name="大かっこ 2710">
          <a:extLst>
            <a:ext uri="{FF2B5EF4-FFF2-40B4-BE49-F238E27FC236}">
              <a16:creationId xmlns:a16="http://schemas.microsoft.com/office/drawing/2014/main" id="{B854145E-7857-4882-81A8-918DD60E5A4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712" name="大かっこ 2711">
          <a:extLst>
            <a:ext uri="{FF2B5EF4-FFF2-40B4-BE49-F238E27FC236}">
              <a16:creationId xmlns:a16="http://schemas.microsoft.com/office/drawing/2014/main" id="{DE98E426-658F-41A0-8335-73F00D798FD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13" name="大かっこ 2712">
          <a:extLst>
            <a:ext uri="{FF2B5EF4-FFF2-40B4-BE49-F238E27FC236}">
              <a16:creationId xmlns:a16="http://schemas.microsoft.com/office/drawing/2014/main" id="{12D4528D-116E-4030-944F-4F2AA0473A9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14" name="大かっこ 2713">
          <a:extLst>
            <a:ext uri="{FF2B5EF4-FFF2-40B4-BE49-F238E27FC236}">
              <a16:creationId xmlns:a16="http://schemas.microsoft.com/office/drawing/2014/main" id="{5082279E-91EE-431C-A150-5E06FF809CD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15" name="大かっこ 2714">
          <a:extLst>
            <a:ext uri="{FF2B5EF4-FFF2-40B4-BE49-F238E27FC236}">
              <a16:creationId xmlns:a16="http://schemas.microsoft.com/office/drawing/2014/main" id="{DF3E1A0F-818F-4083-95C6-ACFF1356147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16" name="大かっこ 2715">
          <a:extLst>
            <a:ext uri="{FF2B5EF4-FFF2-40B4-BE49-F238E27FC236}">
              <a16:creationId xmlns:a16="http://schemas.microsoft.com/office/drawing/2014/main" id="{824B03B6-AAC9-4D52-9F5D-1E633A96D7A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17" name="大かっこ 2716">
          <a:extLst>
            <a:ext uri="{FF2B5EF4-FFF2-40B4-BE49-F238E27FC236}">
              <a16:creationId xmlns:a16="http://schemas.microsoft.com/office/drawing/2014/main" id="{C78CE2EC-12CA-4714-B870-3DE08B97851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18" name="大かっこ 2717">
          <a:extLst>
            <a:ext uri="{FF2B5EF4-FFF2-40B4-BE49-F238E27FC236}">
              <a16:creationId xmlns:a16="http://schemas.microsoft.com/office/drawing/2014/main" id="{A81B3DAC-3390-41A4-AD41-7F6CA22B312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19" name="大かっこ 2718">
          <a:extLst>
            <a:ext uri="{FF2B5EF4-FFF2-40B4-BE49-F238E27FC236}">
              <a16:creationId xmlns:a16="http://schemas.microsoft.com/office/drawing/2014/main" id="{A990C686-3A51-42DB-B1FB-879E598AEB1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20" name="大かっこ 2719">
          <a:extLst>
            <a:ext uri="{FF2B5EF4-FFF2-40B4-BE49-F238E27FC236}">
              <a16:creationId xmlns:a16="http://schemas.microsoft.com/office/drawing/2014/main" id="{01E00429-2C60-458A-832E-C53577C607A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21" name="大かっこ 2720">
          <a:extLst>
            <a:ext uri="{FF2B5EF4-FFF2-40B4-BE49-F238E27FC236}">
              <a16:creationId xmlns:a16="http://schemas.microsoft.com/office/drawing/2014/main" id="{A4C082A6-40B6-4D63-9B66-731999BFD9D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22" name="大かっこ 2721">
          <a:extLst>
            <a:ext uri="{FF2B5EF4-FFF2-40B4-BE49-F238E27FC236}">
              <a16:creationId xmlns:a16="http://schemas.microsoft.com/office/drawing/2014/main" id="{1BA07739-834D-47DA-8809-B857E08C90E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23" name="大かっこ 2722">
          <a:extLst>
            <a:ext uri="{FF2B5EF4-FFF2-40B4-BE49-F238E27FC236}">
              <a16:creationId xmlns:a16="http://schemas.microsoft.com/office/drawing/2014/main" id="{F364FC7D-73A5-4F5D-B74F-812C0FF8D4A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24" name="大かっこ 2723">
          <a:extLst>
            <a:ext uri="{FF2B5EF4-FFF2-40B4-BE49-F238E27FC236}">
              <a16:creationId xmlns:a16="http://schemas.microsoft.com/office/drawing/2014/main" id="{81ACBD49-BAB6-4920-88C6-164AEC423E0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25" name="大かっこ 2724">
          <a:extLst>
            <a:ext uri="{FF2B5EF4-FFF2-40B4-BE49-F238E27FC236}">
              <a16:creationId xmlns:a16="http://schemas.microsoft.com/office/drawing/2014/main" id="{4C965DB6-BD01-4193-AC85-B75130B6051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26" name="大かっこ 2725">
          <a:extLst>
            <a:ext uri="{FF2B5EF4-FFF2-40B4-BE49-F238E27FC236}">
              <a16:creationId xmlns:a16="http://schemas.microsoft.com/office/drawing/2014/main" id="{67C076AC-45B5-456E-AA27-50825FFDD52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27" name="大かっこ 2726">
          <a:extLst>
            <a:ext uri="{FF2B5EF4-FFF2-40B4-BE49-F238E27FC236}">
              <a16:creationId xmlns:a16="http://schemas.microsoft.com/office/drawing/2014/main" id="{E65DA878-7B58-4AC3-9296-B5C17E2D56E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28" name="大かっこ 2727">
          <a:extLst>
            <a:ext uri="{FF2B5EF4-FFF2-40B4-BE49-F238E27FC236}">
              <a16:creationId xmlns:a16="http://schemas.microsoft.com/office/drawing/2014/main" id="{F38760EC-DD5E-4F32-A0BD-3F50F4004A3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29" name="大かっこ 2728">
          <a:extLst>
            <a:ext uri="{FF2B5EF4-FFF2-40B4-BE49-F238E27FC236}">
              <a16:creationId xmlns:a16="http://schemas.microsoft.com/office/drawing/2014/main" id="{E79699DB-7B73-4D88-8C8C-D072A67554E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30" name="大かっこ 2729">
          <a:extLst>
            <a:ext uri="{FF2B5EF4-FFF2-40B4-BE49-F238E27FC236}">
              <a16:creationId xmlns:a16="http://schemas.microsoft.com/office/drawing/2014/main" id="{5293C730-DCA6-4C96-901B-3A52D3A275A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31" name="大かっこ 2730">
          <a:extLst>
            <a:ext uri="{FF2B5EF4-FFF2-40B4-BE49-F238E27FC236}">
              <a16:creationId xmlns:a16="http://schemas.microsoft.com/office/drawing/2014/main" id="{4CFB131D-1A08-46EF-A853-6545C3E2D95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32" name="大かっこ 2731">
          <a:extLst>
            <a:ext uri="{FF2B5EF4-FFF2-40B4-BE49-F238E27FC236}">
              <a16:creationId xmlns:a16="http://schemas.microsoft.com/office/drawing/2014/main" id="{AB8373FF-1262-49C4-9B17-3F7C58DE4CB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33" name="大かっこ 2732">
          <a:extLst>
            <a:ext uri="{FF2B5EF4-FFF2-40B4-BE49-F238E27FC236}">
              <a16:creationId xmlns:a16="http://schemas.microsoft.com/office/drawing/2014/main" id="{6AB8E162-90F4-476C-A870-20FA61CC48F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34" name="大かっこ 2733">
          <a:extLst>
            <a:ext uri="{FF2B5EF4-FFF2-40B4-BE49-F238E27FC236}">
              <a16:creationId xmlns:a16="http://schemas.microsoft.com/office/drawing/2014/main" id="{34E1E817-760C-42AC-89FD-75D5ABE2EB4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35" name="大かっこ 2734">
          <a:extLst>
            <a:ext uri="{FF2B5EF4-FFF2-40B4-BE49-F238E27FC236}">
              <a16:creationId xmlns:a16="http://schemas.microsoft.com/office/drawing/2014/main" id="{95CF96CC-4430-4741-B4AC-604E281E67C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36" name="大かっこ 2735">
          <a:extLst>
            <a:ext uri="{FF2B5EF4-FFF2-40B4-BE49-F238E27FC236}">
              <a16:creationId xmlns:a16="http://schemas.microsoft.com/office/drawing/2014/main" id="{5EC2BA01-BBF8-4310-AF28-157C6860203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37" name="大かっこ 2736">
          <a:extLst>
            <a:ext uri="{FF2B5EF4-FFF2-40B4-BE49-F238E27FC236}">
              <a16:creationId xmlns:a16="http://schemas.microsoft.com/office/drawing/2014/main" id="{57D7F056-A712-4B5C-86C8-D6DDAD9CEE4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38" name="大かっこ 2737">
          <a:extLst>
            <a:ext uri="{FF2B5EF4-FFF2-40B4-BE49-F238E27FC236}">
              <a16:creationId xmlns:a16="http://schemas.microsoft.com/office/drawing/2014/main" id="{A13E57C6-DD78-45F3-A427-384B84369C5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39" name="大かっこ 2738">
          <a:extLst>
            <a:ext uri="{FF2B5EF4-FFF2-40B4-BE49-F238E27FC236}">
              <a16:creationId xmlns:a16="http://schemas.microsoft.com/office/drawing/2014/main" id="{047007D1-D546-4689-8AB2-A87CC4AAFDA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40" name="大かっこ 2739">
          <a:extLst>
            <a:ext uri="{FF2B5EF4-FFF2-40B4-BE49-F238E27FC236}">
              <a16:creationId xmlns:a16="http://schemas.microsoft.com/office/drawing/2014/main" id="{D8567F7D-7F8E-4F17-8B35-D15B43FDE75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41" name="大かっこ 2740">
          <a:extLst>
            <a:ext uri="{FF2B5EF4-FFF2-40B4-BE49-F238E27FC236}">
              <a16:creationId xmlns:a16="http://schemas.microsoft.com/office/drawing/2014/main" id="{859C1D24-6EDC-4273-A9F4-3035B413BC8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42" name="大かっこ 2741">
          <a:extLst>
            <a:ext uri="{FF2B5EF4-FFF2-40B4-BE49-F238E27FC236}">
              <a16:creationId xmlns:a16="http://schemas.microsoft.com/office/drawing/2014/main" id="{155B500A-A7C1-4A0D-9CD1-BD817D46A21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43" name="大かっこ 2742">
          <a:extLst>
            <a:ext uri="{FF2B5EF4-FFF2-40B4-BE49-F238E27FC236}">
              <a16:creationId xmlns:a16="http://schemas.microsoft.com/office/drawing/2014/main" id="{DD32CACC-2416-443D-B398-21523161518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44" name="大かっこ 2743">
          <a:extLst>
            <a:ext uri="{FF2B5EF4-FFF2-40B4-BE49-F238E27FC236}">
              <a16:creationId xmlns:a16="http://schemas.microsoft.com/office/drawing/2014/main" id="{79F17F8C-C2C5-40EC-9E66-F676ED98501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45" name="大かっこ 2744">
          <a:extLst>
            <a:ext uri="{FF2B5EF4-FFF2-40B4-BE49-F238E27FC236}">
              <a16:creationId xmlns:a16="http://schemas.microsoft.com/office/drawing/2014/main" id="{6AFCF6D2-1827-4BCB-98AB-D9873435C27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46" name="大かっこ 2745">
          <a:extLst>
            <a:ext uri="{FF2B5EF4-FFF2-40B4-BE49-F238E27FC236}">
              <a16:creationId xmlns:a16="http://schemas.microsoft.com/office/drawing/2014/main" id="{BADED5AB-FAEF-4449-A34C-459AC0365A9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47" name="大かっこ 2746">
          <a:extLst>
            <a:ext uri="{FF2B5EF4-FFF2-40B4-BE49-F238E27FC236}">
              <a16:creationId xmlns:a16="http://schemas.microsoft.com/office/drawing/2014/main" id="{CCC1D7E7-1AFA-4A9F-B192-A95D8F3ADD8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48" name="大かっこ 2747">
          <a:extLst>
            <a:ext uri="{FF2B5EF4-FFF2-40B4-BE49-F238E27FC236}">
              <a16:creationId xmlns:a16="http://schemas.microsoft.com/office/drawing/2014/main" id="{DF03ADEE-6499-4816-A64B-556C168B4F6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749" name="大かっこ 2748">
          <a:extLst>
            <a:ext uri="{FF2B5EF4-FFF2-40B4-BE49-F238E27FC236}">
              <a16:creationId xmlns:a16="http://schemas.microsoft.com/office/drawing/2014/main" id="{66EB78FB-35DC-44AB-9F93-969D406DD7E3}"/>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50" name="大かっこ 2749">
          <a:extLst>
            <a:ext uri="{FF2B5EF4-FFF2-40B4-BE49-F238E27FC236}">
              <a16:creationId xmlns:a16="http://schemas.microsoft.com/office/drawing/2014/main" id="{E1923856-B735-4BC3-B6ED-CC96B3BB954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51" name="大かっこ 2750">
          <a:extLst>
            <a:ext uri="{FF2B5EF4-FFF2-40B4-BE49-F238E27FC236}">
              <a16:creationId xmlns:a16="http://schemas.microsoft.com/office/drawing/2014/main" id="{B465721D-172D-4F40-9230-37D40721D7C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52" name="大かっこ 2751">
          <a:extLst>
            <a:ext uri="{FF2B5EF4-FFF2-40B4-BE49-F238E27FC236}">
              <a16:creationId xmlns:a16="http://schemas.microsoft.com/office/drawing/2014/main" id="{F8CAFF93-E8B1-41D5-91BE-E077845D7A4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53" name="大かっこ 2752">
          <a:extLst>
            <a:ext uri="{FF2B5EF4-FFF2-40B4-BE49-F238E27FC236}">
              <a16:creationId xmlns:a16="http://schemas.microsoft.com/office/drawing/2014/main" id="{6538B606-9B8C-4CD7-87EF-F87107E4B25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754" name="大かっこ 2753">
          <a:extLst>
            <a:ext uri="{FF2B5EF4-FFF2-40B4-BE49-F238E27FC236}">
              <a16:creationId xmlns:a16="http://schemas.microsoft.com/office/drawing/2014/main" id="{E36B8865-5AC7-450B-866A-12FD29E8DAF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55" name="大かっこ 2754">
          <a:extLst>
            <a:ext uri="{FF2B5EF4-FFF2-40B4-BE49-F238E27FC236}">
              <a16:creationId xmlns:a16="http://schemas.microsoft.com/office/drawing/2014/main" id="{6FD91369-5F20-4516-8E00-69B2A6E4982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56" name="大かっこ 2755">
          <a:extLst>
            <a:ext uri="{FF2B5EF4-FFF2-40B4-BE49-F238E27FC236}">
              <a16:creationId xmlns:a16="http://schemas.microsoft.com/office/drawing/2014/main" id="{2DB547D0-12ED-4008-B535-7DF12CA3E1D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57" name="大かっこ 2756">
          <a:extLst>
            <a:ext uri="{FF2B5EF4-FFF2-40B4-BE49-F238E27FC236}">
              <a16:creationId xmlns:a16="http://schemas.microsoft.com/office/drawing/2014/main" id="{5035DFF4-66C0-42F8-B50E-9A327DF50A3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58" name="大かっこ 2757">
          <a:extLst>
            <a:ext uri="{FF2B5EF4-FFF2-40B4-BE49-F238E27FC236}">
              <a16:creationId xmlns:a16="http://schemas.microsoft.com/office/drawing/2014/main" id="{EF8AD462-4AE7-472F-86D0-09EA31F4359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759" name="大かっこ 2758">
          <a:extLst>
            <a:ext uri="{FF2B5EF4-FFF2-40B4-BE49-F238E27FC236}">
              <a16:creationId xmlns:a16="http://schemas.microsoft.com/office/drawing/2014/main" id="{D7DBAD9C-9935-4D14-A7BE-FF2B3D428C2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60" name="大かっこ 2759">
          <a:extLst>
            <a:ext uri="{FF2B5EF4-FFF2-40B4-BE49-F238E27FC236}">
              <a16:creationId xmlns:a16="http://schemas.microsoft.com/office/drawing/2014/main" id="{E7445BD2-864E-4799-8515-40CC776A77D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61" name="大かっこ 2760">
          <a:extLst>
            <a:ext uri="{FF2B5EF4-FFF2-40B4-BE49-F238E27FC236}">
              <a16:creationId xmlns:a16="http://schemas.microsoft.com/office/drawing/2014/main" id="{42FF3885-5D3A-40F6-A924-CB3A5F31981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62" name="大かっこ 2761">
          <a:extLst>
            <a:ext uri="{FF2B5EF4-FFF2-40B4-BE49-F238E27FC236}">
              <a16:creationId xmlns:a16="http://schemas.microsoft.com/office/drawing/2014/main" id="{3661F663-9681-40AD-80EE-FF786CBA6D3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63" name="大かっこ 2762">
          <a:extLst>
            <a:ext uri="{FF2B5EF4-FFF2-40B4-BE49-F238E27FC236}">
              <a16:creationId xmlns:a16="http://schemas.microsoft.com/office/drawing/2014/main" id="{57366B02-A271-4136-ACE9-6BD6E0F05CE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64" name="大かっこ 2763">
          <a:extLst>
            <a:ext uri="{FF2B5EF4-FFF2-40B4-BE49-F238E27FC236}">
              <a16:creationId xmlns:a16="http://schemas.microsoft.com/office/drawing/2014/main" id="{4778516E-8261-41B1-83C0-B5A4CED5ABF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65" name="大かっこ 2764">
          <a:extLst>
            <a:ext uri="{FF2B5EF4-FFF2-40B4-BE49-F238E27FC236}">
              <a16:creationId xmlns:a16="http://schemas.microsoft.com/office/drawing/2014/main" id="{A4EFBFA8-44CC-4FD2-A6AA-4C284B07C57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66" name="大かっこ 2765">
          <a:extLst>
            <a:ext uri="{FF2B5EF4-FFF2-40B4-BE49-F238E27FC236}">
              <a16:creationId xmlns:a16="http://schemas.microsoft.com/office/drawing/2014/main" id="{1A505822-0A71-4AB8-B768-3896873308D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67" name="大かっこ 2766">
          <a:extLst>
            <a:ext uri="{FF2B5EF4-FFF2-40B4-BE49-F238E27FC236}">
              <a16:creationId xmlns:a16="http://schemas.microsoft.com/office/drawing/2014/main" id="{3ACE4CBB-8241-49D0-B7BC-5D718A3DF90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68" name="大かっこ 2767">
          <a:extLst>
            <a:ext uri="{FF2B5EF4-FFF2-40B4-BE49-F238E27FC236}">
              <a16:creationId xmlns:a16="http://schemas.microsoft.com/office/drawing/2014/main" id="{D68958E3-9FA1-4995-A501-E5CAF7C2B90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69" name="大かっこ 2768">
          <a:extLst>
            <a:ext uri="{FF2B5EF4-FFF2-40B4-BE49-F238E27FC236}">
              <a16:creationId xmlns:a16="http://schemas.microsoft.com/office/drawing/2014/main" id="{2775576C-C248-4D90-99AB-3F5BCFBE932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70" name="大かっこ 2769">
          <a:extLst>
            <a:ext uri="{FF2B5EF4-FFF2-40B4-BE49-F238E27FC236}">
              <a16:creationId xmlns:a16="http://schemas.microsoft.com/office/drawing/2014/main" id="{81989F87-EE74-49F0-958A-73DB78BD6EC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71" name="大かっこ 2770">
          <a:extLst>
            <a:ext uri="{FF2B5EF4-FFF2-40B4-BE49-F238E27FC236}">
              <a16:creationId xmlns:a16="http://schemas.microsoft.com/office/drawing/2014/main" id="{AB4FAB77-C014-420E-B079-85C38E658D9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72" name="大かっこ 2771">
          <a:extLst>
            <a:ext uri="{FF2B5EF4-FFF2-40B4-BE49-F238E27FC236}">
              <a16:creationId xmlns:a16="http://schemas.microsoft.com/office/drawing/2014/main" id="{82EE0100-D94F-490E-B1C1-954C3859AC5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73" name="大かっこ 2772">
          <a:extLst>
            <a:ext uri="{FF2B5EF4-FFF2-40B4-BE49-F238E27FC236}">
              <a16:creationId xmlns:a16="http://schemas.microsoft.com/office/drawing/2014/main" id="{308C9897-EBEB-4995-B18B-7E9B92F295F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74" name="大かっこ 2773">
          <a:extLst>
            <a:ext uri="{FF2B5EF4-FFF2-40B4-BE49-F238E27FC236}">
              <a16:creationId xmlns:a16="http://schemas.microsoft.com/office/drawing/2014/main" id="{0E66FAF4-403B-4AC0-A5BD-D8A652BCD98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75" name="大かっこ 2774">
          <a:extLst>
            <a:ext uri="{FF2B5EF4-FFF2-40B4-BE49-F238E27FC236}">
              <a16:creationId xmlns:a16="http://schemas.microsoft.com/office/drawing/2014/main" id="{E1F58150-EC1F-47DE-8BD1-1C8A634E3B3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76" name="大かっこ 2775">
          <a:extLst>
            <a:ext uri="{FF2B5EF4-FFF2-40B4-BE49-F238E27FC236}">
              <a16:creationId xmlns:a16="http://schemas.microsoft.com/office/drawing/2014/main" id="{814891DD-D53C-4C53-944C-BAC6353FE79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77" name="大かっこ 2776">
          <a:extLst>
            <a:ext uri="{FF2B5EF4-FFF2-40B4-BE49-F238E27FC236}">
              <a16:creationId xmlns:a16="http://schemas.microsoft.com/office/drawing/2014/main" id="{CB41C2F8-368C-4894-B679-C2FD5CFB5C1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78" name="大かっこ 2777">
          <a:extLst>
            <a:ext uri="{FF2B5EF4-FFF2-40B4-BE49-F238E27FC236}">
              <a16:creationId xmlns:a16="http://schemas.microsoft.com/office/drawing/2014/main" id="{D8704DD5-5D40-4B97-A993-BBF44534EFC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79" name="大かっこ 2778">
          <a:extLst>
            <a:ext uri="{FF2B5EF4-FFF2-40B4-BE49-F238E27FC236}">
              <a16:creationId xmlns:a16="http://schemas.microsoft.com/office/drawing/2014/main" id="{021F87CF-F977-4BD6-984E-95C514E6DF9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80" name="大かっこ 2779">
          <a:extLst>
            <a:ext uri="{FF2B5EF4-FFF2-40B4-BE49-F238E27FC236}">
              <a16:creationId xmlns:a16="http://schemas.microsoft.com/office/drawing/2014/main" id="{9CC46FF0-5305-419E-B7C8-B43BFC1D5A7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81" name="大かっこ 2780">
          <a:extLst>
            <a:ext uri="{FF2B5EF4-FFF2-40B4-BE49-F238E27FC236}">
              <a16:creationId xmlns:a16="http://schemas.microsoft.com/office/drawing/2014/main" id="{0DB9B76B-E702-43DD-957D-17A5685A2F6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82" name="大かっこ 2781">
          <a:extLst>
            <a:ext uri="{FF2B5EF4-FFF2-40B4-BE49-F238E27FC236}">
              <a16:creationId xmlns:a16="http://schemas.microsoft.com/office/drawing/2014/main" id="{7E7773D0-BE17-432F-85A9-390D682BFEB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83" name="大かっこ 2782">
          <a:extLst>
            <a:ext uri="{FF2B5EF4-FFF2-40B4-BE49-F238E27FC236}">
              <a16:creationId xmlns:a16="http://schemas.microsoft.com/office/drawing/2014/main" id="{A586AA53-26C9-4E84-978E-9B9CEE0630F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84" name="大かっこ 2783">
          <a:extLst>
            <a:ext uri="{FF2B5EF4-FFF2-40B4-BE49-F238E27FC236}">
              <a16:creationId xmlns:a16="http://schemas.microsoft.com/office/drawing/2014/main" id="{C819909F-2EAF-462F-9829-A56B069D7F4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85" name="大かっこ 2784">
          <a:extLst>
            <a:ext uri="{FF2B5EF4-FFF2-40B4-BE49-F238E27FC236}">
              <a16:creationId xmlns:a16="http://schemas.microsoft.com/office/drawing/2014/main" id="{0D8481D1-D1DA-49DD-BD94-37DAD4280D2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86" name="大かっこ 2785">
          <a:extLst>
            <a:ext uri="{FF2B5EF4-FFF2-40B4-BE49-F238E27FC236}">
              <a16:creationId xmlns:a16="http://schemas.microsoft.com/office/drawing/2014/main" id="{90923D6F-4EEF-4B7E-9430-6990E2487E5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87" name="大かっこ 2786">
          <a:extLst>
            <a:ext uri="{FF2B5EF4-FFF2-40B4-BE49-F238E27FC236}">
              <a16:creationId xmlns:a16="http://schemas.microsoft.com/office/drawing/2014/main" id="{1C9FE5C1-CC05-4051-88F2-FC5427FE98B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88" name="大かっこ 2787">
          <a:extLst>
            <a:ext uri="{FF2B5EF4-FFF2-40B4-BE49-F238E27FC236}">
              <a16:creationId xmlns:a16="http://schemas.microsoft.com/office/drawing/2014/main" id="{30B9292C-A1A1-4CC5-8131-E2A287547F1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89" name="大かっこ 2788">
          <a:extLst>
            <a:ext uri="{FF2B5EF4-FFF2-40B4-BE49-F238E27FC236}">
              <a16:creationId xmlns:a16="http://schemas.microsoft.com/office/drawing/2014/main" id="{452A6940-B869-43B4-8CC5-D0B62E4F8A8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90" name="大かっこ 2789">
          <a:extLst>
            <a:ext uri="{FF2B5EF4-FFF2-40B4-BE49-F238E27FC236}">
              <a16:creationId xmlns:a16="http://schemas.microsoft.com/office/drawing/2014/main" id="{619B4E58-A26F-4206-8E69-D6F0C02A54B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91" name="大かっこ 2790">
          <a:extLst>
            <a:ext uri="{FF2B5EF4-FFF2-40B4-BE49-F238E27FC236}">
              <a16:creationId xmlns:a16="http://schemas.microsoft.com/office/drawing/2014/main" id="{0BEDB382-E738-457D-A85C-088206442D4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92" name="大かっこ 2791">
          <a:extLst>
            <a:ext uri="{FF2B5EF4-FFF2-40B4-BE49-F238E27FC236}">
              <a16:creationId xmlns:a16="http://schemas.microsoft.com/office/drawing/2014/main" id="{65C32A25-22B5-46F8-852D-688BB5B0660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93" name="大かっこ 2792">
          <a:extLst>
            <a:ext uri="{FF2B5EF4-FFF2-40B4-BE49-F238E27FC236}">
              <a16:creationId xmlns:a16="http://schemas.microsoft.com/office/drawing/2014/main" id="{9D26B399-155D-4450-9A78-81E409E5C0D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94" name="大かっこ 2793">
          <a:extLst>
            <a:ext uri="{FF2B5EF4-FFF2-40B4-BE49-F238E27FC236}">
              <a16:creationId xmlns:a16="http://schemas.microsoft.com/office/drawing/2014/main" id="{51737F07-1D91-47CF-A5C0-BE6C02E066D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95" name="大かっこ 2794">
          <a:extLst>
            <a:ext uri="{FF2B5EF4-FFF2-40B4-BE49-F238E27FC236}">
              <a16:creationId xmlns:a16="http://schemas.microsoft.com/office/drawing/2014/main" id="{A566AEA6-653C-48EF-BAE7-5C7BC4F6F0F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796" name="大かっこ 2795">
          <a:extLst>
            <a:ext uri="{FF2B5EF4-FFF2-40B4-BE49-F238E27FC236}">
              <a16:creationId xmlns:a16="http://schemas.microsoft.com/office/drawing/2014/main" id="{73D0BC05-5723-496B-8BD0-858B25CECEEB}"/>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97" name="大かっこ 2796">
          <a:extLst>
            <a:ext uri="{FF2B5EF4-FFF2-40B4-BE49-F238E27FC236}">
              <a16:creationId xmlns:a16="http://schemas.microsoft.com/office/drawing/2014/main" id="{D7F56AFF-881B-4B8F-BB8E-A1964AC6065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98" name="大かっこ 2797">
          <a:extLst>
            <a:ext uri="{FF2B5EF4-FFF2-40B4-BE49-F238E27FC236}">
              <a16:creationId xmlns:a16="http://schemas.microsoft.com/office/drawing/2014/main" id="{6DF5A290-69CD-4A9A-B7AF-331FA2BC6F3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99" name="大かっこ 2798">
          <a:extLst>
            <a:ext uri="{FF2B5EF4-FFF2-40B4-BE49-F238E27FC236}">
              <a16:creationId xmlns:a16="http://schemas.microsoft.com/office/drawing/2014/main" id="{CF6612B6-E234-4684-9B93-911F827FFC7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00" name="大かっこ 2799">
          <a:extLst>
            <a:ext uri="{FF2B5EF4-FFF2-40B4-BE49-F238E27FC236}">
              <a16:creationId xmlns:a16="http://schemas.microsoft.com/office/drawing/2014/main" id="{EB76D35A-436B-421F-9629-341E1EC223F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801" name="大かっこ 2800">
          <a:extLst>
            <a:ext uri="{FF2B5EF4-FFF2-40B4-BE49-F238E27FC236}">
              <a16:creationId xmlns:a16="http://schemas.microsoft.com/office/drawing/2014/main" id="{2432437C-FEFD-4875-8C0F-15560A20F1C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02" name="大かっこ 2801">
          <a:extLst>
            <a:ext uri="{FF2B5EF4-FFF2-40B4-BE49-F238E27FC236}">
              <a16:creationId xmlns:a16="http://schemas.microsoft.com/office/drawing/2014/main" id="{1A26F0F3-E175-4665-9F18-53A42B11A18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03" name="大かっこ 2802">
          <a:extLst>
            <a:ext uri="{FF2B5EF4-FFF2-40B4-BE49-F238E27FC236}">
              <a16:creationId xmlns:a16="http://schemas.microsoft.com/office/drawing/2014/main" id="{9E94FD49-7480-4D6B-AD3B-46DC5FEE7CF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04" name="大かっこ 2803">
          <a:extLst>
            <a:ext uri="{FF2B5EF4-FFF2-40B4-BE49-F238E27FC236}">
              <a16:creationId xmlns:a16="http://schemas.microsoft.com/office/drawing/2014/main" id="{52AB9EF7-F40D-418E-9F9F-92568C87187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05" name="大かっこ 2804">
          <a:extLst>
            <a:ext uri="{FF2B5EF4-FFF2-40B4-BE49-F238E27FC236}">
              <a16:creationId xmlns:a16="http://schemas.microsoft.com/office/drawing/2014/main" id="{5E4AEF7A-8AED-4030-91DF-DAC63DEAC4D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806" name="大かっこ 2805">
          <a:extLst>
            <a:ext uri="{FF2B5EF4-FFF2-40B4-BE49-F238E27FC236}">
              <a16:creationId xmlns:a16="http://schemas.microsoft.com/office/drawing/2014/main" id="{A297B47F-F396-4671-8931-13DDB193096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07" name="大かっこ 2806">
          <a:extLst>
            <a:ext uri="{FF2B5EF4-FFF2-40B4-BE49-F238E27FC236}">
              <a16:creationId xmlns:a16="http://schemas.microsoft.com/office/drawing/2014/main" id="{B43A97C2-816C-40CB-BA56-9D80A3C6FA5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08" name="大かっこ 2807">
          <a:extLst>
            <a:ext uri="{FF2B5EF4-FFF2-40B4-BE49-F238E27FC236}">
              <a16:creationId xmlns:a16="http://schemas.microsoft.com/office/drawing/2014/main" id="{F2EF05C9-E5CC-49F2-807C-2628EBA894F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09" name="大かっこ 2808">
          <a:extLst>
            <a:ext uri="{FF2B5EF4-FFF2-40B4-BE49-F238E27FC236}">
              <a16:creationId xmlns:a16="http://schemas.microsoft.com/office/drawing/2014/main" id="{CE8E6375-F186-4A0C-8097-89208C7F87A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10" name="大かっこ 2809">
          <a:extLst>
            <a:ext uri="{FF2B5EF4-FFF2-40B4-BE49-F238E27FC236}">
              <a16:creationId xmlns:a16="http://schemas.microsoft.com/office/drawing/2014/main" id="{984F5130-0C4F-40DA-8134-0EEE6993546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11" name="大かっこ 2810">
          <a:extLst>
            <a:ext uri="{FF2B5EF4-FFF2-40B4-BE49-F238E27FC236}">
              <a16:creationId xmlns:a16="http://schemas.microsoft.com/office/drawing/2014/main" id="{50D50214-47A6-4AE0-84CB-58DE048AB5A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12" name="大かっこ 2811">
          <a:extLst>
            <a:ext uri="{FF2B5EF4-FFF2-40B4-BE49-F238E27FC236}">
              <a16:creationId xmlns:a16="http://schemas.microsoft.com/office/drawing/2014/main" id="{71CCB9D7-F0E5-4A24-9059-599843CB82D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13" name="大かっこ 2812">
          <a:extLst>
            <a:ext uri="{FF2B5EF4-FFF2-40B4-BE49-F238E27FC236}">
              <a16:creationId xmlns:a16="http://schemas.microsoft.com/office/drawing/2014/main" id="{1009EF0B-C7C4-4CE5-9956-D7D8AF14331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14" name="大かっこ 2813">
          <a:extLst>
            <a:ext uri="{FF2B5EF4-FFF2-40B4-BE49-F238E27FC236}">
              <a16:creationId xmlns:a16="http://schemas.microsoft.com/office/drawing/2014/main" id="{8D05E2E3-9F0A-475D-8431-9B2A05676AB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15" name="大かっこ 2814">
          <a:extLst>
            <a:ext uri="{FF2B5EF4-FFF2-40B4-BE49-F238E27FC236}">
              <a16:creationId xmlns:a16="http://schemas.microsoft.com/office/drawing/2014/main" id="{19CC5C19-8F95-4ECA-A0A2-D1CCCBACF9B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16" name="大かっこ 2815">
          <a:extLst>
            <a:ext uri="{FF2B5EF4-FFF2-40B4-BE49-F238E27FC236}">
              <a16:creationId xmlns:a16="http://schemas.microsoft.com/office/drawing/2014/main" id="{A6D49D14-BA82-4145-BDB2-DA4FBD719B3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17" name="大かっこ 2816">
          <a:extLst>
            <a:ext uri="{FF2B5EF4-FFF2-40B4-BE49-F238E27FC236}">
              <a16:creationId xmlns:a16="http://schemas.microsoft.com/office/drawing/2014/main" id="{CEFEB81E-4F43-4FBE-842D-A99055A0ACF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18" name="大かっこ 2817">
          <a:extLst>
            <a:ext uri="{FF2B5EF4-FFF2-40B4-BE49-F238E27FC236}">
              <a16:creationId xmlns:a16="http://schemas.microsoft.com/office/drawing/2014/main" id="{35A33150-8173-45E4-8254-5FED9A145A9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19" name="大かっこ 2818">
          <a:extLst>
            <a:ext uri="{FF2B5EF4-FFF2-40B4-BE49-F238E27FC236}">
              <a16:creationId xmlns:a16="http://schemas.microsoft.com/office/drawing/2014/main" id="{17E6E8A0-0AC6-4F54-85C1-8F6B9C75975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20" name="大かっこ 2819">
          <a:extLst>
            <a:ext uri="{FF2B5EF4-FFF2-40B4-BE49-F238E27FC236}">
              <a16:creationId xmlns:a16="http://schemas.microsoft.com/office/drawing/2014/main" id="{D4EC8EC2-BF21-4461-A061-A6E26B465DA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21" name="大かっこ 2820">
          <a:extLst>
            <a:ext uri="{FF2B5EF4-FFF2-40B4-BE49-F238E27FC236}">
              <a16:creationId xmlns:a16="http://schemas.microsoft.com/office/drawing/2014/main" id="{CB7C430D-BB68-4F36-9D62-1239CF112C4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22" name="大かっこ 2821">
          <a:extLst>
            <a:ext uri="{FF2B5EF4-FFF2-40B4-BE49-F238E27FC236}">
              <a16:creationId xmlns:a16="http://schemas.microsoft.com/office/drawing/2014/main" id="{80D7871A-5D29-4A5E-89F2-A1A9C3B66C2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23" name="大かっこ 2822">
          <a:extLst>
            <a:ext uri="{FF2B5EF4-FFF2-40B4-BE49-F238E27FC236}">
              <a16:creationId xmlns:a16="http://schemas.microsoft.com/office/drawing/2014/main" id="{F6D19DCC-5771-429C-974B-BCE62F7EED6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24" name="大かっこ 2823">
          <a:extLst>
            <a:ext uri="{FF2B5EF4-FFF2-40B4-BE49-F238E27FC236}">
              <a16:creationId xmlns:a16="http://schemas.microsoft.com/office/drawing/2014/main" id="{2DEBBDA8-C41B-4BD3-9451-A513FA106D6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25" name="大かっこ 2824">
          <a:extLst>
            <a:ext uri="{FF2B5EF4-FFF2-40B4-BE49-F238E27FC236}">
              <a16:creationId xmlns:a16="http://schemas.microsoft.com/office/drawing/2014/main" id="{F148CA50-5527-4702-B137-355C1063778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26" name="大かっこ 2825">
          <a:extLst>
            <a:ext uri="{FF2B5EF4-FFF2-40B4-BE49-F238E27FC236}">
              <a16:creationId xmlns:a16="http://schemas.microsoft.com/office/drawing/2014/main" id="{9C1CBCF6-941C-4EA9-9DF2-AE6F8EC82C4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27" name="大かっこ 2826">
          <a:extLst>
            <a:ext uri="{FF2B5EF4-FFF2-40B4-BE49-F238E27FC236}">
              <a16:creationId xmlns:a16="http://schemas.microsoft.com/office/drawing/2014/main" id="{9BEF2AC4-0A46-4B4B-8833-99CE061CDD0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28" name="大かっこ 2827">
          <a:extLst>
            <a:ext uri="{FF2B5EF4-FFF2-40B4-BE49-F238E27FC236}">
              <a16:creationId xmlns:a16="http://schemas.microsoft.com/office/drawing/2014/main" id="{B8684318-F8AD-4E29-B7AD-DDDD199A84A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29" name="大かっこ 2828">
          <a:extLst>
            <a:ext uri="{FF2B5EF4-FFF2-40B4-BE49-F238E27FC236}">
              <a16:creationId xmlns:a16="http://schemas.microsoft.com/office/drawing/2014/main" id="{94E60779-2AD4-4BE9-8F00-9DE85666042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30" name="大かっこ 2829">
          <a:extLst>
            <a:ext uri="{FF2B5EF4-FFF2-40B4-BE49-F238E27FC236}">
              <a16:creationId xmlns:a16="http://schemas.microsoft.com/office/drawing/2014/main" id="{5B07EEFA-C56C-4520-95B2-8572F0684D6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31" name="大かっこ 2830">
          <a:extLst>
            <a:ext uri="{FF2B5EF4-FFF2-40B4-BE49-F238E27FC236}">
              <a16:creationId xmlns:a16="http://schemas.microsoft.com/office/drawing/2014/main" id="{BE3385A2-BDCC-48B0-BCAE-D59C3C79A0A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32" name="大かっこ 2831">
          <a:extLst>
            <a:ext uri="{FF2B5EF4-FFF2-40B4-BE49-F238E27FC236}">
              <a16:creationId xmlns:a16="http://schemas.microsoft.com/office/drawing/2014/main" id="{BEDFF3BE-F919-4910-A19E-1DB2041C070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33" name="大かっこ 2832">
          <a:extLst>
            <a:ext uri="{FF2B5EF4-FFF2-40B4-BE49-F238E27FC236}">
              <a16:creationId xmlns:a16="http://schemas.microsoft.com/office/drawing/2014/main" id="{6A71A48D-A897-4682-8E6F-E4FF209472D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34" name="大かっこ 2833">
          <a:extLst>
            <a:ext uri="{FF2B5EF4-FFF2-40B4-BE49-F238E27FC236}">
              <a16:creationId xmlns:a16="http://schemas.microsoft.com/office/drawing/2014/main" id="{E02E4425-2DF7-4D49-A2AA-E3E937C754A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35" name="大かっこ 2834">
          <a:extLst>
            <a:ext uri="{FF2B5EF4-FFF2-40B4-BE49-F238E27FC236}">
              <a16:creationId xmlns:a16="http://schemas.microsoft.com/office/drawing/2014/main" id="{1E846C72-806D-4DC9-9B78-ED66581C661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36" name="大かっこ 2835">
          <a:extLst>
            <a:ext uri="{FF2B5EF4-FFF2-40B4-BE49-F238E27FC236}">
              <a16:creationId xmlns:a16="http://schemas.microsoft.com/office/drawing/2014/main" id="{C04F4FE0-9873-4799-A75A-7C9A910F563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37" name="大かっこ 2836">
          <a:extLst>
            <a:ext uri="{FF2B5EF4-FFF2-40B4-BE49-F238E27FC236}">
              <a16:creationId xmlns:a16="http://schemas.microsoft.com/office/drawing/2014/main" id="{F4080292-F456-41D0-82DE-3B85B26AE3E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38" name="大かっこ 2837">
          <a:extLst>
            <a:ext uri="{FF2B5EF4-FFF2-40B4-BE49-F238E27FC236}">
              <a16:creationId xmlns:a16="http://schemas.microsoft.com/office/drawing/2014/main" id="{2AAC9D67-398E-4E3C-9858-FF2EC67F9F5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39" name="大かっこ 2838">
          <a:extLst>
            <a:ext uri="{FF2B5EF4-FFF2-40B4-BE49-F238E27FC236}">
              <a16:creationId xmlns:a16="http://schemas.microsoft.com/office/drawing/2014/main" id="{6FD4C68A-8784-4DA1-B8B8-89E51D9ACB6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40" name="大かっこ 2839">
          <a:extLst>
            <a:ext uri="{FF2B5EF4-FFF2-40B4-BE49-F238E27FC236}">
              <a16:creationId xmlns:a16="http://schemas.microsoft.com/office/drawing/2014/main" id="{EE2E69F8-1256-4495-943B-3F82E80C0DA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41" name="大かっこ 2840">
          <a:extLst>
            <a:ext uri="{FF2B5EF4-FFF2-40B4-BE49-F238E27FC236}">
              <a16:creationId xmlns:a16="http://schemas.microsoft.com/office/drawing/2014/main" id="{8A4BF983-5E55-4640-A9DD-BAFB15D2E50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42" name="大かっこ 2841">
          <a:extLst>
            <a:ext uri="{FF2B5EF4-FFF2-40B4-BE49-F238E27FC236}">
              <a16:creationId xmlns:a16="http://schemas.microsoft.com/office/drawing/2014/main" id="{CE77C870-FEC5-4DD7-98AF-4A98C2F14DB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843" name="大かっこ 2842">
          <a:extLst>
            <a:ext uri="{FF2B5EF4-FFF2-40B4-BE49-F238E27FC236}">
              <a16:creationId xmlns:a16="http://schemas.microsoft.com/office/drawing/2014/main" id="{F4C55F4B-16DA-488E-AF7D-58C6B827988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44" name="大かっこ 2843">
          <a:extLst>
            <a:ext uri="{FF2B5EF4-FFF2-40B4-BE49-F238E27FC236}">
              <a16:creationId xmlns:a16="http://schemas.microsoft.com/office/drawing/2014/main" id="{5DA66533-13B7-4B41-8A4E-6202E438031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45" name="大かっこ 2844">
          <a:extLst>
            <a:ext uri="{FF2B5EF4-FFF2-40B4-BE49-F238E27FC236}">
              <a16:creationId xmlns:a16="http://schemas.microsoft.com/office/drawing/2014/main" id="{B3899BA9-2C2A-442F-A13A-81A449D8D25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46" name="大かっこ 2845">
          <a:extLst>
            <a:ext uri="{FF2B5EF4-FFF2-40B4-BE49-F238E27FC236}">
              <a16:creationId xmlns:a16="http://schemas.microsoft.com/office/drawing/2014/main" id="{B42CFBF2-FBAC-433D-AA81-1698CD05889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47" name="大かっこ 2846">
          <a:extLst>
            <a:ext uri="{FF2B5EF4-FFF2-40B4-BE49-F238E27FC236}">
              <a16:creationId xmlns:a16="http://schemas.microsoft.com/office/drawing/2014/main" id="{39B8C32D-9BC3-4974-BDED-E6452442360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848" name="大かっこ 2847">
          <a:extLst>
            <a:ext uri="{FF2B5EF4-FFF2-40B4-BE49-F238E27FC236}">
              <a16:creationId xmlns:a16="http://schemas.microsoft.com/office/drawing/2014/main" id="{51EF8787-6176-4A65-82B9-BC7D6BD8CCE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49" name="大かっこ 2848">
          <a:extLst>
            <a:ext uri="{FF2B5EF4-FFF2-40B4-BE49-F238E27FC236}">
              <a16:creationId xmlns:a16="http://schemas.microsoft.com/office/drawing/2014/main" id="{83BA1853-B3EC-4900-AD72-E2E95DFBAE0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50" name="大かっこ 2849">
          <a:extLst>
            <a:ext uri="{FF2B5EF4-FFF2-40B4-BE49-F238E27FC236}">
              <a16:creationId xmlns:a16="http://schemas.microsoft.com/office/drawing/2014/main" id="{A54DC951-4149-4AF9-816C-EE8646DC91E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51" name="大かっこ 2850">
          <a:extLst>
            <a:ext uri="{FF2B5EF4-FFF2-40B4-BE49-F238E27FC236}">
              <a16:creationId xmlns:a16="http://schemas.microsoft.com/office/drawing/2014/main" id="{E1A99BC2-BD44-42AC-8FB6-261945D6A16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52" name="大かっこ 2851">
          <a:extLst>
            <a:ext uri="{FF2B5EF4-FFF2-40B4-BE49-F238E27FC236}">
              <a16:creationId xmlns:a16="http://schemas.microsoft.com/office/drawing/2014/main" id="{B205E246-A46A-4479-86FF-7B93A97837D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53" name="大かっこ 2852">
          <a:extLst>
            <a:ext uri="{FF2B5EF4-FFF2-40B4-BE49-F238E27FC236}">
              <a16:creationId xmlns:a16="http://schemas.microsoft.com/office/drawing/2014/main" id="{2B031316-17FB-462F-A377-B91131CC613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54" name="大かっこ 2853">
          <a:extLst>
            <a:ext uri="{FF2B5EF4-FFF2-40B4-BE49-F238E27FC236}">
              <a16:creationId xmlns:a16="http://schemas.microsoft.com/office/drawing/2014/main" id="{D5E96B5C-6175-4DA5-A18A-21A4AB7518B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55" name="大かっこ 2854">
          <a:extLst>
            <a:ext uri="{FF2B5EF4-FFF2-40B4-BE49-F238E27FC236}">
              <a16:creationId xmlns:a16="http://schemas.microsoft.com/office/drawing/2014/main" id="{DD371EC9-E753-47F4-8125-251919AB026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56" name="大かっこ 2855">
          <a:extLst>
            <a:ext uri="{FF2B5EF4-FFF2-40B4-BE49-F238E27FC236}">
              <a16:creationId xmlns:a16="http://schemas.microsoft.com/office/drawing/2014/main" id="{EEDCCACC-B164-46E4-8102-051CC603311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57" name="大かっこ 2856">
          <a:extLst>
            <a:ext uri="{FF2B5EF4-FFF2-40B4-BE49-F238E27FC236}">
              <a16:creationId xmlns:a16="http://schemas.microsoft.com/office/drawing/2014/main" id="{09B11C65-0912-46CB-BC3C-6FAC209908E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58" name="大かっこ 2857">
          <a:extLst>
            <a:ext uri="{FF2B5EF4-FFF2-40B4-BE49-F238E27FC236}">
              <a16:creationId xmlns:a16="http://schemas.microsoft.com/office/drawing/2014/main" id="{D266A714-F3FE-4D1E-9A20-8B8819861BE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59" name="大かっこ 2858">
          <a:extLst>
            <a:ext uri="{FF2B5EF4-FFF2-40B4-BE49-F238E27FC236}">
              <a16:creationId xmlns:a16="http://schemas.microsoft.com/office/drawing/2014/main" id="{3C33CA70-48C6-43CF-B3BE-1BB050351C8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60" name="大かっこ 2859">
          <a:extLst>
            <a:ext uri="{FF2B5EF4-FFF2-40B4-BE49-F238E27FC236}">
              <a16:creationId xmlns:a16="http://schemas.microsoft.com/office/drawing/2014/main" id="{A747A079-0A78-4B77-B1FB-B698CC08A81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61" name="大かっこ 2860">
          <a:extLst>
            <a:ext uri="{FF2B5EF4-FFF2-40B4-BE49-F238E27FC236}">
              <a16:creationId xmlns:a16="http://schemas.microsoft.com/office/drawing/2014/main" id="{4D133BF7-2020-4BF2-9D57-A070AD24357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62" name="大かっこ 2861">
          <a:extLst>
            <a:ext uri="{FF2B5EF4-FFF2-40B4-BE49-F238E27FC236}">
              <a16:creationId xmlns:a16="http://schemas.microsoft.com/office/drawing/2014/main" id="{29DBA046-F819-466C-B2B3-D36A4FF96E4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63" name="大かっこ 2862">
          <a:extLst>
            <a:ext uri="{FF2B5EF4-FFF2-40B4-BE49-F238E27FC236}">
              <a16:creationId xmlns:a16="http://schemas.microsoft.com/office/drawing/2014/main" id="{B6DB3D32-8D4A-4D4A-911A-8E00BAFAA2A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64" name="大かっこ 2863">
          <a:extLst>
            <a:ext uri="{FF2B5EF4-FFF2-40B4-BE49-F238E27FC236}">
              <a16:creationId xmlns:a16="http://schemas.microsoft.com/office/drawing/2014/main" id="{906EB081-2C01-453D-9864-E9CDDDAA802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65" name="大かっこ 2864">
          <a:extLst>
            <a:ext uri="{FF2B5EF4-FFF2-40B4-BE49-F238E27FC236}">
              <a16:creationId xmlns:a16="http://schemas.microsoft.com/office/drawing/2014/main" id="{7E474B2A-43BC-439D-9F05-ABD60D5E471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66" name="大かっこ 2865">
          <a:extLst>
            <a:ext uri="{FF2B5EF4-FFF2-40B4-BE49-F238E27FC236}">
              <a16:creationId xmlns:a16="http://schemas.microsoft.com/office/drawing/2014/main" id="{B96E3E93-3379-4677-A776-FDB5FCDC6F8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67" name="大かっこ 2866">
          <a:extLst>
            <a:ext uri="{FF2B5EF4-FFF2-40B4-BE49-F238E27FC236}">
              <a16:creationId xmlns:a16="http://schemas.microsoft.com/office/drawing/2014/main" id="{36DACBB4-0B11-49AC-BC0E-A4A9745194A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68" name="大かっこ 2867">
          <a:extLst>
            <a:ext uri="{FF2B5EF4-FFF2-40B4-BE49-F238E27FC236}">
              <a16:creationId xmlns:a16="http://schemas.microsoft.com/office/drawing/2014/main" id="{AFF29575-7126-4FF2-AB73-3BE3E73FAE6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69" name="大かっこ 2868">
          <a:extLst>
            <a:ext uri="{FF2B5EF4-FFF2-40B4-BE49-F238E27FC236}">
              <a16:creationId xmlns:a16="http://schemas.microsoft.com/office/drawing/2014/main" id="{D14A9BD8-1B01-483F-8892-26AD60B95ED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70" name="大かっこ 2869">
          <a:extLst>
            <a:ext uri="{FF2B5EF4-FFF2-40B4-BE49-F238E27FC236}">
              <a16:creationId xmlns:a16="http://schemas.microsoft.com/office/drawing/2014/main" id="{0A1FD393-D8D3-4E9E-83C0-DE57F648E20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71" name="大かっこ 2870">
          <a:extLst>
            <a:ext uri="{FF2B5EF4-FFF2-40B4-BE49-F238E27FC236}">
              <a16:creationId xmlns:a16="http://schemas.microsoft.com/office/drawing/2014/main" id="{3C2ADBF2-F95E-4B97-9A96-5ADD66423B6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72" name="大かっこ 2871">
          <a:extLst>
            <a:ext uri="{FF2B5EF4-FFF2-40B4-BE49-F238E27FC236}">
              <a16:creationId xmlns:a16="http://schemas.microsoft.com/office/drawing/2014/main" id="{06641F60-C5D7-4C62-8197-8425D4D3D98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73" name="大かっこ 2872">
          <a:extLst>
            <a:ext uri="{FF2B5EF4-FFF2-40B4-BE49-F238E27FC236}">
              <a16:creationId xmlns:a16="http://schemas.microsoft.com/office/drawing/2014/main" id="{C7AC98F9-3C6E-4AA6-B541-CE4C9FF7168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74" name="大かっこ 2873">
          <a:extLst>
            <a:ext uri="{FF2B5EF4-FFF2-40B4-BE49-F238E27FC236}">
              <a16:creationId xmlns:a16="http://schemas.microsoft.com/office/drawing/2014/main" id="{F3AC04AD-911F-42DD-A18E-1775FC2C74F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75" name="大かっこ 2874">
          <a:extLst>
            <a:ext uri="{FF2B5EF4-FFF2-40B4-BE49-F238E27FC236}">
              <a16:creationId xmlns:a16="http://schemas.microsoft.com/office/drawing/2014/main" id="{89C1FF0B-48FA-46D2-A23A-1861E610BAA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76" name="大かっこ 2875">
          <a:extLst>
            <a:ext uri="{FF2B5EF4-FFF2-40B4-BE49-F238E27FC236}">
              <a16:creationId xmlns:a16="http://schemas.microsoft.com/office/drawing/2014/main" id="{8799C293-A520-4266-8598-91AB779466A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77" name="大かっこ 2876">
          <a:extLst>
            <a:ext uri="{FF2B5EF4-FFF2-40B4-BE49-F238E27FC236}">
              <a16:creationId xmlns:a16="http://schemas.microsoft.com/office/drawing/2014/main" id="{13D686B7-821C-4E34-84E6-27B790528FA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78" name="大かっこ 2877">
          <a:extLst>
            <a:ext uri="{FF2B5EF4-FFF2-40B4-BE49-F238E27FC236}">
              <a16:creationId xmlns:a16="http://schemas.microsoft.com/office/drawing/2014/main" id="{5EE60983-7352-40F8-96D5-ED93C247C2F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79" name="大かっこ 2878">
          <a:extLst>
            <a:ext uri="{FF2B5EF4-FFF2-40B4-BE49-F238E27FC236}">
              <a16:creationId xmlns:a16="http://schemas.microsoft.com/office/drawing/2014/main" id="{8AEE3899-7AFA-41AA-9678-B69C69D63B1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80" name="大かっこ 2879">
          <a:extLst>
            <a:ext uri="{FF2B5EF4-FFF2-40B4-BE49-F238E27FC236}">
              <a16:creationId xmlns:a16="http://schemas.microsoft.com/office/drawing/2014/main" id="{7A5104F0-9A73-4FEF-8A48-FAD7610D171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81" name="大かっこ 2880">
          <a:extLst>
            <a:ext uri="{FF2B5EF4-FFF2-40B4-BE49-F238E27FC236}">
              <a16:creationId xmlns:a16="http://schemas.microsoft.com/office/drawing/2014/main" id="{DD77FE34-E4F1-4792-84F7-D9EA9B317B0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82" name="大かっこ 2881">
          <a:extLst>
            <a:ext uri="{FF2B5EF4-FFF2-40B4-BE49-F238E27FC236}">
              <a16:creationId xmlns:a16="http://schemas.microsoft.com/office/drawing/2014/main" id="{0EFCD469-4228-459E-B154-245382420B4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83" name="大かっこ 2882">
          <a:extLst>
            <a:ext uri="{FF2B5EF4-FFF2-40B4-BE49-F238E27FC236}">
              <a16:creationId xmlns:a16="http://schemas.microsoft.com/office/drawing/2014/main" id="{E40461FD-01FC-4392-A11C-4F877D556CB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84" name="大かっこ 2883">
          <a:extLst>
            <a:ext uri="{FF2B5EF4-FFF2-40B4-BE49-F238E27FC236}">
              <a16:creationId xmlns:a16="http://schemas.microsoft.com/office/drawing/2014/main" id="{F70710A2-07D8-4764-8B91-F861C853D50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885" name="大かっこ 2884">
          <a:extLst>
            <a:ext uri="{FF2B5EF4-FFF2-40B4-BE49-F238E27FC236}">
              <a16:creationId xmlns:a16="http://schemas.microsoft.com/office/drawing/2014/main" id="{704D9496-F3B2-4617-96D4-3B4E0E5C7C7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86" name="大かっこ 2885">
          <a:extLst>
            <a:ext uri="{FF2B5EF4-FFF2-40B4-BE49-F238E27FC236}">
              <a16:creationId xmlns:a16="http://schemas.microsoft.com/office/drawing/2014/main" id="{E6B691D0-35D8-4E08-B705-AD1324A5DCF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87" name="大かっこ 2886">
          <a:extLst>
            <a:ext uri="{FF2B5EF4-FFF2-40B4-BE49-F238E27FC236}">
              <a16:creationId xmlns:a16="http://schemas.microsoft.com/office/drawing/2014/main" id="{4BB89292-F73F-4489-A63A-D3E77BB9900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88" name="大かっこ 2887">
          <a:extLst>
            <a:ext uri="{FF2B5EF4-FFF2-40B4-BE49-F238E27FC236}">
              <a16:creationId xmlns:a16="http://schemas.microsoft.com/office/drawing/2014/main" id="{B01313AF-880A-4981-B102-364FD581FC1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89" name="大かっこ 2888">
          <a:extLst>
            <a:ext uri="{FF2B5EF4-FFF2-40B4-BE49-F238E27FC236}">
              <a16:creationId xmlns:a16="http://schemas.microsoft.com/office/drawing/2014/main" id="{9A733244-BFD0-41EC-9275-DF41F3AC3BC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890" name="大かっこ 2889">
          <a:extLst>
            <a:ext uri="{FF2B5EF4-FFF2-40B4-BE49-F238E27FC236}">
              <a16:creationId xmlns:a16="http://schemas.microsoft.com/office/drawing/2014/main" id="{CC69354E-64F0-4091-91EF-9002BA6C40C2}"/>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91" name="大かっこ 2890">
          <a:extLst>
            <a:ext uri="{FF2B5EF4-FFF2-40B4-BE49-F238E27FC236}">
              <a16:creationId xmlns:a16="http://schemas.microsoft.com/office/drawing/2014/main" id="{68656120-F00D-47C5-9858-55EE52BA8CE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92" name="大かっこ 2891">
          <a:extLst>
            <a:ext uri="{FF2B5EF4-FFF2-40B4-BE49-F238E27FC236}">
              <a16:creationId xmlns:a16="http://schemas.microsoft.com/office/drawing/2014/main" id="{5DAA428B-6B19-40B6-B5C5-79DCCD94D19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93" name="大かっこ 2892">
          <a:extLst>
            <a:ext uri="{FF2B5EF4-FFF2-40B4-BE49-F238E27FC236}">
              <a16:creationId xmlns:a16="http://schemas.microsoft.com/office/drawing/2014/main" id="{F81340FD-66AB-4C26-80E2-03887063C71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94" name="大かっこ 2893">
          <a:extLst>
            <a:ext uri="{FF2B5EF4-FFF2-40B4-BE49-F238E27FC236}">
              <a16:creationId xmlns:a16="http://schemas.microsoft.com/office/drawing/2014/main" id="{3D9B2B76-4C48-426C-A7D0-15306F298CD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895" name="大かっこ 2894">
          <a:extLst>
            <a:ext uri="{FF2B5EF4-FFF2-40B4-BE49-F238E27FC236}">
              <a16:creationId xmlns:a16="http://schemas.microsoft.com/office/drawing/2014/main" id="{A8D88414-4CE3-4995-AA82-7816E699DD4F}"/>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96" name="大かっこ 2895">
          <a:extLst>
            <a:ext uri="{FF2B5EF4-FFF2-40B4-BE49-F238E27FC236}">
              <a16:creationId xmlns:a16="http://schemas.microsoft.com/office/drawing/2014/main" id="{8C64C90D-01E0-45C1-B7D3-4CAD0A0D690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97" name="大かっこ 2896">
          <a:extLst>
            <a:ext uri="{FF2B5EF4-FFF2-40B4-BE49-F238E27FC236}">
              <a16:creationId xmlns:a16="http://schemas.microsoft.com/office/drawing/2014/main" id="{4C4BD7FA-28C8-4BA4-AE63-CEC8C661861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98" name="大かっこ 2897">
          <a:extLst>
            <a:ext uri="{FF2B5EF4-FFF2-40B4-BE49-F238E27FC236}">
              <a16:creationId xmlns:a16="http://schemas.microsoft.com/office/drawing/2014/main" id="{3A16AD64-C082-489B-AEC4-A917061E869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99" name="大かっこ 2898">
          <a:extLst>
            <a:ext uri="{FF2B5EF4-FFF2-40B4-BE49-F238E27FC236}">
              <a16:creationId xmlns:a16="http://schemas.microsoft.com/office/drawing/2014/main" id="{C8C9B6EE-38B3-4C46-96DC-52EAA20B815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00" name="大かっこ 2899">
          <a:extLst>
            <a:ext uri="{FF2B5EF4-FFF2-40B4-BE49-F238E27FC236}">
              <a16:creationId xmlns:a16="http://schemas.microsoft.com/office/drawing/2014/main" id="{C26D4C68-379C-4100-896D-91922CBF6BB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01" name="大かっこ 2900">
          <a:extLst>
            <a:ext uri="{FF2B5EF4-FFF2-40B4-BE49-F238E27FC236}">
              <a16:creationId xmlns:a16="http://schemas.microsoft.com/office/drawing/2014/main" id="{8C5497DB-F903-4DAA-AE6E-7EBC65BF608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02" name="大かっこ 2901">
          <a:extLst>
            <a:ext uri="{FF2B5EF4-FFF2-40B4-BE49-F238E27FC236}">
              <a16:creationId xmlns:a16="http://schemas.microsoft.com/office/drawing/2014/main" id="{173CE577-CC5C-4AB8-A9D3-BAF8106FE61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03" name="大かっこ 2902">
          <a:extLst>
            <a:ext uri="{FF2B5EF4-FFF2-40B4-BE49-F238E27FC236}">
              <a16:creationId xmlns:a16="http://schemas.microsoft.com/office/drawing/2014/main" id="{20B48492-D54A-4E72-90E2-A525F45467A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04" name="大かっこ 2903">
          <a:extLst>
            <a:ext uri="{FF2B5EF4-FFF2-40B4-BE49-F238E27FC236}">
              <a16:creationId xmlns:a16="http://schemas.microsoft.com/office/drawing/2014/main" id="{A0DAE1F2-3300-4F0C-80B2-8ECFD112640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05" name="大かっこ 2904">
          <a:extLst>
            <a:ext uri="{FF2B5EF4-FFF2-40B4-BE49-F238E27FC236}">
              <a16:creationId xmlns:a16="http://schemas.microsoft.com/office/drawing/2014/main" id="{7F9F087D-D9BB-4F0C-8280-2F8868BF173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06" name="大かっこ 2905">
          <a:extLst>
            <a:ext uri="{FF2B5EF4-FFF2-40B4-BE49-F238E27FC236}">
              <a16:creationId xmlns:a16="http://schemas.microsoft.com/office/drawing/2014/main" id="{76224DE6-2EEE-4997-9065-5956D9ADEC7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07" name="大かっこ 2906">
          <a:extLst>
            <a:ext uri="{FF2B5EF4-FFF2-40B4-BE49-F238E27FC236}">
              <a16:creationId xmlns:a16="http://schemas.microsoft.com/office/drawing/2014/main" id="{F9B50017-BF7E-4B1D-8195-3C94E62DEFE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08" name="大かっこ 2907">
          <a:extLst>
            <a:ext uri="{FF2B5EF4-FFF2-40B4-BE49-F238E27FC236}">
              <a16:creationId xmlns:a16="http://schemas.microsoft.com/office/drawing/2014/main" id="{A7366C0C-3008-45BD-B567-5239669A6C9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09" name="大かっこ 2908">
          <a:extLst>
            <a:ext uri="{FF2B5EF4-FFF2-40B4-BE49-F238E27FC236}">
              <a16:creationId xmlns:a16="http://schemas.microsoft.com/office/drawing/2014/main" id="{61B8282A-FB35-4D12-9F60-D321CECC459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10" name="大かっこ 2909">
          <a:extLst>
            <a:ext uri="{FF2B5EF4-FFF2-40B4-BE49-F238E27FC236}">
              <a16:creationId xmlns:a16="http://schemas.microsoft.com/office/drawing/2014/main" id="{A39038B8-EEF6-439E-90F6-DCF80305D27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11" name="大かっこ 2910">
          <a:extLst>
            <a:ext uri="{FF2B5EF4-FFF2-40B4-BE49-F238E27FC236}">
              <a16:creationId xmlns:a16="http://schemas.microsoft.com/office/drawing/2014/main" id="{C1816A09-84C8-4C6B-B901-429B5098846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12" name="大かっこ 2911">
          <a:extLst>
            <a:ext uri="{FF2B5EF4-FFF2-40B4-BE49-F238E27FC236}">
              <a16:creationId xmlns:a16="http://schemas.microsoft.com/office/drawing/2014/main" id="{B7F53F79-9D50-4103-A6AF-8FE625AB34F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13" name="大かっこ 2912">
          <a:extLst>
            <a:ext uri="{FF2B5EF4-FFF2-40B4-BE49-F238E27FC236}">
              <a16:creationId xmlns:a16="http://schemas.microsoft.com/office/drawing/2014/main" id="{CEE3589B-DAF6-4706-AD18-2DBBA47AF17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14" name="大かっこ 2913">
          <a:extLst>
            <a:ext uri="{FF2B5EF4-FFF2-40B4-BE49-F238E27FC236}">
              <a16:creationId xmlns:a16="http://schemas.microsoft.com/office/drawing/2014/main" id="{2E5A3F80-D33F-49FE-81DC-4C8A9B40821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15" name="大かっこ 2914">
          <a:extLst>
            <a:ext uri="{FF2B5EF4-FFF2-40B4-BE49-F238E27FC236}">
              <a16:creationId xmlns:a16="http://schemas.microsoft.com/office/drawing/2014/main" id="{A06C467D-E371-444E-8250-855DF5425DC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16" name="大かっこ 2915">
          <a:extLst>
            <a:ext uri="{FF2B5EF4-FFF2-40B4-BE49-F238E27FC236}">
              <a16:creationId xmlns:a16="http://schemas.microsoft.com/office/drawing/2014/main" id="{A00B1B45-EDBC-4EDB-AE90-5A74C37AAA2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17" name="大かっこ 2916">
          <a:extLst>
            <a:ext uri="{FF2B5EF4-FFF2-40B4-BE49-F238E27FC236}">
              <a16:creationId xmlns:a16="http://schemas.microsoft.com/office/drawing/2014/main" id="{F992917C-CF77-4494-B65A-DA6B5B5A093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18" name="大かっこ 2917">
          <a:extLst>
            <a:ext uri="{FF2B5EF4-FFF2-40B4-BE49-F238E27FC236}">
              <a16:creationId xmlns:a16="http://schemas.microsoft.com/office/drawing/2014/main" id="{3C1896F4-2535-4829-922F-3DB1C8E9D08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19" name="大かっこ 2918">
          <a:extLst>
            <a:ext uri="{FF2B5EF4-FFF2-40B4-BE49-F238E27FC236}">
              <a16:creationId xmlns:a16="http://schemas.microsoft.com/office/drawing/2014/main" id="{DE9F6B54-025A-4309-93C8-D74F0CD5F8E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20" name="大かっこ 2919">
          <a:extLst>
            <a:ext uri="{FF2B5EF4-FFF2-40B4-BE49-F238E27FC236}">
              <a16:creationId xmlns:a16="http://schemas.microsoft.com/office/drawing/2014/main" id="{0A799BA1-8E8B-42FC-B9C9-C8F5F7ED887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21" name="大かっこ 2920">
          <a:extLst>
            <a:ext uri="{FF2B5EF4-FFF2-40B4-BE49-F238E27FC236}">
              <a16:creationId xmlns:a16="http://schemas.microsoft.com/office/drawing/2014/main" id="{970AFA59-515A-45B8-B1C3-AA453DA592E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22" name="大かっこ 2921">
          <a:extLst>
            <a:ext uri="{FF2B5EF4-FFF2-40B4-BE49-F238E27FC236}">
              <a16:creationId xmlns:a16="http://schemas.microsoft.com/office/drawing/2014/main" id="{2694AC49-D9C9-43FE-99FA-373C0DAE4CE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23" name="大かっこ 2922">
          <a:extLst>
            <a:ext uri="{FF2B5EF4-FFF2-40B4-BE49-F238E27FC236}">
              <a16:creationId xmlns:a16="http://schemas.microsoft.com/office/drawing/2014/main" id="{17FFA380-3FCB-4EA8-8F9F-798D8B4A17B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24" name="大かっこ 2923">
          <a:extLst>
            <a:ext uri="{FF2B5EF4-FFF2-40B4-BE49-F238E27FC236}">
              <a16:creationId xmlns:a16="http://schemas.microsoft.com/office/drawing/2014/main" id="{A40A71E1-665F-4455-A53F-A35F58EF4EB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25" name="大かっこ 2924">
          <a:extLst>
            <a:ext uri="{FF2B5EF4-FFF2-40B4-BE49-F238E27FC236}">
              <a16:creationId xmlns:a16="http://schemas.microsoft.com/office/drawing/2014/main" id="{BFF81BB9-EFC1-43F8-B8A5-DE72415BDE3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26" name="大かっこ 2925">
          <a:extLst>
            <a:ext uri="{FF2B5EF4-FFF2-40B4-BE49-F238E27FC236}">
              <a16:creationId xmlns:a16="http://schemas.microsoft.com/office/drawing/2014/main" id="{7FEB2560-0B15-4ABC-8564-5CF1EAEA2F1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27" name="大かっこ 2926">
          <a:extLst>
            <a:ext uri="{FF2B5EF4-FFF2-40B4-BE49-F238E27FC236}">
              <a16:creationId xmlns:a16="http://schemas.microsoft.com/office/drawing/2014/main" id="{BE7BB9C8-26A7-4002-A9F5-7B45C12542B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28" name="大かっこ 2927">
          <a:extLst>
            <a:ext uri="{FF2B5EF4-FFF2-40B4-BE49-F238E27FC236}">
              <a16:creationId xmlns:a16="http://schemas.microsoft.com/office/drawing/2014/main" id="{D81D4D82-9022-4601-A1C3-E9BE7A59477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29" name="大かっこ 2928">
          <a:extLst>
            <a:ext uri="{FF2B5EF4-FFF2-40B4-BE49-F238E27FC236}">
              <a16:creationId xmlns:a16="http://schemas.microsoft.com/office/drawing/2014/main" id="{596BFF61-F7B9-4473-993B-BC6B80EE690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30" name="大かっこ 2929">
          <a:extLst>
            <a:ext uri="{FF2B5EF4-FFF2-40B4-BE49-F238E27FC236}">
              <a16:creationId xmlns:a16="http://schemas.microsoft.com/office/drawing/2014/main" id="{73125DB2-CED2-4C10-B02A-81A99FA7AE9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31" name="大かっこ 2930">
          <a:extLst>
            <a:ext uri="{FF2B5EF4-FFF2-40B4-BE49-F238E27FC236}">
              <a16:creationId xmlns:a16="http://schemas.microsoft.com/office/drawing/2014/main" id="{EC8B83A6-D8B2-4D7B-9048-263B298E32C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932" name="大かっこ 2931">
          <a:extLst>
            <a:ext uri="{FF2B5EF4-FFF2-40B4-BE49-F238E27FC236}">
              <a16:creationId xmlns:a16="http://schemas.microsoft.com/office/drawing/2014/main" id="{5E7D6505-A69C-447D-84B6-ABB9D30DC5D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33" name="大かっこ 2932">
          <a:extLst>
            <a:ext uri="{FF2B5EF4-FFF2-40B4-BE49-F238E27FC236}">
              <a16:creationId xmlns:a16="http://schemas.microsoft.com/office/drawing/2014/main" id="{24C71E13-04EC-4528-8CC7-0FBB9A7AA1C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34" name="大かっこ 2933">
          <a:extLst>
            <a:ext uri="{FF2B5EF4-FFF2-40B4-BE49-F238E27FC236}">
              <a16:creationId xmlns:a16="http://schemas.microsoft.com/office/drawing/2014/main" id="{EC2DB98A-4515-4FF0-A309-CFC76FA38B0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35" name="大かっこ 2934">
          <a:extLst>
            <a:ext uri="{FF2B5EF4-FFF2-40B4-BE49-F238E27FC236}">
              <a16:creationId xmlns:a16="http://schemas.microsoft.com/office/drawing/2014/main" id="{7803BD70-39F6-44DB-B012-979C4F9D222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36" name="大かっこ 2935">
          <a:extLst>
            <a:ext uri="{FF2B5EF4-FFF2-40B4-BE49-F238E27FC236}">
              <a16:creationId xmlns:a16="http://schemas.microsoft.com/office/drawing/2014/main" id="{8EC47AB3-4BC8-4D02-AC13-188EC9CAED6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937" name="大かっこ 2936">
          <a:extLst>
            <a:ext uri="{FF2B5EF4-FFF2-40B4-BE49-F238E27FC236}">
              <a16:creationId xmlns:a16="http://schemas.microsoft.com/office/drawing/2014/main" id="{2E6D4956-2433-4EDD-A919-58C6544A2E7B}"/>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38" name="大かっこ 2937">
          <a:extLst>
            <a:ext uri="{FF2B5EF4-FFF2-40B4-BE49-F238E27FC236}">
              <a16:creationId xmlns:a16="http://schemas.microsoft.com/office/drawing/2014/main" id="{1AF50334-BC63-4002-9146-93CEFD82F00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39" name="大かっこ 2938">
          <a:extLst>
            <a:ext uri="{FF2B5EF4-FFF2-40B4-BE49-F238E27FC236}">
              <a16:creationId xmlns:a16="http://schemas.microsoft.com/office/drawing/2014/main" id="{B5EB86B6-29DE-48DF-88D8-CA40889473D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40" name="大かっこ 2939">
          <a:extLst>
            <a:ext uri="{FF2B5EF4-FFF2-40B4-BE49-F238E27FC236}">
              <a16:creationId xmlns:a16="http://schemas.microsoft.com/office/drawing/2014/main" id="{2026564A-2EB1-4920-A71E-4B185F7DFCC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41" name="大かっこ 2940">
          <a:extLst>
            <a:ext uri="{FF2B5EF4-FFF2-40B4-BE49-F238E27FC236}">
              <a16:creationId xmlns:a16="http://schemas.microsoft.com/office/drawing/2014/main" id="{25EFDE37-409F-4B75-B198-BC95F0D4426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942" name="大かっこ 2941">
          <a:extLst>
            <a:ext uri="{FF2B5EF4-FFF2-40B4-BE49-F238E27FC236}">
              <a16:creationId xmlns:a16="http://schemas.microsoft.com/office/drawing/2014/main" id="{33038CC8-5C83-44AD-B958-BD20025E84DD}"/>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43" name="大かっこ 2942">
          <a:extLst>
            <a:ext uri="{FF2B5EF4-FFF2-40B4-BE49-F238E27FC236}">
              <a16:creationId xmlns:a16="http://schemas.microsoft.com/office/drawing/2014/main" id="{30C2CD95-B087-477C-BC37-962176BB243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44" name="大かっこ 2943">
          <a:extLst>
            <a:ext uri="{FF2B5EF4-FFF2-40B4-BE49-F238E27FC236}">
              <a16:creationId xmlns:a16="http://schemas.microsoft.com/office/drawing/2014/main" id="{33E0EDCF-7978-4245-B570-763127E3514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45" name="大かっこ 2944">
          <a:extLst>
            <a:ext uri="{FF2B5EF4-FFF2-40B4-BE49-F238E27FC236}">
              <a16:creationId xmlns:a16="http://schemas.microsoft.com/office/drawing/2014/main" id="{5C0F16ED-8F2F-4B65-AF3F-BB76943306F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46" name="大かっこ 2945">
          <a:extLst>
            <a:ext uri="{FF2B5EF4-FFF2-40B4-BE49-F238E27FC236}">
              <a16:creationId xmlns:a16="http://schemas.microsoft.com/office/drawing/2014/main" id="{36DC1558-83F5-48C7-96D8-18CFCF4B877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47" name="大かっこ 2946">
          <a:extLst>
            <a:ext uri="{FF2B5EF4-FFF2-40B4-BE49-F238E27FC236}">
              <a16:creationId xmlns:a16="http://schemas.microsoft.com/office/drawing/2014/main" id="{514BB1C2-4F29-4D88-928C-ADBC564642E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48" name="大かっこ 2947">
          <a:extLst>
            <a:ext uri="{FF2B5EF4-FFF2-40B4-BE49-F238E27FC236}">
              <a16:creationId xmlns:a16="http://schemas.microsoft.com/office/drawing/2014/main" id="{9D0BD5A4-33A3-4CAF-ACCE-6B20C597D2E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49" name="大かっこ 2948">
          <a:extLst>
            <a:ext uri="{FF2B5EF4-FFF2-40B4-BE49-F238E27FC236}">
              <a16:creationId xmlns:a16="http://schemas.microsoft.com/office/drawing/2014/main" id="{70BF32AC-9554-43F3-A07A-C42A06D64B6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50" name="大かっこ 2949">
          <a:extLst>
            <a:ext uri="{FF2B5EF4-FFF2-40B4-BE49-F238E27FC236}">
              <a16:creationId xmlns:a16="http://schemas.microsoft.com/office/drawing/2014/main" id="{65732640-54F2-4F1E-95AB-81C0800A2E7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51" name="大かっこ 2950">
          <a:extLst>
            <a:ext uri="{FF2B5EF4-FFF2-40B4-BE49-F238E27FC236}">
              <a16:creationId xmlns:a16="http://schemas.microsoft.com/office/drawing/2014/main" id="{1004A74C-50CB-4AFF-9069-31566DF076F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52" name="大かっこ 2951">
          <a:extLst>
            <a:ext uri="{FF2B5EF4-FFF2-40B4-BE49-F238E27FC236}">
              <a16:creationId xmlns:a16="http://schemas.microsoft.com/office/drawing/2014/main" id="{79F254DD-36BE-4108-B2AB-6CEE98F31A7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53" name="大かっこ 2952">
          <a:extLst>
            <a:ext uri="{FF2B5EF4-FFF2-40B4-BE49-F238E27FC236}">
              <a16:creationId xmlns:a16="http://schemas.microsoft.com/office/drawing/2014/main" id="{8A1A2567-6FCA-4F89-97E7-2A38739D72C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54" name="大かっこ 2953">
          <a:extLst>
            <a:ext uri="{FF2B5EF4-FFF2-40B4-BE49-F238E27FC236}">
              <a16:creationId xmlns:a16="http://schemas.microsoft.com/office/drawing/2014/main" id="{C71CBF60-03AD-44CB-9688-866E79F9775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55" name="大かっこ 2954">
          <a:extLst>
            <a:ext uri="{FF2B5EF4-FFF2-40B4-BE49-F238E27FC236}">
              <a16:creationId xmlns:a16="http://schemas.microsoft.com/office/drawing/2014/main" id="{25AD6DDC-0C34-4B9E-9E65-1325733ED98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56" name="大かっこ 2955">
          <a:extLst>
            <a:ext uri="{FF2B5EF4-FFF2-40B4-BE49-F238E27FC236}">
              <a16:creationId xmlns:a16="http://schemas.microsoft.com/office/drawing/2014/main" id="{34B0C423-5596-43BF-8E6C-3FF0D87ED0D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57" name="大かっこ 2956">
          <a:extLst>
            <a:ext uri="{FF2B5EF4-FFF2-40B4-BE49-F238E27FC236}">
              <a16:creationId xmlns:a16="http://schemas.microsoft.com/office/drawing/2014/main" id="{66B9C10C-0A73-4FB7-A37D-F6F5837BE39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58" name="大かっこ 2957">
          <a:extLst>
            <a:ext uri="{FF2B5EF4-FFF2-40B4-BE49-F238E27FC236}">
              <a16:creationId xmlns:a16="http://schemas.microsoft.com/office/drawing/2014/main" id="{C0592C7B-4116-4E29-B72E-9EB66F68D08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59" name="大かっこ 2958">
          <a:extLst>
            <a:ext uri="{FF2B5EF4-FFF2-40B4-BE49-F238E27FC236}">
              <a16:creationId xmlns:a16="http://schemas.microsoft.com/office/drawing/2014/main" id="{5736FF59-E98E-475A-BB25-A47342C340C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60" name="大かっこ 2959">
          <a:extLst>
            <a:ext uri="{FF2B5EF4-FFF2-40B4-BE49-F238E27FC236}">
              <a16:creationId xmlns:a16="http://schemas.microsoft.com/office/drawing/2014/main" id="{FB6E063E-837E-4065-B2F3-CF21B9A6854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61" name="大かっこ 2960">
          <a:extLst>
            <a:ext uri="{FF2B5EF4-FFF2-40B4-BE49-F238E27FC236}">
              <a16:creationId xmlns:a16="http://schemas.microsoft.com/office/drawing/2014/main" id="{8847446C-CC2D-4A2A-9286-9BF855F6811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62" name="大かっこ 2961">
          <a:extLst>
            <a:ext uri="{FF2B5EF4-FFF2-40B4-BE49-F238E27FC236}">
              <a16:creationId xmlns:a16="http://schemas.microsoft.com/office/drawing/2014/main" id="{A3C93E3D-900A-4CA7-872F-5858DDD5D40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63" name="大かっこ 2962">
          <a:extLst>
            <a:ext uri="{FF2B5EF4-FFF2-40B4-BE49-F238E27FC236}">
              <a16:creationId xmlns:a16="http://schemas.microsoft.com/office/drawing/2014/main" id="{9012D98E-0FD5-47CF-A32D-5DBD03BCC27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64" name="大かっこ 2963">
          <a:extLst>
            <a:ext uri="{FF2B5EF4-FFF2-40B4-BE49-F238E27FC236}">
              <a16:creationId xmlns:a16="http://schemas.microsoft.com/office/drawing/2014/main" id="{70120A36-D3FB-4421-BABC-B45C608679C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65" name="大かっこ 2964">
          <a:extLst>
            <a:ext uri="{FF2B5EF4-FFF2-40B4-BE49-F238E27FC236}">
              <a16:creationId xmlns:a16="http://schemas.microsoft.com/office/drawing/2014/main" id="{C2B2ECC0-A2FD-416D-BD96-64A3E588028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66" name="大かっこ 2965">
          <a:extLst>
            <a:ext uri="{FF2B5EF4-FFF2-40B4-BE49-F238E27FC236}">
              <a16:creationId xmlns:a16="http://schemas.microsoft.com/office/drawing/2014/main" id="{D7E70E1E-BBD8-4122-83C2-57866F34BD8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67" name="大かっこ 2966">
          <a:extLst>
            <a:ext uri="{FF2B5EF4-FFF2-40B4-BE49-F238E27FC236}">
              <a16:creationId xmlns:a16="http://schemas.microsoft.com/office/drawing/2014/main" id="{27534838-90A7-4F2B-847C-9E87570FAB0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68" name="大かっこ 2967">
          <a:extLst>
            <a:ext uri="{FF2B5EF4-FFF2-40B4-BE49-F238E27FC236}">
              <a16:creationId xmlns:a16="http://schemas.microsoft.com/office/drawing/2014/main" id="{C42F0A63-B517-45DC-B1BC-BB90CA6A350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69" name="大かっこ 2968">
          <a:extLst>
            <a:ext uri="{FF2B5EF4-FFF2-40B4-BE49-F238E27FC236}">
              <a16:creationId xmlns:a16="http://schemas.microsoft.com/office/drawing/2014/main" id="{4CF9F11B-D640-426D-A1C3-F5AC17BD17F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70" name="大かっこ 2969">
          <a:extLst>
            <a:ext uri="{FF2B5EF4-FFF2-40B4-BE49-F238E27FC236}">
              <a16:creationId xmlns:a16="http://schemas.microsoft.com/office/drawing/2014/main" id="{71BA1786-5BBC-4AFF-97B1-280B0DDD498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71" name="大かっこ 2970">
          <a:extLst>
            <a:ext uri="{FF2B5EF4-FFF2-40B4-BE49-F238E27FC236}">
              <a16:creationId xmlns:a16="http://schemas.microsoft.com/office/drawing/2014/main" id="{49406083-69F3-4804-A63C-B732A1D2774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72" name="大かっこ 2971">
          <a:extLst>
            <a:ext uri="{FF2B5EF4-FFF2-40B4-BE49-F238E27FC236}">
              <a16:creationId xmlns:a16="http://schemas.microsoft.com/office/drawing/2014/main" id="{A4676DFE-0866-49BD-AC70-187E48A0908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73" name="大かっこ 2972">
          <a:extLst>
            <a:ext uri="{FF2B5EF4-FFF2-40B4-BE49-F238E27FC236}">
              <a16:creationId xmlns:a16="http://schemas.microsoft.com/office/drawing/2014/main" id="{EF26B550-D8BD-4B56-A1CB-B7F68A48169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74" name="大かっこ 2973">
          <a:extLst>
            <a:ext uri="{FF2B5EF4-FFF2-40B4-BE49-F238E27FC236}">
              <a16:creationId xmlns:a16="http://schemas.microsoft.com/office/drawing/2014/main" id="{4644A7EE-43DB-461E-97B0-2835B86EE16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75" name="大かっこ 2974">
          <a:extLst>
            <a:ext uri="{FF2B5EF4-FFF2-40B4-BE49-F238E27FC236}">
              <a16:creationId xmlns:a16="http://schemas.microsoft.com/office/drawing/2014/main" id="{3B8DF76F-D916-42B7-835E-BE5A22993E9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76" name="大かっこ 2975">
          <a:extLst>
            <a:ext uri="{FF2B5EF4-FFF2-40B4-BE49-F238E27FC236}">
              <a16:creationId xmlns:a16="http://schemas.microsoft.com/office/drawing/2014/main" id="{F8696630-2141-457F-9F90-CE376598DAC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77" name="大かっこ 2976">
          <a:extLst>
            <a:ext uri="{FF2B5EF4-FFF2-40B4-BE49-F238E27FC236}">
              <a16:creationId xmlns:a16="http://schemas.microsoft.com/office/drawing/2014/main" id="{7CEC0FE2-1081-4B71-84A0-DDCB907A087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78" name="大かっこ 2977">
          <a:extLst>
            <a:ext uri="{FF2B5EF4-FFF2-40B4-BE49-F238E27FC236}">
              <a16:creationId xmlns:a16="http://schemas.microsoft.com/office/drawing/2014/main" id="{FAE82FAF-21C1-41C2-9A60-14F5C57A6C2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979" name="大かっこ 2978">
          <a:extLst>
            <a:ext uri="{FF2B5EF4-FFF2-40B4-BE49-F238E27FC236}">
              <a16:creationId xmlns:a16="http://schemas.microsoft.com/office/drawing/2014/main" id="{54E73A08-28D6-4B5F-9019-8B4937C874D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80" name="大かっこ 2979">
          <a:extLst>
            <a:ext uri="{FF2B5EF4-FFF2-40B4-BE49-F238E27FC236}">
              <a16:creationId xmlns:a16="http://schemas.microsoft.com/office/drawing/2014/main" id="{78E4EA07-FEFB-486B-AD07-0610A6CE8EA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81" name="大かっこ 2980">
          <a:extLst>
            <a:ext uri="{FF2B5EF4-FFF2-40B4-BE49-F238E27FC236}">
              <a16:creationId xmlns:a16="http://schemas.microsoft.com/office/drawing/2014/main" id="{D559B710-648C-4755-8706-1ACCC16B924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82" name="大かっこ 2981">
          <a:extLst>
            <a:ext uri="{FF2B5EF4-FFF2-40B4-BE49-F238E27FC236}">
              <a16:creationId xmlns:a16="http://schemas.microsoft.com/office/drawing/2014/main" id="{750219CD-156B-4664-8592-6F0C16CBEF4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83" name="大かっこ 2982">
          <a:extLst>
            <a:ext uri="{FF2B5EF4-FFF2-40B4-BE49-F238E27FC236}">
              <a16:creationId xmlns:a16="http://schemas.microsoft.com/office/drawing/2014/main" id="{28A9F708-9F93-404F-921C-E83590FE8EC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984" name="大かっこ 2983">
          <a:extLst>
            <a:ext uri="{FF2B5EF4-FFF2-40B4-BE49-F238E27FC236}">
              <a16:creationId xmlns:a16="http://schemas.microsoft.com/office/drawing/2014/main" id="{44F18E50-954D-4ACB-BF57-48C155B4DA66}"/>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85" name="大かっこ 2984">
          <a:extLst>
            <a:ext uri="{FF2B5EF4-FFF2-40B4-BE49-F238E27FC236}">
              <a16:creationId xmlns:a16="http://schemas.microsoft.com/office/drawing/2014/main" id="{59CC4BE2-875D-426A-8D31-DB3EF8E1AF9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86" name="大かっこ 2985">
          <a:extLst>
            <a:ext uri="{FF2B5EF4-FFF2-40B4-BE49-F238E27FC236}">
              <a16:creationId xmlns:a16="http://schemas.microsoft.com/office/drawing/2014/main" id="{81162002-7D5D-439C-AF76-C45B6EB9C69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87" name="大かっこ 2986">
          <a:extLst>
            <a:ext uri="{FF2B5EF4-FFF2-40B4-BE49-F238E27FC236}">
              <a16:creationId xmlns:a16="http://schemas.microsoft.com/office/drawing/2014/main" id="{BFEE46E2-0936-483A-A20A-69CB12F6CDE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88" name="大かっこ 2987">
          <a:extLst>
            <a:ext uri="{FF2B5EF4-FFF2-40B4-BE49-F238E27FC236}">
              <a16:creationId xmlns:a16="http://schemas.microsoft.com/office/drawing/2014/main" id="{72C727EA-39F9-483C-9C93-2A2E8266889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989" name="大かっこ 2988">
          <a:extLst>
            <a:ext uri="{FF2B5EF4-FFF2-40B4-BE49-F238E27FC236}">
              <a16:creationId xmlns:a16="http://schemas.microsoft.com/office/drawing/2014/main" id="{F04E3F56-5499-42BA-BEA9-2785AE79CF7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90" name="大かっこ 2989">
          <a:extLst>
            <a:ext uri="{FF2B5EF4-FFF2-40B4-BE49-F238E27FC236}">
              <a16:creationId xmlns:a16="http://schemas.microsoft.com/office/drawing/2014/main" id="{5FF507ED-60A2-478B-A199-18D5C005D61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91" name="大かっこ 2990">
          <a:extLst>
            <a:ext uri="{FF2B5EF4-FFF2-40B4-BE49-F238E27FC236}">
              <a16:creationId xmlns:a16="http://schemas.microsoft.com/office/drawing/2014/main" id="{A6A70A4D-1C19-4106-B026-55EDD216262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92" name="大かっこ 2991">
          <a:extLst>
            <a:ext uri="{FF2B5EF4-FFF2-40B4-BE49-F238E27FC236}">
              <a16:creationId xmlns:a16="http://schemas.microsoft.com/office/drawing/2014/main" id="{5EB5B7DD-2E65-4226-96C9-9BA55FE7455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93" name="大かっこ 2992">
          <a:extLst>
            <a:ext uri="{FF2B5EF4-FFF2-40B4-BE49-F238E27FC236}">
              <a16:creationId xmlns:a16="http://schemas.microsoft.com/office/drawing/2014/main" id="{6509F6C4-62B9-4273-B304-EF1F6EF35E3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94" name="大かっこ 2993">
          <a:extLst>
            <a:ext uri="{FF2B5EF4-FFF2-40B4-BE49-F238E27FC236}">
              <a16:creationId xmlns:a16="http://schemas.microsoft.com/office/drawing/2014/main" id="{A3E75DE3-C44F-4181-969D-2B6A8D4BDEA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95" name="大かっこ 2994">
          <a:extLst>
            <a:ext uri="{FF2B5EF4-FFF2-40B4-BE49-F238E27FC236}">
              <a16:creationId xmlns:a16="http://schemas.microsoft.com/office/drawing/2014/main" id="{227438D8-80AF-427B-B171-0ACF650ACA2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96" name="大かっこ 2995">
          <a:extLst>
            <a:ext uri="{FF2B5EF4-FFF2-40B4-BE49-F238E27FC236}">
              <a16:creationId xmlns:a16="http://schemas.microsoft.com/office/drawing/2014/main" id="{B180AB02-B618-4CE3-89B0-451C9EF66A1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97" name="大かっこ 2996">
          <a:extLst>
            <a:ext uri="{FF2B5EF4-FFF2-40B4-BE49-F238E27FC236}">
              <a16:creationId xmlns:a16="http://schemas.microsoft.com/office/drawing/2014/main" id="{3D3FFD01-1F21-421D-ADDB-E4D9FD3B0CE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98" name="大かっこ 2997">
          <a:extLst>
            <a:ext uri="{FF2B5EF4-FFF2-40B4-BE49-F238E27FC236}">
              <a16:creationId xmlns:a16="http://schemas.microsoft.com/office/drawing/2014/main" id="{68A672C0-B533-4561-9393-10B03BAB9CC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99" name="大かっこ 2998">
          <a:extLst>
            <a:ext uri="{FF2B5EF4-FFF2-40B4-BE49-F238E27FC236}">
              <a16:creationId xmlns:a16="http://schemas.microsoft.com/office/drawing/2014/main" id="{25488B48-1D87-48C6-AAF1-266424AEE87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00" name="大かっこ 2999">
          <a:extLst>
            <a:ext uri="{FF2B5EF4-FFF2-40B4-BE49-F238E27FC236}">
              <a16:creationId xmlns:a16="http://schemas.microsoft.com/office/drawing/2014/main" id="{BD2109FE-12CC-4D70-B3EA-4045BCD7696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01" name="大かっこ 3000">
          <a:extLst>
            <a:ext uri="{FF2B5EF4-FFF2-40B4-BE49-F238E27FC236}">
              <a16:creationId xmlns:a16="http://schemas.microsoft.com/office/drawing/2014/main" id="{C3878E2D-39E2-4D07-B4B6-4FE8D8260F7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02" name="大かっこ 3001">
          <a:extLst>
            <a:ext uri="{FF2B5EF4-FFF2-40B4-BE49-F238E27FC236}">
              <a16:creationId xmlns:a16="http://schemas.microsoft.com/office/drawing/2014/main" id="{B328ACDC-4B2A-4A5E-8DC8-F6BAECEA910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03" name="大かっこ 3002">
          <a:extLst>
            <a:ext uri="{FF2B5EF4-FFF2-40B4-BE49-F238E27FC236}">
              <a16:creationId xmlns:a16="http://schemas.microsoft.com/office/drawing/2014/main" id="{6F5BCEEE-5FD1-4647-9093-D9AC0180A2F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04" name="大かっこ 3003">
          <a:extLst>
            <a:ext uri="{FF2B5EF4-FFF2-40B4-BE49-F238E27FC236}">
              <a16:creationId xmlns:a16="http://schemas.microsoft.com/office/drawing/2014/main" id="{622EF6A8-11B3-4CBD-94B8-BA689EFAA80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05" name="大かっこ 3004">
          <a:extLst>
            <a:ext uri="{FF2B5EF4-FFF2-40B4-BE49-F238E27FC236}">
              <a16:creationId xmlns:a16="http://schemas.microsoft.com/office/drawing/2014/main" id="{B08CA98B-2BA5-4C74-800F-08D820B5DBC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06" name="大かっこ 3005">
          <a:extLst>
            <a:ext uri="{FF2B5EF4-FFF2-40B4-BE49-F238E27FC236}">
              <a16:creationId xmlns:a16="http://schemas.microsoft.com/office/drawing/2014/main" id="{1AC9FBBA-287F-433B-9875-2C8F8949DC8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07" name="大かっこ 3006">
          <a:extLst>
            <a:ext uri="{FF2B5EF4-FFF2-40B4-BE49-F238E27FC236}">
              <a16:creationId xmlns:a16="http://schemas.microsoft.com/office/drawing/2014/main" id="{0888174E-5A2D-4162-B1A0-9CCD15E4E42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08" name="大かっこ 3007">
          <a:extLst>
            <a:ext uri="{FF2B5EF4-FFF2-40B4-BE49-F238E27FC236}">
              <a16:creationId xmlns:a16="http://schemas.microsoft.com/office/drawing/2014/main" id="{E8FD18F5-EDCF-407B-B40E-560391ED2A2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09" name="大かっこ 3008">
          <a:extLst>
            <a:ext uri="{FF2B5EF4-FFF2-40B4-BE49-F238E27FC236}">
              <a16:creationId xmlns:a16="http://schemas.microsoft.com/office/drawing/2014/main" id="{64EF235B-6E79-4586-BB31-CCC693C56C1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10" name="大かっこ 3009">
          <a:extLst>
            <a:ext uri="{FF2B5EF4-FFF2-40B4-BE49-F238E27FC236}">
              <a16:creationId xmlns:a16="http://schemas.microsoft.com/office/drawing/2014/main" id="{57CA6468-9A4B-4365-97F2-CEAD63E3AE5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11" name="大かっこ 3010">
          <a:extLst>
            <a:ext uri="{FF2B5EF4-FFF2-40B4-BE49-F238E27FC236}">
              <a16:creationId xmlns:a16="http://schemas.microsoft.com/office/drawing/2014/main" id="{BCC5AFD3-D78D-4EBB-9EC1-C7D4B3732F8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12" name="大かっこ 3011">
          <a:extLst>
            <a:ext uri="{FF2B5EF4-FFF2-40B4-BE49-F238E27FC236}">
              <a16:creationId xmlns:a16="http://schemas.microsoft.com/office/drawing/2014/main" id="{26FE2A20-B63E-4DDD-AACC-B6C65D5A72A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13" name="大かっこ 3012">
          <a:extLst>
            <a:ext uri="{FF2B5EF4-FFF2-40B4-BE49-F238E27FC236}">
              <a16:creationId xmlns:a16="http://schemas.microsoft.com/office/drawing/2014/main" id="{009224B7-501A-4BB2-B2BA-568CB459897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14" name="大かっこ 3013">
          <a:extLst>
            <a:ext uri="{FF2B5EF4-FFF2-40B4-BE49-F238E27FC236}">
              <a16:creationId xmlns:a16="http://schemas.microsoft.com/office/drawing/2014/main" id="{3C3003EC-2AF1-447B-894A-4E160498A30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15" name="大かっこ 3014">
          <a:extLst>
            <a:ext uri="{FF2B5EF4-FFF2-40B4-BE49-F238E27FC236}">
              <a16:creationId xmlns:a16="http://schemas.microsoft.com/office/drawing/2014/main" id="{10DB3C68-EE64-4D39-86DF-4181CF3DFAD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16" name="大かっこ 3015">
          <a:extLst>
            <a:ext uri="{FF2B5EF4-FFF2-40B4-BE49-F238E27FC236}">
              <a16:creationId xmlns:a16="http://schemas.microsoft.com/office/drawing/2014/main" id="{199EA882-8B82-49A9-92FE-DB9507E3290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17" name="大かっこ 3016">
          <a:extLst>
            <a:ext uri="{FF2B5EF4-FFF2-40B4-BE49-F238E27FC236}">
              <a16:creationId xmlns:a16="http://schemas.microsoft.com/office/drawing/2014/main" id="{65410BD2-B61B-4645-8277-6C4A6A26CC1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18" name="大かっこ 3017">
          <a:extLst>
            <a:ext uri="{FF2B5EF4-FFF2-40B4-BE49-F238E27FC236}">
              <a16:creationId xmlns:a16="http://schemas.microsoft.com/office/drawing/2014/main" id="{AE02CF7C-F395-4402-8FFE-FCABBC229F5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19" name="大かっこ 3018">
          <a:extLst>
            <a:ext uri="{FF2B5EF4-FFF2-40B4-BE49-F238E27FC236}">
              <a16:creationId xmlns:a16="http://schemas.microsoft.com/office/drawing/2014/main" id="{69EEB400-11AD-4ED7-952F-881B7ED328B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20" name="大かっこ 3019">
          <a:extLst>
            <a:ext uri="{FF2B5EF4-FFF2-40B4-BE49-F238E27FC236}">
              <a16:creationId xmlns:a16="http://schemas.microsoft.com/office/drawing/2014/main" id="{6DE84A9B-86C2-4B4B-A408-E92141014C1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21" name="大かっこ 3020">
          <a:extLst>
            <a:ext uri="{FF2B5EF4-FFF2-40B4-BE49-F238E27FC236}">
              <a16:creationId xmlns:a16="http://schemas.microsoft.com/office/drawing/2014/main" id="{A938D362-FFEC-45DA-AAB4-94871837B0C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22" name="大かっこ 3021">
          <a:extLst>
            <a:ext uri="{FF2B5EF4-FFF2-40B4-BE49-F238E27FC236}">
              <a16:creationId xmlns:a16="http://schemas.microsoft.com/office/drawing/2014/main" id="{B8F1EBE4-12FC-4EE9-83EB-3C995AD356C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23" name="大かっこ 3022">
          <a:extLst>
            <a:ext uri="{FF2B5EF4-FFF2-40B4-BE49-F238E27FC236}">
              <a16:creationId xmlns:a16="http://schemas.microsoft.com/office/drawing/2014/main" id="{6FCE7275-EB06-4AE7-A503-14BAA41B5AE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24" name="大かっこ 3023">
          <a:extLst>
            <a:ext uri="{FF2B5EF4-FFF2-40B4-BE49-F238E27FC236}">
              <a16:creationId xmlns:a16="http://schemas.microsoft.com/office/drawing/2014/main" id="{FB6C482E-246B-4816-8679-D2BB11AE312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25" name="大かっこ 3024">
          <a:extLst>
            <a:ext uri="{FF2B5EF4-FFF2-40B4-BE49-F238E27FC236}">
              <a16:creationId xmlns:a16="http://schemas.microsoft.com/office/drawing/2014/main" id="{C4EC4134-4F11-4063-98D9-7DEF26D533D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026" name="大かっこ 3025">
          <a:extLst>
            <a:ext uri="{FF2B5EF4-FFF2-40B4-BE49-F238E27FC236}">
              <a16:creationId xmlns:a16="http://schemas.microsoft.com/office/drawing/2014/main" id="{F13D1BF1-DB67-4D02-BC66-CB22C22D57B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27" name="大かっこ 3026">
          <a:extLst>
            <a:ext uri="{FF2B5EF4-FFF2-40B4-BE49-F238E27FC236}">
              <a16:creationId xmlns:a16="http://schemas.microsoft.com/office/drawing/2014/main" id="{E6418B2D-AFB8-4DFB-87EF-BF43A202FA2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28" name="大かっこ 3027">
          <a:extLst>
            <a:ext uri="{FF2B5EF4-FFF2-40B4-BE49-F238E27FC236}">
              <a16:creationId xmlns:a16="http://schemas.microsoft.com/office/drawing/2014/main" id="{0ADAB9AE-8431-44BD-9B78-5FE2500F25A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29" name="大かっこ 3028">
          <a:extLst>
            <a:ext uri="{FF2B5EF4-FFF2-40B4-BE49-F238E27FC236}">
              <a16:creationId xmlns:a16="http://schemas.microsoft.com/office/drawing/2014/main" id="{C509133F-AB6E-4BF8-A006-709C09CF9C6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30" name="大かっこ 3029">
          <a:extLst>
            <a:ext uri="{FF2B5EF4-FFF2-40B4-BE49-F238E27FC236}">
              <a16:creationId xmlns:a16="http://schemas.microsoft.com/office/drawing/2014/main" id="{B45DBD63-17F9-4805-89F7-0443B87D437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031" name="大かっこ 3030">
          <a:extLst>
            <a:ext uri="{FF2B5EF4-FFF2-40B4-BE49-F238E27FC236}">
              <a16:creationId xmlns:a16="http://schemas.microsoft.com/office/drawing/2014/main" id="{A0CC893B-C113-41F5-8BB7-F564655B1FF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32" name="大かっこ 3031">
          <a:extLst>
            <a:ext uri="{FF2B5EF4-FFF2-40B4-BE49-F238E27FC236}">
              <a16:creationId xmlns:a16="http://schemas.microsoft.com/office/drawing/2014/main" id="{6B1C8C15-460F-4BDC-A4AA-F311656F76D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33" name="大かっこ 3032">
          <a:extLst>
            <a:ext uri="{FF2B5EF4-FFF2-40B4-BE49-F238E27FC236}">
              <a16:creationId xmlns:a16="http://schemas.microsoft.com/office/drawing/2014/main" id="{BD8125A8-AC4D-4E12-837E-9C744047ED5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34" name="大かっこ 3033">
          <a:extLst>
            <a:ext uri="{FF2B5EF4-FFF2-40B4-BE49-F238E27FC236}">
              <a16:creationId xmlns:a16="http://schemas.microsoft.com/office/drawing/2014/main" id="{9172B538-0265-4296-87ED-78204966786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35" name="大かっこ 3034">
          <a:extLst>
            <a:ext uri="{FF2B5EF4-FFF2-40B4-BE49-F238E27FC236}">
              <a16:creationId xmlns:a16="http://schemas.microsoft.com/office/drawing/2014/main" id="{5F12419A-C54F-4129-9B3A-B72549E454B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36" name="大かっこ 3035">
          <a:extLst>
            <a:ext uri="{FF2B5EF4-FFF2-40B4-BE49-F238E27FC236}">
              <a16:creationId xmlns:a16="http://schemas.microsoft.com/office/drawing/2014/main" id="{6BC40F2B-33C6-4731-BACF-D26A1F5319C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37" name="大かっこ 3036">
          <a:extLst>
            <a:ext uri="{FF2B5EF4-FFF2-40B4-BE49-F238E27FC236}">
              <a16:creationId xmlns:a16="http://schemas.microsoft.com/office/drawing/2014/main" id="{0F2E48D0-C85C-45A5-815E-B378CB293F1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38" name="大かっこ 3037">
          <a:extLst>
            <a:ext uri="{FF2B5EF4-FFF2-40B4-BE49-F238E27FC236}">
              <a16:creationId xmlns:a16="http://schemas.microsoft.com/office/drawing/2014/main" id="{E794F0A1-7B79-48B5-ABF9-DC043D54686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39" name="大かっこ 3038">
          <a:extLst>
            <a:ext uri="{FF2B5EF4-FFF2-40B4-BE49-F238E27FC236}">
              <a16:creationId xmlns:a16="http://schemas.microsoft.com/office/drawing/2014/main" id="{80601FED-5BE5-4B6F-A87D-C7BD769082E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40" name="大かっこ 3039">
          <a:extLst>
            <a:ext uri="{FF2B5EF4-FFF2-40B4-BE49-F238E27FC236}">
              <a16:creationId xmlns:a16="http://schemas.microsoft.com/office/drawing/2014/main" id="{0B96E5DC-3047-4DCF-A06B-9E4733CA418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41" name="大かっこ 3040">
          <a:extLst>
            <a:ext uri="{FF2B5EF4-FFF2-40B4-BE49-F238E27FC236}">
              <a16:creationId xmlns:a16="http://schemas.microsoft.com/office/drawing/2014/main" id="{12F6B1C3-1B5B-4FD3-B5DD-48CF03FEC7C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42" name="大かっこ 3041">
          <a:extLst>
            <a:ext uri="{FF2B5EF4-FFF2-40B4-BE49-F238E27FC236}">
              <a16:creationId xmlns:a16="http://schemas.microsoft.com/office/drawing/2014/main" id="{74613D27-A76C-4458-B696-1072D398922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43" name="大かっこ 3042">
          <a:extLst>
            <a:ext uri="{FF2B5EF4-FFF2-40B4-BE49-F238E27FC236}">
              <a16:creationId xmlns:a16="http://schemas.microsoft.com/office/drawing/2014/main" id="{05A9D15C-BC9F-4621-A888-4245995C003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44" name="大かっこ 3043">
          <a:extLst>
            <a:ext uri="{FF2B5EF4-FFF2-40B4-BE49-F238E27FC236}">
              <a16:creationId xmlns:a16="http://schemas.microsoft.com/office/drawing/2014/main" id="{D660BCD5-CB27-4EB1-B426-CAA9E722A38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45" name="大かっこ 3044">
          <a:extLst>
            <a:ext uri="{FF2B5EF4-FFF2-40B4-BE49-F238E27FC236}">
              <a16:creationId xmlns:a16="http://schemas.microsoft.com/office/drawing/2014/main" id="{4D5249FE-470E-4B39-B42E-32F9D93BC4F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46" name="大かっこ 3045">
          <a:extLst>
            <a:ext uri="{FF2B5EF4-FFF2-40B4-BE49-F238E27FC236}">
              <a16:creationId xmlns:a16="http://schemas.microsoft.com/office/drawing/2014/main" id="{1E1DC016-ECAC-4812-9595-D475E456320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47" name="大かっこ 3046">
          <a:extLst>
            <a:ext uri="{FF2B5EF4-FFF2-40B4-BE49-F238E27FC236}">
              <a16:creationId xmlns:a16="http://schemas.microsoft.com/office/drawing/2014/main" id="{02976542-3640-4C7A-B297-139CC82F910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48" name="大かっこ 3047">
          <a:extLst>
            <a:ext uri="{FF2B5EF4-FFF2-40B4-BE49-F238E27FC236}">
              <a16:creationId xmlns:a16="http://schemas.microsoft.com/office/drawing/2014/main" id="{B6177330-674C-466A-AA6A-71601A2A19B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49" name="大かっこ 3048">
          <a:extLst>
            <a:ext uri="{FF2B5EF4-FFF2-40B4-BE49-F238E27FC236}">
              <a16:creationId xmlns:a16="http://schemas.microsoft.com/office/drawing/2014/main" id="{CCE72689-E6E4-4A37-B9F1-28A73D0C7BC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50" name="大かっこ 3049">
          <a:extLst>
            <a:ext uri="{FF2B5EF4-FFF2-40B4-BE49-F238E27FC236}">
              <a16:creationId xmlns:a16="http://schemas.microsoft.com/office/drawing/2014/main" id="{5854FDBE-8570-406B-B30C-630EF645D32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51" name="大かっこ 3050">
          <a:extLst>
            <a:ext uri="{FF2B5EF4-FFF2-40B4-BE49-F238E27FC236}">
              <a16:creationId xmlns:a16="http://schemas.microsoft.com/office/drawing/2014/main" id="{FC9BEC06-820A-4D30-A1B3-B32A763C3E7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52" name="大かっこ 3051">
          <a:extLst>
            <a:ext uri="{FF2B5EF4-FFF2-40B4-BE49-F238E27FC236}">
              <a16:creationId xmlns:a16="http://schemas.microsoft.com/office/drawing/2014/main" id="{FAC435FE-2EA1-4CEF-9C39-502A6720577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53" name="大かっこ 3052">
          <a:extLst>
            <a:ext uri="{FF2B5EF4-FFF2-40B4-BE49-F238E27FC236}">
              <a16:creationId xmlns:a16="http://schemas.microsoft.com/office/drawing/2014/main" id="{24574715-DB40-49DC-B81E-DD991472D54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54" name="大かっこ 3053">
          <a:extLst>
            <a:ext uri="{FF2B5EF4-FFF2-40B4-BE49-F238E27FC236}">
              <a16:creationId xmlns:a16="http://schemas.microsoft.com/office/drawing/2014/main" id="{DB0B67AB-0046-401D-BC62-B80AA1F55BA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55" name="大かっこ 3054">
          <a:extLst>
            <a:ext uri="{FF2B5EF4-FFF2-40B4-BE49-F238E27FC236}">
              <a16:creationId xmlns:a16="http://schemas.microsoft.com/office/drawing/2014/main" id="{0CDB74C9-AF71-4D9A-81FD-CC5A4FB3BE6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56" name="大かっこ 3055">
          <a:extLst>
            <a:ext uri="{FF2B5EF4-FFF2-40B4-BE49-F238E27FC236}">
              <a16:creationId xmlns:a16="http://schemas.microsoft.com/office/drawing/2014/main" id="{CAB51F19-1AF1-44FA-8593-0DCE122E4A0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57" name="大かっこ 3056">
          <a:extLst>
            <a:ext uri="{FF2B5EF4-FFF2-40B4-BE49-F238E27FC236}">
              <a16:creationId xmlns:a16="http://schemas.microsoft.com/office/drawing/2014/main" id="{2BA6CDB5-0597-4DA0-AA05-7F0419BF707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58" name="大かっこ 3057">
          <a:extLst>
            <a:ext uri="{FF2B5EF4-FFF2-40B4-BE49-F238E27FC236}">
              <a16:creationId xmlns:a16="http://schemas.microsoft.com/office/drawing/2014/main" id="{C2BD9D8B-016D-4895-B324-45C5100E62B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59" name="大かっこ 3058">
          <a:extLst>
            <a:ext uri="{FF2B5EF4-FFF2-40B4-BE49-F238E27FC236}">
              <a16:creationId xmlns:a16="http://schemas.microsoft.com/office/drawing/2014/main" id="{05B8E5AD-8E90-4080-BB11-45C7DB42C85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60" name="大かっこ 3059">
          <a:extLst>
            <a:ext uri="{FF2B5EF4-FFF2-40B4-BE49-F238E27FC236}">
              <a16:creationId xmlns:a16="http://schemas.microsoft.com/office/drawing/2014/main" id="{D77C8B2D-34BE-40E6-B913-B5F2C547DB7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61" name="大かっこ 3060">
          <a:extLst>
            <a:ext uri="{FF2B5EF4-FFF2-40B4-BE49-F238E27FC236}">
              <a16:creationId xmlns:a16="http://schemas.microsoft.com/office/drawing/2014/main" id="{CED05B9A-DB3F-45F4-87CC-25D9020511B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62" name="大かっこ 3061">
          <a:extLst>
            <a:ext uri="{FF2B5EF4-FFF2-40B4-BE49-F238E27FC236}">
              <a16:creationId xmlns:a16="http://schemas.microsoft.com/office/drawing/2014/main" id="{296FD181-7C33-466D-A26B-A61BBFF1D71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63" name="大かっこ 3062">
          <a:extLst>
            <a:ext uri="{FF2B5EF4-FFF2-40B4-BE49-F238E27FC236}">
              <a16:creationId xmlns:a16="http://schemas.microsoft.com/office/drawing/2014/main" id="{F1F110B7-6909-420D-AABB-B05E377C523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64" name="大かっこ 3063">
          <a:extLst>
            <a:ext uri="{FF2B5EF4-FFF2-40B4-BE49-F238E27FC236}">
              <a16:creationId xmlns:a16="http://schemas.microsoft.com/office/drawing/2014/main" id="{B9902AA9-EB76-4ECB-9688-681618DB1B9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65" name="大かっこ 3064">
          <a:extLst>
            <a:ext uri="{FF2B5EF4-FFF2-40B4-BE49-F238E27FC236}">
              <a16:creationId xmlns:a16="http://schemas.microsoft.com/office/drawing/2014/main" id="{D19454C9-ACAC-4B6A-AE87-B4DEB626F3D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66" name="大かっこ 3065">
          <a:extLst>
            <a:ext uri="{FF2B5EF4-FFF2-40B4-BE49-F238E27FC236}">
              <a16:creationId xmlns:a16="http://schemas.microsoft.com/office/drawing/2014/main" id="{974AE402-283F-4B33-B894-0F935588E0B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67" name="大かっこ 3066">
          <a:extLst>
            <a:ext uri="{FF2B5EF4-FFF2-40B4-BE49-F238E27FC236}">
              <a16:creationId xmlns:a16="http://schemas.microsoft.com/office/drawing/2014/main" id="{F9F4E3D2-C612-4304-8671-CD7155E921C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068" name="大かっこ 3067">
          <a:extLst>
            <a:ext uri="{FF2B5EF4-FFF2-40B4-BE49-F238E27FC236}">
              <a16:creationId xmlns:a16="http://schemas.microsoft.com/office/drawing/2014/main" id="{BBE2ACB8-15A7-4263-8DF3-176867F2DC24}"/>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69" name="大かっこ 3068">
          <a:extLst>
            <a:ext uri="{FF2B5EF4-FFF2-40B4-BE49-F238E27FC236}">
              <a16:creationId xmlns:a16="http://schemas.microsoft.com/office/drawing/2014/main" id="{226EC3A8-152E-4C9A-B52B-FD15067CA0F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70" name="大かっこ 3069">
          <a:extLst>
            <a:ext uri="{FF2B5EF4-FFF2-40B4-BE49-F238E27FC236}">
              <a16:creationId xmlns:a16="http://schemas.microsoft.com/office/drawing/2014/main" id="{0C782904-AE96-4FF6-A1F0-4AFD37C3AF4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71" name="大かっこ 3070">
          <a:extLst>
            <a:ext uri="{FF2B5EF4-FFF2-40B4-BE49-F238E27FC236}">
              <a16:creationId xmlns:a16="http://schemas.microsoft.com/office/drawing/2014/main" id="{61A32D4A-877F-4534-88A6-5056611BB38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72" name="大かっこ 3071">
          <a:extLst>
            <a:ext uri="{FF2B5EF4-FFF2-40B4-BE49-F238E27FC236}">
              <a16:creationId xmlns:a16="http://schemas.microsoft.com/office/drawing/2014/main" id="{71B319E3-4121-4822-88D0-9C906A1A12D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073" name="大かっこ 3072">
          <a:extLst>
            <a:ext uri="{FF2B5EF4-FFF2-40B4-BE49-F238E27FC236}">
              <a16:creationId xmlns:a16="http://schemas.microsoft.com/office/drawing/2014/main" id="{AD6107E2-CF86-4BC8-B5ED-A2D2DB30544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74" name="大かっこ 3073">
          <a:extLst>
            <a:ext uri="{FF2B5EF4-FFF2-40B4-BE49-F238E27FC236}">
              <a16:creationId xmlns:a16="http://schemas.microsoft.com/office/drawing/2014/main" id="{A4B6F0D7-3173-4F49-AD98-378D2E4CF2B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75" name="大かっこ 3074">
          <a:extLst>
            <a:ext uri="{FF2B5EF4-FFF2-40B4-BE49-F238E27FC236}">
              <a16:creationId xmlns:a16="http://schemas.microsoft.com/office/drawing/2014/main" id="{2D341F15-387E-4091-A63A-4A49E90589B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76" name="大かっこ 3075">
          <a:extLst>
            <a:ext uri="{FF2B5EF4-FFF2-40B4-BE49-F238E27FC236}">
              <a16:creationId xmlns:a16="http://schemas.microsoft.com/office/drawing/2014/main" id="{4ADFCD3A-0CBA-4D64-91E9-4A9C58DA12A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77" name="大かっこ 3076">
          <a:extLst>
            <a:ext uri="{FF2B5EF4-FFF2-40B4-BE49-F238E27FC236}">
              <a16:creationId xmlns:a16="http://schemas.microsoft.com/office/drawing/2014/main" id="{B27336C7-6A72-499D-A0BB-78D5D0157B6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078" name="大かっこ 3077">
          <a:extLst>
            <a:ext uri="{FF2B5EF4-FFF2-40B4-BE49-F238E27FC236}">
              <a16:creationId xmlns:a16="http://schemas.microsoft.com/office/drawing/2014/main" id="{EAC7F251-11BE-4296-B149-67C433CC8AE8}"/>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79" name="大かっこ 3078">
          <a:extLst>
            <a:ext uri="{FF2B5EF4-FFF2-40B4-BE49-F238E27FC236}">
              <a16:creationId xmlns:a16="http://schemas.microsoft.com/office/drawing/2014/main" id="{4EC41410-CB10-4543-92A0-EBED441ACD3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80" name="大かっこ 3079">
          <a:extLst>
            <a:ext uri="{FF2B5EF4-FFF2-40B4-BE49-F238E27FC236}">
              <a16:creationId xmlns:a16="http://schemas.microsoft.com/office/drawing/2014/main" id="{BFAF3E69-E6A1-4F39-9EC6-ECC7F8EF5CA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81" name="大かっこ 3080">
          <a:extLst>
            <a:ext uri="{FF2B5EF4-FFF2-40B4-BE49-F238E27FC236}">
              <a16:creationId xmlns:a16="http://schemas.microsoft.com/office/drawing/2014/main" id="{6567A8E0-823F-451E-ACA1-FD673C88ED9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82" name="大かっこ 3081">
          <a:extLst>
            <a:ext uri="{FF2B5EF4-FFF2-40B4-BE49-F238E27FC236}">
              <a16:creationId xmlns:a16="http://schemas.microsoft.com/office/drawing/2014/main" id="{FF6BB08F-64A3-46CD-A6B4-62D408863F3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83" name="大かっこ 3082">
          <a:extLst>
            <a:ext uri="{FF2B5EF4-FFF2-40B4-BE49-F238E27FC236}">
              <a16:creationId xmlns:a16="http://schemas.microsoft.com/office/drawing/2014/main" id="{BADF67A2-ABBD-4D02-92C7-360FD029FE6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84" name="大かっこ 3083">
          <a:extLst>
            <a:ext uri="{FF2B5EF4-FFF2-40B4-BE49-F238E27FC236}">
              <a16:creationId xmlns:a16="http://schemas.microsoft.com/office/drawing/2014/main" id="{3732B93D-E73E-465F-ABC4-452EFDA994D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85" name="大かっこ 3084">
          <a:extLst>
            <a:ext uri="{FF2B5EF4-FFF2-40B4-BE49-F238E27FC236}">
              <a16:creationId xmlns:a16="http://schemas.microsoft.com/office/drawing/2014/main" id="{F0ACB5CD-E0CA-4838-A8A4-6AAFCF883C5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86" name="大かっこ 3085">
          <a:extLst>
            <a:ext uri="{FF2B5EF4-FFF2-40B4-BE49-F238E27FC236}">
              <a16:creationId xmlns:a16="http://schemas.microsoft.com/office/drawing/2014/main" id="{019AD933-152F-454F-8712-AB86906C5E5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87" name="大かっこ 3086">
          <a:extLst>
            <a:ext uri="{FF2B5EF4-FFF2-40B4-BE49-F238E27FC236}">
              <a16:creationId xmlns:a16="http://schemas.microsoft.com/office/drawing/2014/main" id="{F4C7F5DA-0E27-4A0E-8DF7-CC7411F7FBF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88" name="大かっこ 3087">
          <a:extLst>
            <a:ext uri="{FF2B5EF4-FFF2-40B4-BE49-F238E27FC236}">
              <a16:creationId xmlns:a16="http://schemas.microsoft.com/office/drawing/2014/main" id="{A7F35D8F-2FAC-4D0A-BD26-9C571E8A920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89" name="大かっこ 3088">
          <a:extLst>
            <a:ext uri="{FF2B5EF4-FFF2-40B4-BE49-F238E27FC236}">
              <a16:creationId xmlns:a16="http://schemas.microsoft.com/office/drawing/2014/main" id="{1D3B48DE-9CBE-4C86-A67B-27E3A869CFD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90" name="大かっこ 3089">
          <a:extLst>
            <a:ext uri="{FF2B5EF4-FFF2-40B4-BE49-F238E27FC236}">
              <a16:creationId xmlns:a16="http://schemas.microsoft.com/office/drawing/2014/main" id="{FAC67427-F207-4F14-B7DE-1DADDB8A855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91" name="大かっこ 3090">
          <a:extLst>
            <a:ext uri="{FF2B5EF4-FFF2-40B4-BE49-F238E27FC236}">
              <a16:creationId xmlns:a16="http://schemas.microsoft.com/office/drawing/2014/main" id="{D6D25EEC-464F-4DE0-A8B3-079985F676D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92" name="大かっこ 3091">
          <a:extLst>
            <a:ext uri="{FF2B5EF4-FFF2-40B4-BE49-F238E27FC236}">
              <a16:creationId xmlns:a16="http://schemas.microsoft.com/office/drawing/2014/main" id="{C3A49FB9-DA2E-4A95-93F0-DB2AE3B7052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93" name="大かっこ 3092">
          <a:extLst>
            <a:ext uri="{FF2B5EF4-FFF2-40B4-BE49-F238E27FC236}">
              <a16:creationId xmlns:a16="http://schemas.microsoft.com/office/drawing/2014/main" id="{1E6B4BCC-0608-4191-B3BD-3F935C55EB7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94" name="大かっこ 3093">
          <a:extLst>
            <a:ext uri="{FF2B5EF4-FFF2-40B4-BE49-F238E27FC236}">
              <a16:creationId xmlns:a16="http://schemas.microsoft.com/office/drawing/2014/main" id="{F99FCE8E-83B0-4F63-9908-7FD152613DB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95" name="大かっこ 3094">
          <a:extLst>
            <a:ext uri="{FF2B5EF4-FFF2-40B4-BE49-F238E27FC236}">
              <a16:creationId xmlns:a16="http://schemas.microsoft.com/office/drawing/2014/main" id="{161EFDA3-181F-4C2B-9018-CBE8F211A2C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96" name="大かっこ 3095">
          <a:extLst>
            <a:ext uri="{FF2B5EF4-FFF2-40B4-BE49-F238E27FC236}">
              <a16:creationId xmlns:a16="http://schemas.microsoft.com/office/drawing/2014/main" id="{801BC4FE-7A5F-4016-9415-3D1127C7095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97" name="大かっこ 3096">
          <a:extLst>
            <a:ext uri="{FF2B5EF4-FFF2-40B4-BE49-F238E27FC236}">
              <a16:creationId xmlns:a16="http://schemas.microsoft.com/office/drawing/2014/main" id="{6946AFEF-8EE2-4DF0-999B-F65E44F1F24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98" name="大かっこ 3097">
          <a:extLst>
            <a:ext uri="{FF2B5EF4-FFF2-40B4-BE49-F238E27FC236}">
              <a16:creationId xmlns:a16="http://schemas.microsoft.com/office/drawing/2014/main" id="{199E942D-A537-4225-B525-CE79F2FF444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99" name="大かっこ 3098">
          <a:extLst>
            <a:ext uri="{FF2B5EF4-FFF2-40B4-BE49-F238E27FC236}">
              <a16:creationId xmlns:a16="http://schemas.microsoft.com/office/drawing/2014/main" id="{1EAA303D-7C14-4748-A8AF-A8C3301A576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00" name="大かっこ 3099">
          <a:extLst>
            <a:ext uri="{FF2B5EF4-FFF2-40B4-BE49-F238E27FC236}">
              <a16:creationId xmlns:a16="http://schemas.microsoft.com/office/drawing/2014/main" id="{B12DEE21-9A9B-48D9-9790-99C720BDB1F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01" name="大かっこ 3100">
          <a:extLst>
            <a:ext uri="{FF2B5EF4-FFF2-40B4-BE49-F238E27FC236}">
              <a16:creationId xmlns:a16="http://schemas.microsoft.com/office/drawing/2014/main" id="{E5C63D2F-D145-41FE-B7AC-699FE1B2F6F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02" name="大かっこ 3101">
          <a:extLst>
            <a:ext uri="{FF2B5EF4-FFF2-40B4-BE49-F238E27FC236}">
              <a16:creationId xmlns:a16="http://schemas.microsoft.com/office/drawing/2014/main" id="{29944EE5-55C1-4B5F-A850-CBB58DE49F3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03" name="大かっこ 3102">
          <a:extLst>
            <a:ext uri="{FF2B5EF4-FFF2-40B4-BE49-F238E27FC236}">
              <a16:creationId xmlns:a16="http://schemas.microsoft.com/office/drawing/2014/main" id="{D84548A9-E5D8-489B-926D-7B6EFFC1FA1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04" name="大かっこ 3103">
          <a:extLst>
            <a:ext uri="{FF2B5EF4-FFF2-40B4-BE49-F238E27FC236}">
              <a16:creationId xmlns:a16="http://schemas.microsoft.com/office/drawing/2014/main" id="{D43CC76D-25B3-4B4E-AEED-A9C5D4D84C8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05" name="大かっこ 3104">
          <a:extLst>
            <a:ext uri="{FF2B5EF4-FFF2-40B4-BE49-F238E27FC236}">
              <a16:creationId xmlns:a16="http://schemas.microsoft.com/office/drawing/2014/main" id="{1BD2395B-40CE-44BB-9CF2-7EBB60AD993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06" name="大かっこ 3105">
          <a:extLst>
            <a:ext uri="{FF2B5EF4-FFF2-40B4-BE49-F238E27FC236}">
              <a16:creationId xmlns:a16="http://schemas.microsoft.com/office/drawing/2014/main" id="{5C3AAAC6-E935-4D51-86C5-0E64A1879DD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07" name="大かっこ 3106">
          <a:extLst>
            <a:ext uri="{FF2B5EF4-FFF2-40B4-BE49-F238E27FC236}">
              <a16:creationId xmlns:a16="http://schemas.microsoft.com/office/drawing/2014/main" id="{BE1BF876-C75D-4DB8-8516-29406E47183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08" name="大かっこ 3107">
          <a:extLst>
            <a:ext uri="{FF2B5EF4-FFF2-40B4-BE49-F238E27FC236}">
              <a16:creationId xmlns:a16="http://schemas.microsoft.com/office/drawing/2014/main" id="{964ED21F-DA2B-49E2-A2EC-4242B0F12AE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09" name="大かっこ 3108">
          <a:extLst>
            <a:ext uri="{FF2B5EF4-FFF2-40B4-BE49-F238E27FC236}">
              <a16:creationId xmlns:a16="http://schemas.microsoft.com/office/drawing/2014/main" id="{3B0CD5DB-E608-48B0-A3B7-7C897A33F62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10" name="大かっこ 3109">
          <a:extLst>
            <a:ext uri="{FF2B5EF4-FFF2-40B4-BE49-F238E27FC236}">
              <a16:creationId xmlns:a16="http://schemas.microsoft.com/office/drawing/2014/main" id="{18D1713C-2060-4EC2-A874-4A3907A629B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11" name="大かっこ 3110">
          <a:extLst>
            <a:ext uri="{FF2B5EF4-FFF2-40B4-BE49-F238E27FC236}">
              <a16:creationId xmlns:a16="http://schemas.microsoft.com/office/drawing/2014/main" id="{5B31EE71-305D-49DF-B3AA-6A2C5574E6C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12" name="大かっこ 3111">
          <a:extLst>
            <a:ext uri="{FF2B5EF4-FFF2-40B4-BE49-F238E27FC236}">
              <a16:creationId xmlns:a16="http://schemas.microsoft.com/office/drawing/2014/main" id="{CA3D463F-A6A2-498A-96DA-341FD40327D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13" name="大かっこ 3112">
          <a:extLst>
            <a:ext uri="{FF2B5EF4-FFF2-40B4-BE49-F238E27FC236}">
              <a16:creationId xmlns:a16="http://schemas.microsoft.com/office/drawing/2014/main" id="{70D4444E-3312-4DFC-AA1A-D6C0BBBFC70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14" name="大かっこ 3113">
          <a:extLst>
            <a:ext uri="{FF2B5EF4-FFF2-40B4-BE49-F238E27FC236}">
              <a16:creationId xmlns:a16="http://schemas.microsoft.com/office/drawing/2014/main" id="{B652460C-A07B-49FA-956A-777F914F606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115" name="大かっこ 3114">
          <a:extLst>
            <a:ext uri="{FF2B5EF4-FFF2-40B4-BE49-F238E27FC236}">
              <a16:creationId xmlns:a16="http://schemas.microsoft.com/office/drawing/2014/main" id="{841F6486-F4C8-4431-A00A-899C16C7D528}"/>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16" name="大かっこ 3115">
          <a:extLst>
            <a:ext uri="{FF2B5EF4-FFF2-40B4-BE49-F238E27FC236}">
              <a16:creationId xmlns:a16="http://schemas.microsoft.com/office/drawing/2014/main" id="{4BEE1C59-2015-4D79-8879-2CDD2B02417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17" name="大かっこ 3116">
          <a:extLst>
            <a:ext uri="{FF2B5EF4-FFF2-40B4-BE49-F238E27FC236}">
              <a16:creationId xmlns:a16="http://schemas.microsoft.com/office/drawing/2014/main" id="{96A18FC8-7C44-4FD6-9398-34BD760BBFF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18" name="大かっこ 3117">
          <a:extLst>
            <a:ext uri="{FF2B5EF4-FFF2-40B4-BE49-F238E27FC236}">
              <a16:creationId xmlns:a16="http://schemas.microsoft.com/office/drawing/2014/main" id="{EABAC6DE-DC6F-4390-9AE2-94FE21916B9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19" name="大かっこ 3118">
          <a:extLst>
            <a:ext uri="{FF2B5EF4-FFF2-40B4-BE49-F238E27FC236}">
              <a16:creationId xmlns:a16="http://schemas.microsoft.com/office/drawing/2014/main" id="{D781DF9D-28F1-4034-8B09-1DBAC88B70B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120" name="大かっこ 3119">
          <a:extLst>
            <a:ext uri="{FF2B5EF4-FFF2-40B4-BE49-F238E27FC236}">
              <a16:creationId xmlns:a16="http://schemas.microsoft.com/office/drawing/2014/main" id="{7A6161D0-C07E-4C36-B737-A0D53B2ADFC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21" name="大かっこ 3120">
          <a:extLst>
            <a:ext uri="{FF2B5EF4-FFF2-40B4-BE49-F238E27FC236}">
              <a16:creationId xmlns:a16="http://schemas.microsoft.com/office/drawing/2014/main" id="{A193C4D7-6993-4BA6-A474-21C4DEA11DD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22" name="大かっこ 3121">
          <a:extLst>
            <a:ext uri="{FF2B5EF4-FFF2-40B4-BE49-F238E27FC236}">
              <a16:creationId xmlns:a16="http://schemas.microsoft.com/office/drawing/2014/main" id="{3DB65081-2EC2-421C-88A1-446486BD8B9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23" name="大かっこ 3122">
          <a:extLst>
            <a:ext uri="{FF2B5EF4-FFF2-40B4-BE49-F238E27FC236}">
              <a16:creationId xmlns:a16="http://schemas.microsoft.com/office/drawing/2014/main" id="{095DFA57-D55E-4501-80F7-585E918FB70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24" name="大かっこ 3123">
          <a:extLst>
            <a:ext uri="{FF2B5EF4-FFF2-40B4-BE49-F238E27FC236}">
              <a16:creationId xmlns:a16="http://schemas.microsoft.com/office/drawing/2014/main" id="{5553C380-2112-4681-A434-BDBD9EA5F95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125" name="大かっこ 3124">
          <a:extLst>
            <a:ext uri="{FF2B5EF4-FFF2-40B4-BE49-F238E27FC236}">
              <a16:creationId xmlns:a16="http://schemas.microsoft.com/office/drawing/2014/main" id="{CB0D0E51-4CBD-4416-8958-24C11C1BEAC8}"/>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26" name="大かっこ 3125">
          <a:extLst>
            <a:ext uri="{FF2B5EF4-FFF2-40B4-BE49-F238E27FC236}">
              <a16:creationId xmlns:a16="http://schemas.microsoft.com/office/drawing/2014/main" id="{19903534-0B7C-4FC9-B2E0-D3C3ABF00DC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27" name="大かっこ 3126">
          <a:extLst>
            <a:ext uri="{FF2B5EF4-FFF2-40B4-BE49-F238E27FC236}">
              <a16:creationId xmlns:a16="http://schemas.microsoft.com/office/drawing/2014/main" id="{60017BD6-F5EA-4A11-B1FC-93A5EA1DFD8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28" name="大かっこ 3127">
          <a:extLst>
            <a:ext uri="{FF2B5EF4-FFF2-40B4-BE49-F238E27FC236}">
              <a16:creationId xmlns:a16="http://schemas.microsoft.com/office/drawing/2014/main" id="{77F7EC05-96B2-413E-9B96-985C7F90D74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29" name="大かっこ 3128">
          <a:extLst>
            <a:ext uri="{FF2B5EF4-FFF2-40B4-BE49-F238E27FC236}">
              <a16:creationId xmlns:a16="http://schemas.microsoft.com/office/drawing/2014/main" id="{35BCB1EC-2E8C-4576-BBBA-2318074CC4F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30" name="大かっこ 3129">
          <a:extLst>
            <a:ext uri="{FF2B5EF4-FFF2-40B4-BE49-F238E27FC236}">
              <a16:creationId xmlns:a16="http://schemas.microsoft.com/office/drawing/2014/main" id="{991B8843-C1B7-4099-9E91-40916A4F12F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31" name="大かっこ 3130">
          <a:extLst>
            <a:ext uri="{FF2B5EF4-FFF2-40B4-BE49-F238E27FC236}">
              <a16:creationId xmlns:a16="http://schemas.microsoft.com/office/drawing/2014/main" id="{7E4A867E-EB5B-4DC5-847B-B9F549443F1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32" name="大かっこ 3131">
          <a:extLst>
            <a:ext uri="{FF2B5EF4-FFF2-40B4-BE49-F238E27FC236}">
              <a16:creationId xmlns:a16="http://schemas.microsoft.com/office/drawing/2014/main" id="{2906BBD1-8B34-4B62-93BF-439DF8C2517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33" name="大かっこ 3132">
          <a:extLst>
            <a:ext uri="{FF2B5EF4-FFF2-40B4-BE49-F238E27FC236}">
              <a16:creationId xmlns:a16="http://schemas.microsoft.com/office/drawing/2014/main" id="{3F12824A-3EC0-4289-8067-D8DFE7A68CA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34" name="大かっこ 3133">
          <a:extLst>
            <a:ext uri="{FF2B5EF4-FFF2-40B4-BE49-F238E27FC236}">
              <a16:creationId xmlns:a16="http://schemas.microsoft.com/office/drawing/2014/main" id="{136619BB-C43E-473E-962C-91DFA356495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35" name="大かっこ 3134">
          <a:extLst>
            <a:ext uri="{FF2B5EF4-FFF2-40B4-BE49-F238E27FC236}">
              <a16:creationId xmlns:a16="http://schemas.microsoft.com/office/drawing/2014/main" id="{213C6AAF-7A0C-4783-8415-9C679721936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36" name="大かっこ 3135">
          <a:extLst>
            <a:ext uri="{FF2B5EF4-FFF2-40B4-BE49-F238E27FC236}">
              <a16:creationId xmlns:a16="http://schemas.microsoft.com/office/drawing/2014/main" id="{0CC33921-322F-4BFD-A997-C1EA2363244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37" name="大かっこ 3136">
          <a:extLst>
            <a:ext uri="{FF2B5EF4-FFF2-40B4-BE49-F238E27FC236}">
              <a16:creationId xmlns:a16="http://schemas.microsoft.com/office/drawing/2014/main" id="{E7E16183-C5F6-4D59-A4C3-55142B44DB0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38" name="大かっこ 3137">
          <a:extLst>
            <a:ext uri="{FF2B5EF4-FFF2-40B4-BE49-F238E27FC236}">
              <a16:creationId xmlns:a16="http://schemas.microsoft.com/office/drawing/2014/main" id="{3A100C5A-666A-41C2-A7D3-5E00C60C3D5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39" name="大かっこ 3138">
          <a:extLst>
            <a:ext uri="{FF2B5EF4-FFF2-40B4-BE49-F238E27FC236}">
              <a16:creationId xmlns:a16="http://schemas.microsoft.com/office/drawing/2014/main" id="{146351B8-EB61-43A9-B6AC-2B6489130E1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40" name="大かっこ 3139">
          <a:extLst>
            <a:ext uri="{FF2B5EF4-FFF2-40B4-BE49-F238E27FC236}">
              <a16:creationId xmlns:a16="http://schemas.microsoft.com/office/drawing/2014/main" id="{ACA15815-CBED-42FC-9BE2-C236D37DED9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41" name="大かっこ 3140">
          <a:extLst>
            <a:ext uri="{FF2B5EF4-FFF2-40B4-BE49-F238E27FC236}">
              <a16:creationId xmlns:a16="http://schemas.microsoft.com/office/drawing/2014/main" id="{49CBD973-30ED-47CC-8714-25F86CE441D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42" name="大かっこ 3141">
          <a:extLst>
            <a:ext uri="{FF2B5EF4-FFF2-40B4-BE49-F238E27FC236}">
              <a16:creationId xmlns:a16="http://schemas.microsoft.com/office/drawing/2014/main" id="{12BC8BED-2551-4324-825B-236C3B9FFE3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43" name="大かっこ 3142">
          <a:extLst>
            <a:ext uri="{FF2B5EF4-FFF2-40B4-BE49-F238E27FC236}">
              <a16:creationId xmlns:a16="http://schemas.microsoft.com/office/drawing/2014/main" id="{325A6F80-2171-4D01-8834-D4BCC578A92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44" name="大かっこ 3143">
          <a:extLst>
            <a:ext uri="{FF2B5EF4-FFF2-40B4-BE49-F238E27FC236}">
              <a16:creationId xmlns:a16="http://schemas.microsoft.com/office/drawing/2014/main" id="{8B6968AE-9851-4EEE-99DA-5C90F4E2E20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45" name="大かっこ 3144">
          <a:extLst>
            <a:ext uri="{FF2B5EF4-FFF2-40B4-BE49-F238E27FC236}">
              <a16:creationId xmlns:a16="http://schemas.microsoft.com/office/drawing/2014/main" id="{15AB3E1B-41DB-4003-BE41-9AC7B90B8F3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46" name="大かっこ 3145">
          <a:extLst>
            <a:ext uri="{FF2B5EF4-FFF2-40B4-BE49-F238E27FC236}">
              <a16:creationId xmlns:a16="http://schemas.microsoft.com/office/drawing/2014/main" id="{7C912051-D367-4E7E-81F1-7135447DAD5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47" name="大かっこ 3146">
          <a:extLst>
            <a:ext uri="{FF2B5EF4-FFF2-40B4-BE49-F238E27FC236}">
              <a16:creationId xmlns:a16="http://schemas.microsoft.com/office/drawing/2014/main" id="{A07E6F85-9BAC-4D63-B256-4FE5EBA17B0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48" name="大かっこ 3147">
          <a:extLst>
            <a:ext uri="{FF2B5EF4-FFF2-40B4-BE49-F238E27FC236}">
              <a16:creationId xmlns:a16="http://schemas.microsoft.com/office/drawing/2014/main" id="{12C87985-133A-4F67-A65F-F91C298FB92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49" name="大かっこ 3148">
          <a:extLst>
            <a:ext uri="{FF2B5EF4-FFF2-40B4-BE49-F238E27FC236}">
              <a16:creationId xmlns:a16="http://schemas.microsoft.com/office/drawing/2014/main" id="{86D755AB-4CCE-43AA-BD2A-08C8D7CBBA5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50" name="大かっこ 3149">
          <a:extLst>
            <a:ext uri="{FF2B5EF4-FFF2-40B4-BE49-F238E27FC236}">
              <a16:creationId xmlns:a16="http://schemas.microsoft.com/office/drawing/2014/main" id="{C0C195D4-5DC1-4963-864E-5745F06A374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51" name="大かっこ 3150">
          <a:extLst>
            <a:ext uri="{FF2B5EF4-FFF2-40B4-BE49-F238E27FC236}">
              <a16:creationId xmlns:a16="http://schemas.microsoft.com/office/drawing/2014/main" id="{89913CA9-18BA-45B7-AC0E-DB600DC9078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52" name="大かっこ 3151">
          <a:extLst>
            <a:ext uri="{FF2B5EF4-FFF2-40B4-BE49-F238E27FC236}">
              <a16:creationId xmlns:a16="http://schemas.microsoft.com/office/drawing/2014/main" id="{1E8A277E-7152-45C0-8585-E3280C38062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53" name="大かっこ 3152">
          <a:extLst>
            <a:ext uri="{FF2B5EF4-FFF2-40B4-BE49-F238E27FC236}">
              <a16:creationId xmlns:a16="http://schemas.microsoft.com/office/drawing/2014/main" id="{336A085F-3071-41EC-A045-0FD17485E20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54" name="大かっこ 3153">
          <a:extLst>
            <a:ext uri="{FF2B5EF4-FFF2-40B4-BE49-F238E27FC236}">
              <a16:creationId xmlns:a16="http://schemas.microsoft.com/office/drawing/2014/main" id="{A9F38033-BB18-463C-82CC-401943F4865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55" name="大かっこ 3154">
          <a:extLst>
            <a:ext uri="{FF2B5EF4-FFF2-40B4-BE49-F238E27FC236}">
              <a16:creationId xmlns:a16="http://schemas.microsoft.com/office/drawing/2014/main" id="{074C92BD-1912-4AB9-AA8A-BC88FCF6D38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56" name="大かっこ 3155">
          <a:extLst>
            <a:ext uri="{FF2B5EF4-FFF2-40B4-BE49-F238E27FC236}">
              <a16:creationId xmlns:a16="http://schemas.microsoft.com/office/drawing/2014/main" id="{32DC1465-3020-45EE-B8FC-A858A6F468E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57" name="大かっこ 3156">
          <a:extLst>
            <a:ext uri="{FF2B5EF4-FFF2-40B4-BE49-F238E27FC236}">
              <a16:creationId xmlns:a16="http://schemas.microsoft.com/office/drawing/2014/main" id="{66C0D771-7488-4C68-A0EB-BD24856EF4A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58" name="大かっこ 3157">
          <a:extLst>
            <a:ext uri="{FF2B5EF4-FFF2-40B4-BE49-F238E27FC236}">
              <a16:creationId xmlns:a16="http://schemas.microsoft.com/office/drawing/2014/main" id="{4768833C-6744-4639-88E6-F69D3560CB7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59" name="大かっこ 3158">
          <a:extLst>
            <a:ext uri="{FF2B5EF4-FFF2-40B4-BE49-F238E27FC236}">
              <a16:creationId xmlns:a16="http://schemas.microsoft.com/office/drawing/2014/main" id="{0AB789C7-764A-46DA-BE09-A8B2ED2FA81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60" name="大かっこ 3159">
          <a:extLst>
            <a:ext uri="{FF2B5EF4-FFF2-40B4-BE49-F238E27FC236}">
              <a16:creationId xmlns:a16="http://schemas.microsoft.com/office/drawing/2014/main" id="{22C49FC5-8556-410A-9DD3-A0B128078FC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61" name="大かっこ 3160">
          <a:extLst>
            <a:ext uri="{FF2B5EF4-FFF2-40B4-BE49-F238E27FC236}">
              <a16:creationId xmlns:a16="http://schemas.microsoft.com/office/drawing/2014/main" id="{6817D7AD-F753-4110-B506-7F659B6A4ED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162" name="大かっこ 3161">
          <a:extLst>
            <a:ext uri="{FF2B5EF4-FFF2-40B4-BE49-F238E27FC236}">
              <a16:creationId xmlns:a16="http://schemas.microsoft.com/office/drawing/2014/main" id="{CA134F52-CE65-4C22-84AA-380A4631ABDD}"/>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63" name="大かっこ 3162">
          <a:extLst>
            <a:ext uri="{FF2B5EF4-FFF2-40B4-BE49-F238E27FC236}">
              <a16:creationId xmlns:a16="http://schemas.microsoft.com/office/drawing/2014/main" id="{F64ADE42-BCC4-43CD-8BC3-593FB17E5FC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64" name="大かっこ 3163">
          <a:extLst>
            <a:ext uri="{FF2B5EF4-FFF2-40B4-BE49-F238E27FC236}">
              <a16:creationId xmlns:a16="http://schemas.microsoft.com/office/drawing/2014/main" id="{9E9FB65B-17B6-4E82-9806-1CE87C91A0A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65" name="大かっこ 3164">
          <a:extLst>
            <a:ext uri="{FF2B5EF4-FFF2-40B4-BE49-F238E27FC236}">
              <a16:creationId xmlns:a16="http://schemas.microsoft.com/office/drawing/2014/main" id="{C3E6BEE6-A2B2-4A4B-AA78-8A5B70CE95E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66" name="大かっこ 3165">
          <a:extLst>
            <a:ext uri="{FF2B5EF4-FFF2-40B4-BE49-F238E27FC236}">
              <a16:creationId xmlns:a16="http://schemas.microsoft.com/office/drawing/2014/main" id="{2E2D09D6-77CC-48E1-A892-1DC2A167047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167" name="大かっこ 3166">
          <a:extLst>
            <a:ext uri="{FF2B5EF4-FFF2-40B4-BE49-F238E27FC236}">
              <a16:creationId xmlns:a16="http://schemas.microsoft.com/office/drawing/2014/main" id="{75E26402-80FE-4DD5-8E09-27BFDF434BC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1846829</xdr:colOff>
      <xdr:row>0</xdr:row>
      <xdr:rowOff>9309</xdr:rowOff>
    </xdr:from>
    <xdr:to>
      <xdr:col>4</xdr:col>
      <xdr:colOff>229109</xdr:colOff>
      <xdr:row>0</xdr:row>
      <xdr:rowOff>239709</xdr:rowOff>
    </xdr:to>
    <xdr:sp macro="" textlink="">
      <xdr:nvSpPr>
        <xdr:cNvPr id="2" name="テキスト ボックス 1">
          <a:extLst>
            <a:ext uri="{FF2B5EF4-FFF2-40B4-BE49-F238E27FC236}">
              <a16:creationId xmlns:a16="http://schemas.microsoft.com/office/drawing/2014/main" id="{1B38A878-911C-4D45-9189-65603E7B5DFA}"/>
            </a:ext>
          </a:extLst>
        </xdr:cNvPr>
        <xdr:cNvSpPr txBox="1"/>
      </xdr:nvSpPr>
      <xdr:spPr>
        <a:xfrm>
          <a:off x="3888989" y="9309"/>
          <a:ext cx="1476000" cy="2304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科目の内容（病院）</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2813825</xdr:colOff>
      <xdr:row>0</xdr:row>
      <xdr:rowOff>7434</xdr:rowOff>
    </xdr:from>
    <xdr:to>
      <xdr:col>6</xdr:col>
      <xdr:colOff>469</xdr:colOff>
      <xdr:row>0</xdr:row>
      <xdr:rowOff>237834</xdr:rowOff>
    </xdr:to>
    <xdr:sp macro="" textlink="">
      <xdr:nvSpPr>
        <xdr:cNvPr id="2" name="テキスト ボックス 1">
          <a:extLst>
            <a:ext uri="{FF2B5EF4-FFF2-40B4-BE49-F238E27FC236}">
              <a16:creationId xmlns:a16="http://schemas.microsoft.com/office/drawing/2014/main" id="{BAC65F5A-B9E1-4333-B617-67F94BBB203B}"/>
            </a:ext>
          </a:extLst>
        </xdr:cNvPr>
        <xdr:cNvSpPr txBox="1"/>
      </xdr:nvSpPr>
      <xdr:spPr>
        <a:xfrm>
          <a:off x="4676079" y="7434"/>
          <a:ext cx="900000" cy="2304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職種の内容</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6809784C-E4CB-4E59-B6A0-DA7932AB0AB7}" name="都道府県リスト" displayName="都道府県リスト" ref="A1:E1897" totalsRowShown="0" headerRowDxfId="8" headerRowBorderDxfId="7" tableBorderDxfId="6" totalsRowBorderDxfId="5">
  <autoFilter ref="A1:E1897" xr:uid="{094DD2FD-77D9-44AD-B0EA-75147BF4FEF4}"/>
  <tableColumns count="5">
    <tableColumn id="9" xr3:uid="{88553C73-776B-430F-8765-ABF4A63834B1}" name="列1" dataDxfId="4">
      <calculatedColumnFormula>B2&amp;COUNTIF($B$2:B2,B2)</calculatedColumnFormula>
    </tableColumn>
    <tableColumn id="2" xr3:uid="{0D7103AA-3B6A-446C-A69E-E8A324816560}" name="都道府県名" dataDxfId="3"/>
    <tableColumn id="4" xr3:uid="{78B39BD2-7030-49B7-9758-B0E6E5A25C6D}" name="市町村名" dataDxfId="2"/>
    <tableColumn id="10" xr3:uid="{C786DB40-638E-4244-AD19-CC4D5F9C0925}" name="列2" dataDxfId="1">
      <calculatedColumnFormula>B2&amp;C2</calculatedColumnFormula>
    </tableColumn>
    <tableColumn id="8" xr3:uid="{98AF8D28-4EA8-4E8F-AD2F-8378FD800FFC}" name="二次医療圏名" dataDxfId="0"/>
  </tableColumns>
  <tableStyleInfo name="TableStyleMedium2"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B9D3B3-60BB-4265-AAE4-881DBEB6CFF8}">
  <sheetPr>
    <tabColor rgb="FFFFC000"/>
  </sheetPr>
  <dimension ref="A1:OI2"/>
  <sheetViews>
    <sheetView tabSelected="1" workbookViewId="0">
      <selection activeCell="A2" sqref="A2"/>
    </sheetView>
  </sheetViews>
  <sheetFormatPr defaultRowHeight="18" x14ac:dyDescent="0.45"/>
  <cols>
    <col min="15" max="15" width="8.69921875" customWidth="1"/>
  </cols>
  <sheetData>
    <row r="1" spans="1:399" s="44" customFormat="1" ht="85.95" customHeight="1" x14ac:dyDescent="0.45">
      <c r="A1" s="44" t="s">
        <v>2549</v>
      </c>
      <c r="B1" s="44" t="s">
        <v>2654</v>
      </c>
      <c r="C1" s="44" t="s">
        <v>2655</v>
      </c>
      <c r="D1" s="44" t="s">
        <v>2656</v>
      </c>
      <c r="E1" s="44" t="s">
        <v>2657</v>
      </c>
      <c r="F1" s="44" t="s">
        <v>2658</v>
      </c>
      <c r="G1" s="44" t="s">
        <v>2647</v>
      </c>
      <c r="H1" s="44" t="s">
        <v>2684</v>
      </c>
      <c r="I1" s="44" t="s">
        <v>2659</v>
      </c>
      <c r="J1" s="44" t="s">
        <v>2660</v>
      </c>
      <c r="K1" s="44" t="s">
        <v>2661</v>
      </c>
      <c r="L1" s="44" t="s">
        <v>2662</v>
      </c>
      <c r="M1" s="44" t="s">
        <v>3004</v>
      </c>
      <c r="N1" s="44" t="s">
        <v>2663</v>
      </c>
      <c r="O1" s="44" t="s">
        <v>2664</v>
      </c>
      <c r="P1" s="44" t="s">
        <v>2665</v>
      </c>
      <c r="Q1" s="44" t="s">
        <v>2666</v>
      </c>
      <c r="R1" s="65" t="s">
        <v>2667</v>
      </c>
      <c r="S1" s="66" t="s">
        <v>2668</v>
      </c>
      <c r="T1" s="66" t="s">
        <v>2669</v>
      </c>
      <c r="U1" s="132" t="s">
        <v>3141</v>
      </c>
      <c r="V1" s="132" t="s">
        <v>3142</v>
      </c>
      <c r="W1" s="132" t="s">
        <v>3143</v>
      </c>
      <c r="X1" s="132" t="s">
        <v>3144</v>
      </c>
      <c r="Y1" s="132" t="s">
        <v>3145</v>
      </c>
      <c r="Z1" s="132" t="s">
        <v>3146</v>
      </c>
      <c r="AA1" s="132" t="s">
        <v>3147</v>
      </c>
      <c r="AB1" s="132" t="s">
        <v>3148</v>
      </c>
      <c r="AC1" s="132" t="s">
        <v>3149</v>
      </c>
      <c r="AD1" s="132" t="s">
        <v>3150</v>
      </c>
      <c r="AE1" s="132" t="s">
        <v>3151</v>
      </c>
      <c r="AF1" s="132" t="s">
        <v>3152</v>
      </c>
      <c r="AG1" s="132" t="s">
        <v>3153</v>
      </c>
      <c r="AH1" s="132" t="s">
        <v>3154</v>
      </c>
      <c r="AI1" s="132" t="s">
        <v>3155</v>
      </c>
      <c r="AJ1" s="132" t="s">
        <v>3156</v>
      </c>
      <c r="AK1" s="132" t="s">
        <v>3157</v>
      </c>
      <c r="AL1" s="132" t="s">
        <v>3158</v>
      </c>
      <c r="AM1" s="132" t="s">
        <v>3159</v>
      </c>
      <c r="AN1" s="132" t="s">
        <v>3136</v>
      </c>
      <c r="AO1" s="132" t="s">
        <v>3160</v>
      </c>
      <c r="AP1" s="132" t="s">
        <v>3161</v>
      </c>
      <c r="AQ1" s="132" t="s">
        <v>3162</v>
      </c>
      <c r="AR1" s="132" t="s">
        <v>3163</v>
      </c>
      <c r="AS1" s="132" t="s">
        <v>3164</v>
      </c>
      <c r="AT1" s="132" t="s">
        <v>3165</v>
      </c>
      <c r="AU1" s="132" t="s">
        <v>3166</v>
      </c>
      <c r="AV1" s="132" t="s">
        <v>3167</v>
      </c>
      <c r="AW1" s="133" t="s">
        <v>3168</v>
      </c>
      <c r="AX1" s="133" t="s">
        <v>3137</v>
      </c>
      <c r="AY1" s="132" t="s">
        <v>3169</v>
      </c>
      <c r="AZ1" s="132" t="s">
        <v>3170</v>
      </c>
      <c r="BA1" s="133" t="s">
        <v>3171</v>
      </c>
      <c r="BB1" s="133" t="s">
        <v>3138</v>
      </c>
      <c r="BC1" s="134" t="s">
        <v>3172</v>
      </c>
      <c r="BD1" s="134" t="s">
        <v>3139</v>
      </c>
      <c r="BE1" s="135" t="s">
        <v>3173</v>
      </c>
      <c r="BF1" s="65" t="s">
        <v>3140</v>
      </c>
      <c r="BG1" s="132" t="s">
        <v>3174</v>
      </c>
      <c r="BH1" s="132" t="s">
        <v>3175</v>
      </c>
      <c r="BI1" s="132" t="s">
        <v>3176</v>
      </c>
      <c r="BJ1" s="132" t="s">
        <v>3177</v>
      </c>
      <c r="BK1" s="132" t="s">
        <v>3178</v>
      </c>
      <c r="BL1" s="132" t="s">
        <v>3179</v>
      </c>
      <c r="BM1" s="132" t="s">
        <v>3180</v>
      </c>
      <c r="BN1" s="132" t="s">
        <v>3181</v>
      </c>
      <c r="BO1" s="132" t="s">
        <v>3182</v>
      </c>
      <c r="BP1" s="132" t="s">
        <v>3183</v>
      </c>
      <c r="BQ1" s="132" t="s">
        <v>3184</v>
      </c>
      <c r="BR1" s="132" t="s">
        <v>3185</v>
      </c>
      <c r="BS1" s="132" t="s">
        <v>3186</v>
      </c>
      <c r="BT1" s="132" t="s">
        <v>3187</v>
      </c>
      <c r="BU1" s="132" t="s">
        <v>3188</v>
      </c>
      <c r="BV1" s="132" t="s">
        <v>3189</v>
      </c>
      <c r="BW1" s="132" t="s">
        <v>3190</v>
      </c>
      <c r="BX1" s="132" t="s">
        <v>3191</v>
      </c>
      <c r="BY1" s="44" t="s">
        <v>3061</v>
      </c>
      <c r="BZ1" s="44" t="s">
        <v>3062</v>
      </c>
      <c r="CA1" s="44" t="s">
        <v>3063</v>
      </c>
      <c r="CB1" s="44" t="s">
        <v>2724</v>
      </c>
      <c r="CC1" s="44" t="s">
        <v>2756</v>
      </c>
      <c r="CD1" s="44" t="s">
        <v>3071</v>
      </c>
      <c r="CE1" s="44" t="s">
        <v>2788</v>
      </c>
      <c r="CF1" s="44" t="s">
        <v>2938</v>
      </c>
      <c r="CG1" s="44" t="s">
        <v>2939</v>
      </c>
      <c r="CH1" s="44" t="s">
        <v>2820</v>
      </c>
      <c r="CI1" s="44" t="s">
        <v>2821</v>
      </c>
      <c r="CJ1" s="44" t="s">
        <v>3072</v>
      </c>
      <c r="CK1" s="44" t="s">
        <v>2822</v>
      </c>
      <c r="CL1" s="44" t="s">
        <v>2725</v>
      </c>
      <c r="CM1" s="44" t="s">
        <v>2757</v>
      </c>
      <c r="CN1" s="44" t="s">
        <v>3073</v>
      </c>
      <c r="CO1" s="44" t="s">
        <v>2789</v>
      </c>
      <c r="CP1" s="44" t="s">
        <v>2940</v>
      </c>
      <c r="CQ1" s="44" t="s">
        <v>2941</v>
      </c>
      <c r="CR1" s="44" t="s">
        <v>2823</v>
      </c>
      <c r="CS1" s="44" t="s">
        <v>2824</v>
      </c>
      <c r="CT1" s="44" t="s">
        <v>3074</v>
      </c>
      <c r="CU1" s="44" t="s">
        <v>2825</v>
      </c>
      <c r="CV1" s="44" t="s">
        <v>2726</v>
      </c>
      <c r="CW1" s="44" t="s">
        <v>2758</v>
      </c>
      <c r="CX1" s="44" t="s">
        <v>3075</v>
      </c>
      <c r="CY1" s="44" t="s">
        <v>2790</v>
      </c>
      <c r="CZ1" s="44" t="s">
        <v>2942</v>
      </c>
      <c r="DA1" s="44" t="s">
        <v>2943</v>
      </c>
      <c r="DB1" s="44" t="s">
        <v>2826</v>
      </c>
      <c r="DC1" s="44" t="s">
        <v>2827</v>
      </c>
      <c r="DD1" s="44" t="s">
        <v>3076</v>
      </c>
      <c r="DE1" s="44" t="s">
        <v>2828</v>
      </c>
      <c r="DF1" s="44" t="s">
        <v>2727</v>
      </c>
      <c r="DG1" s="44" t="s">
        <v>2759</v>
      </c>
      <c r="DH1" s="44" t="s">
        <v>3077</v>
      </c>
      <c r="DI1" s="44" t="s">
        <v>2791</v>
      </c>
      <c r="DJ1" s="44" t="s">
        <v>2944</v>
      </c>
      <c r="DK1" s="44" t="s">
        <v>2945</v>
      </c>
      <c r="DL1" s="44" t="s">
        <v>2829</v>
      </c>
      <c r="DM1" s="44" t="s">
        <v>2830</v>
      </c>
      <c r="DN1" s="44" t="s">
        <v>3078</v>
      </c>
      <c r="DO1" s="44" t="s">
        <v>2831</v>
      </c>
      <c r="DP1" s="44" t="s">
        <v>2728</v>
      </c>
      <c r="DQ1" s="44" t="s">
        <v>2760</v>
      </c>
      <c r="DR1" s="44" t="s">
        <v>3079</v>
      </c>
      <c r="DS1" s="44" t="s">
        <v>2792</v>
      </c>
      <c r="DT1" s="44" t="s">
        <v>2946</v>
      </c>
      <c r="DU1" s="44" t="s">
        <v>2947</v>
      </c>
      <c r="DV1" s="44" t="s">
        <v>2832</v>
      </c>
      <c r="DW1" s="44" t="s">
        <v>2833</v>
      </c>
      <c r="DX1" s="44" t="s">
        <v>3080</v>
      </c>
      <c r="DY1" s="44" t="s">
        <v>2834</v>
      </c>
      <c r="DZ1" s="44" t="s">
        <v>2729</v>
      </c>
      <c r="EA1" s="44" t="s">
        <v>2761</v>
      </c>
      <c r="EB1" s="44" t="s">
        <v>3081</v>
      </c>
      <c r="EC1" s="44" t="s">
        <v>2793</v>
      </c>
      <c r="ED1" s="44" t="s">
        <v>2948</v>
      </c>
      <c r="EE1" s="44" t="s">
        <v>2949</v>
      </c>
      <c r="EF1" s="44" t="s">
        <v>2835</v>
      </c>
      <c r="EG1" s="44" t="s">
        <v>2836</v>
      </c>
      <c r="EH1" s="44" t="s">
        <v>3082</v>
      </c>
      <c r="EI1" s="44" t="s">
        <v>2837</v>
      </c>
      <c r="EJ1" s="44" t="s">
        <v>2730</v>
      </c>
      <c r="EK1" s="44" t="s">
        <v>2762</v>
      </c>
      <c r="EL1" s="44" t="s">
        <v>3083</v>
      </c>
      <c r="EM1" s="44" t="s">
        <v>2794</v>
      </c>
      <c r="EN1" s="44" t="s">
        <v>2950</v>
      </c>
      <c r="EO1" s="44" t="s">
        <v>2951</v>
      </c>
      <c r="EP1" s="44" t="s">
        <v>2838</v>
      </c>
      <c r="EQ1" s="44" t="s">
        <v>2839</v>
      </c>
      <c r="ER1" s="44" t="s">
        <v>3084</v>
      </c>
      <c r="ES1" s="44" t="s">
        <v>2840</v>
      </c>
      <c r="ET1" s="44" t="s">
        <v>2731</v>
      </c>
      <c r="EU1" s="44" t="s">
        <v>2763</v>
      </c>
      <c r="EV1" s="44" t="s">
        <v>3085</v>
      </c>
      <c r="EW1" s="44" t="s">
        <v>2795</v>
      </c>
      <c r="EX1" s="44" t="s">
        <v>2952</v>
      </c>
      <c r="EY1" s="44" t="s">
        <v>2953</v>
      </c>
      <c r="EZ1" s="44" t="s">
        <v>2841</v>
      </c>
      <c r="FA1" s="44" t="s">
        <v>2842</v>
      </c>
      <c r="FB1" s="44" t="s">
        <v>3086</v>
      </c>
      <c r="FC1" s="44" t="s">
        <v>2843</v>
      </c>
      <c r="FD1" s="44" t="s">
        <v>2732</v>
      </c>
      <c r="FE1" s="44" t="s">
        <v>2764</v>
      </c>
      <c r="FF1" s="44" t="s">
        <v>3087</v>
      </c>
      <c r="FG1" s="44" t="s">
        <v>2796</v>
      </c>
      <c r="FH1" s="44" t="s">
        <v>2954</v>
      </c>
      <c r="FI1" s="44" t="s">
        <v>2955</v>
      </c>
      <c r="FJ1" s="44" t="s">
        <v>2844</v>
      </c>
      <c r="FK1" s="44" t="s">
        <v>2845</v>
      </c>
      <c r="FL1" s="44" t="s">
        <v>3088</v>
      </c>
      <c r="FM1" s="44" t="s">
        <v>2846</v>
      </c>
      <c r="FN1" s="44" t="s">
        <v>2733</v>
      </c>
      <c r="FO1" s="44" t="s">
        <v>2765</v>
      </c>
      <c r="FP1" s="44" t="s">
        <v>3089</v>
      </c>
      <c r="FQ1" s="44" t="s">
        <v>2797</v>
      </c>
      <c r="FR1" s="44" t="s">
        <v>2956</v>
      </c>
      <c r="FS1" s="44" t="s">
        <v>2957</v>
      </c>
      <c r="FT1" s="44" t="s">
        <v>2847</v>
      </c>
      <c r="FU1" s="44" t="s">
        <v>2848</v>
      </c>
      <c r="FV1" s="44" t="s">
        <v>3090</v>
      </c>
      <c r="FW1" s="44" t="s">
        <v>2849</v>
      </c>
      <c r="FX1" s="44" t="s">
        <v>2734</v>
      </c>
      <c r="FY1" s="44" t="s">
        <v>2766</v>
      </c>
      <c r="FZ1" s="44" t="s">
        <v>3091</v>
      </c>
      <c r="GA1" s="44" t="s">
        <v>2798</v>
      </c>
      <c r="GB1" s="44" t="s">
        <v>2958</v>
      </c>
      <c r="GC1" s="44" t="s">
        <v>2959</v>
      </c>
      <c r="GD1" s="44" t="s">
        <v>2850</v>
      </c>
      <c r="GE1" s="44" t="s">
        <v>2851</v>
      </c>
      <c r="GF1" s="44" t="s">
        <v>3092</v>
      </c>
      <c r="GG1" s="44" t="s">
        <v>2852</v>
      </c>
      <c r="GH1" s="44" t="s">
        <v>2735</v>
      </c>
      <c r="GI1" s="44" t="s">
        <v>2767</v>
      </c>
      <c r="GJ1" s="44" t="s">
        <v>3093</v>
      </c>
      <c r="GK1" s="44" t="s">
        <v>2799</v>
      </c>
      <c r="GL1" s="44" t="s">
        <v>2960</v>
      </c>
      <c r="GM1" s="44" t="s">
        <v>2961</v>
      </c>
      <c r="GN1" s="44" t="s">
        <v>2853</v>
      </c>
      <c r="GO1" s="44" t="s">
        <v>2854</v>
      </c>
      <c r="GP1" s="44" t="s">
        <v>3094</v>
      </c>
      <c r="GQ1" s="44" t="s">
        <v>2855</v>
      </c>
      <c r="GR1" s="44" t="s">
        <v>2736</v>
      </c>
      <c r="GS1" s="44" t="s">
        <v>2768</v>
      </c>
      <c r="GT1" s="44" t="s">
        <v>3095</v>
      </c>
      <c r="GU1" s="44" t="s">
        <v>2800</v>
      </c>
      <c r="GV1" s="44" t="s">
        <v>2962</v>
      </c>
      <c r="GW1" s="44" t="s">
        <v>2963</v>
      </c>
      <c r="GX1" s="44" t="s">
        <v>2856</v>
      </c>
      <c r="GY1" s="44" t="s">
        <v>2857</v>
      </c>
      <c r="GZ1" s="44" t="s">
        <v>3096</v>
      </c>
      <c r="HA1" s="44" t="s">
        <v>2858</v>
      </c>
      <c r="HB1" s="44" t="s">
        <v>2737</v>
      </c>
      <c r="HC1" s="44" t="s">
        <v>2769</v>
      </c>
      <c r="HD1" s="44" t="s">
        <v>3097</v>
      </c>
      <c r="HE1" s="44" t="s">
        <v>2801</v>
      </c>
      <c r="HF1" s="44" t="s">
        <v>2964</v>
      </c>
      <c r="HG1" s="44" t="s">
        <v>2965</v>
      </c>
      <c r="HH1" s="44" t="s">
        <v>2859</v>
      </c>
      <c r="HI1" s="44" t="s">
        <v>2860</v>
      </c>
      <c r="HJ1" s="44" t="s">
        <v>3098</v>
      </c>
      <c r="HK1" s="44" t="s">
        <v>2861</v>
      </c>
      <c r="HL1" s="44" t="s">
        <v>2738</v>
      </c>
      <c r="HM1" s="44" t="s">
        <v>2770</v>
      </c>
      <c r="HN1" s="44" t="s">
        <v>3099</v>
      </c>
      <c r="HO1" s="44" t="s">
        <v>2802</v>
      </c>
      <c r="HP1" s="44" t="s">
        <v>2966</v>
      </c>
      <c r="HQ1" s="44" t="s">
        <v>2967</v>
      </c>
      <c r="HR1" s="44" t="s">
        <v>2862</v>
      </c>
      <c r="HS1" s="44" t="s">
        <v>2863</v>
      </c>
      <c r="HT1" s="44" t="s">
        <v>3100</v>
      </c>
      <c r="HU1" s="44" t="s">
        <v>2864</v>
      </c>
      <c r="HV1" s="44" t="s">
        <v>2739</v>
      </c>
      <c r="HW1" s="44" t="s">
        <v>2771</v>
      </c>
      <c r="HX1" s="44" t="s">
        <v>3101</v>
      </c>
      <c r="HY1" s="44" t="s">
        <v>2803</v>
      </c>
      <c r="HZ1" s="44" t="s">
        <v>2968</v>
      </c>
      <c r="IA1" s="44" t="s">
        <v>2969</v>
      </c>
      <c r="IB1" s="44" t="s">
        <v>2865</v>
      </c>
      <c r="IC1" s="44" t="s">
        <v>2866</v>
      </c>
      <c r="ID1" s="44" t="s">
        <v>3102</v>
      </c>
      <c r="IE1" s="44" t="s">
        <v>2867</v>
      </c>
      <c r="IF1" s="44" t="s">
        <v>2740</v>
      </c>
      <c r="IG1" s="44" t="s">
        <v>2772</v>
      </c>
      <c r="IH1" s="44" t="s">
        <v>3103</v>
      </c>
      <c r="II1" s="44" t="s">
        <v>2804</v>
      </c>
      <c r="IJ1" s="44" t="s">
        <v>2970</v>
      </c>
      <c r="IK1" s="44" t="s">
        <v>2971</v>
      </c>
      <c r="IL1" s="44" t="s">
        <v>2868</v>
      </c>
      <c r="IM1" s="44" t="s">
        <v>2869</v>
      </c>
      <c r="IN1" s="44" t="s">
        <v>3104</v>
      </c>
      <c r="IO1" s="44" t="s">
        <v>2870</v>
      </c>
      <c r="IP1" s="44" t="s">
        <v>2741</v>
      </c>
      <c r="IQ1" s="44" t="s">
        <v>2773</v>
      </c>
      <c r="IR1" s="44" t="s">
        <v>3105</v>
      </c>
      <c r="IS1" s="44" t="s">
        <v>2805</v>
      </c>
      <c r="IT1" s="44" t="s">
        <v>2972</v>
      </c>
      <c r="IU1" s="44" t="s">
        <v>2973</v>
      </c>
      <c r="IV1" s="44" t="s">
        <v>2871</v>
      </c>
      <c r="IW1" s="44" t="s">
        <v>2872</v>
      </c>
      <c r="IX1" s="44" t="s">
        <v>3106</v>
      </c>
      <c r="IY1" s="44" t="s">
        <v>2873</v>
      </c>
      <c r="IZ1" s="44" t="s">
        <v>2742</v>
      </c>
      <c r="JA1" s="44" t="s">
        <v>2774</v>
      </c>
      <c r="JB1" s="44" t="s">
        <v>3107</v>
      </c>
      <c r="JC1" s="44" t="s">
        <v>2806</v>
      </c>
      <c r="JD1" s="44" t="s">
        <v>2974</v>
      </c>
      <c r="JE1" s="44" t="s">
        <v>2975</v>
      </c>
      <c r="JF1" s="44" t="s">
        <v>2874</v>
      </c>
      <c r="JG1" s="44" t="s">
        <v>2875</v>
      </c>
      <c r="JH1" s="44" t="s">
        <v>3108</v>
      </c>
      <c r="JI1" s="44" t="s">
        <v>2876</v>
      </c>
      <c r="JJ1" s="44" t="s">
        <v>2743</v>
      </c>
      <c r="JK1" s="44" t="s">
        <v>2775</v>
      </c>
      <c r="JL1" s="44" t="s">
        <v>3109</v>
      </c>
      <c r="JM1" s="44" t="s">
        <v>2807</v>
      </c>
      <c r="JN1" s="44" t="s">
        <v>2976</v>
      </c>
      <c r="JO1" s="44" t="s">
        <v>2977</v>
      </c>
      <c r="JP1" s="44" t="s">
        <v>2877</v>
      </c>
      <c r="JQ1" s="44" t="s">
        <v>2878</v>
      </c>
      <c r="JR1" s="44" t="s">
        <v>3110</v>
      </c>
      <c r="JS1" s="44" t="s">
        <v>2879</v>
      </c>
      <c r="JT1" s="44" t="s">
        <v>2744</v>
      </c>
      <c r="JU1" s="44" t="s">
        <v>2776</v>
      </c>
      <c r="JV1" s="44" t="s">
        <v>3111</v>
      </c>
      <c r="JW1" s="44" t="s">
        <v>2808</v>
      </c>
      <c r="JX1" s="44" t="s">
        <v>2978</v>
      </c>
      <c r="JY1" s="44" t="s">
        <v>2979</v>
      </c>
      <c r="JZ1" s="44" t="s">
        <v>2880</v>
      </c>
      <c r="KA1" s="44" t="s">
        <v>2881</v>
      </c>
      <c r="KB1" s="44" t="s">
        <v>3112</v>
      </c>
      <c r="KC1" s="44" t="s">
        <v>2882</v>
      </c>
      <c r="KD1" s="44" t="s">
        <v>2745</v>
      </c>
      <c r="KE1" s="44" t="s">
        <v>2777</v>
      </c>
      <c r="KF1" s="44" t="s">
        <v>3113</v>
      </c>
      <c r="KG1" s="44" t="s">
        <v>2809</v>
      </c>
      <c r="KH1" s="44" t="s">
        <v>2980</v>
      </c>
      <c r="KI1" s="44" t="s">
        <v>2981</v>
      </c>
      <c r="KJ1" s="44" t="s">
        <v>2883</v>
      </c>
      <c r="KK1" s="44" t="s">
        <v>2884</v>
      </c>
      <c r="KL1" s="44" t="s">
        <v>3114</v>
      </c>
      <c r="KM1" s="44" t="s">
        <v>2885</v>
      </c>
      <c r="KN1" s="44" t="s">
        <v>2746</v>
      </c>
      <c r="KO1" s="44" t="s">
        <v>2778</v>
      </c>
      <c r="KP1" s="44" t="s">
        <v>3115</v>
      </c>
      <c r="KQ1" s="44" t="s">
        <v>2810</v>
      </c>
      <c r="KR1" s="44" t="s">
        <v>2982</v>
      </c>
      <c r="KS1" s="44" t="s">
        <v>2983</v>
      </c>
      <c r="KT1" s="44" t="s">
        <v>2886</v>
      </c>
      <c r="KU1" s="44" t="s">
        <v>2887</v>
      </c>
      <c r="KV1" s="44" t="s">
        <v>3116</v>
      </c>
      <c r="KW1" s="44" t="s">
        <v>2888</v>
      </c>
      <c r="KX1" s="44" t="s">
        <v>2747</v>
      </c>
      <c r="KY1" s="44" t="s">
        <v>2779</v>
      </c>
      <c r="KZ1" s="44" t="s">
        <v>3117</v>
      </c>
      <c r="LA1" s="44" t="s">
        <v>2811</v>
      </c>
      <c r="LB1" s="44" t="s">
        <v>2984</v>
      </c>
      <c r="LC1" s="44" t="s">
        <v>2985</v>
      </c>
      <c r="LD1" s="44" t="s">
        <v>2889</v>
      </c>
      <c r="LE1" s="44" t="s">
        <v>2890</v>
      </c>
      <c r="LF1" s="44" t="s">
        <v>3118</v>
      </c>
      <c r="LG1" s="44" t="s">
        <v>2891</v>
      </c>
      <c r="LH1" s="44" t="s">
        <v>2748</v>
      </c>
      <c r="LI1" s="44" t="s">
        <v>2780</v>
      </c>
      <c r="LJ1" s="44" t="s">
        <v>3119</v>
      </c>
      <c r="LK1" s="44" t="s">
        <v>2812</v>
      </c>
      <c r="LL1" s="44" t="s">
        <v>2986</v>
      </c>
      <c r="LM1" s="44" t="s">
        <v>2987</v>
      </c>
      <c r="LN1" s="44" t="s">
        <v>2892</v>
      </c>
      <c r="LO1" s="44" t="s">
        <v>2893</v>
      </c>
      <c r="LP1" s="44" t="s">
        <v>3120</v>
      </c>
      <c r="LQ1" s="44" t="s">
        <v>2894</v>
      </c>
      <c r="LR1" s="44" t="s">
        <v>2749</v>
      </c>
      <c r="LS1" s="44" t="s">
        <v>2781</v>
      </c>
      <c r="LT1" s="44" t="s">
        <v>3121</v>
      </c>
      <c r="LU1" s="44" t="s">
        <v>2813</v>
      </c>
      <c r="LV1" s="44" t="s">
        <v>2988</v>
      </c>
      <c r="LW1" s="44" t="s">
        <v>2989</v>
      </c>
      <c r="LX1" s="44" t="s">
        <v>2895</v>
      </c>
      <c r="LY1" s="44" t="s">
        <v>2896</v>
      </c>
      <c r="LZ1" s="44" t="s">
        <v>3122</v>
      </c>
      <c r="MA1" s="44" t="s">
        <v>2897</v>
      </c>
      <c r="MB1" s="44" t="s">
        <v>2750</v>
      </c>
      <c r="MC1" s="44" t="s">
        <v>2782</v>
      </c>
      <c r="MD1" s="44" t="s">
        <v>3123</v>
      </c>
      <c r="ME1" s="44" t="s">
        <v>2814</v>
      </c>
      <c r="MF1" s="44" t="s">
        <v>2990</v>
      </c>
      <c r="MG1" s="44" t="s">
        <v>2991</v>
      </c>
      <c r="MH1" s="44" t="s">
        <v>2898</v>
      </c>
      <c r="MI1" s="44" t="s">
        <v>2899</v>
      </c>
      <c r="MJ1" s="44" t="s">
        <v>3124</v>
      </c>
      <c r="MK1" s="44" t="s">
        <v>2900</v>
      </c>
      <c r="ML1" s="44" t="s">
        <v>2751</v>
      </c>
      <c r="MM1" s="44" t="s">
        <v>2783</v>
      </c>
      <c r="MN1" s="44" t="s">
        <v>3125</v>
      </c>
      <c r="MO1" s="44" t="s">
        <v>2815</v>
      </c>
      <c r="MP1" s="44" t="s">
        <v>2992</v>
      </c>
      <c r="MQ1" s="44" t="s">
        <v>2993</v>
      </c>
      <c r="MR1" s="44" t="s">
        <v>2901</v>
      </c>
      <c r="MS1" s="44" t="s">
        <v>2902</v>
      </c>
      <c r="MT1" s="44" t="s">
        <v>3126</v>
      </c>
      <c r="MU1" s="44" t="s">
        <v>2903</v>
      </c>
      <c r="MV1" s="44" t="s">
        <v>2752</v>
      </c>
      <c r="MW1" s="44" t="s">
        <v>2784</v>
      </c>
      <c r="MX1" s="44" t="s">
        <v>3127</v>
      </c>
      <c r="MY1" s="44" t="s">
        <v>2816</v>
      </c>
      <c r="MZ1" s="44" t="s">
        <v>2994</v>
      </c>
      <c r="NA1" s="44" t="s">
        <v>2995</v>
      </c>
      <c r="NB1" s="44" t="s">
        <v>2904</v>
      </c>
      <c r="NC1" s="44" t="s">
        <v>2905</v>
      </c>
      <c r="ND1" s="44" t="s">
        <v>3128</v>
      </c>
      <c r="NE1" s="44" t="s">
        <v>2906</v>
      </c>
      <c r="NF1" s="44" t="s">
        <v>2753</v>
      </c>
      <c r="NG1" s="44" t="s">
        <v>2785</v>
      </c>
      <c r="NH1" s="44" t="s">
        <v>3129</v>
      </c>
      <c r="NI1" s="44" t="s">
        <v>2817</v>
      </c>
      <c r="NJ1" s="44" t="s">
        <v>2996</v>
      </c>
      <c r="NK1" s="44" t="s">
        <v>2997</v>
      </c>
      <c r="NL1" s="44" t="s">
        <v>2907</v>
      </c>
      <c r="NM1" s="44" t="s">
        <v>2908</v>
      </c>
      <c r="NN1" s="44" t="s">
        <v>3130</v>
      </c>
      <c r="NO1" s="44" t="s">
        <v>2909</v>
      </c>
      <c r="NP1" s="44" t="s">
        <v>2754</v>
      </c>
      <c r="NQ1" s="44" t="s">
        <v>2786</v>
      </c>
      <c r="NR1" s="44" t="s">
        <v>3131</v>
      </c>
      <c r="NS1" s="44" t="s">
        <v>2818</v>
      </c>
      <c r="NT1" s="44" t="s">
        <v>2998</v>
      </c>
      <c r="NU1" s="44" t="s">
        <v>2999</v>
      </c>
      <c r="NV1" s="44" t="s">
        <v>2910</v>
      </c>
      <c r="NW1" s="44" t="s">
        <v>2911</v>
      </c>
      <c r="NX1" s="44" t="s">
        <v>3132</v>
      </c>
      <c r="NY1" s="44" t="s">
        <v>2912</v>
      </c>
      <c r="NZ1" s="44" t="s">
        <v>2755</v>
      </c>
      <c r="OA1" s="44" t="s">
        <v>2787</v>
      </c>
      <c r="OB1" s="44" t="s">
        <v>3133</v>
      </c>
      <c r="OC1" s="44" t="s">
        <v>2819</v>
      </c>
      <c r="OD1" s="44" t="s">
        <v>3000</v>
      </c>
      <c r="OE1" s="44" t="s">
        <v>3001</v>
      </c>
      <c r="OF1" s="44" t="s">
        <v>2913</v>
      </c>
      <c r="OG1" s="44" t="s">
        <v>2914</v>
      </c>
      <c r="OH1" s="44" t="s">
        <v>3134</v>
      </c>
      <c r="OI1" s="44" t="s">
        <v>2915</v>
      </c>
    </row>
    <row r="2" spans="1:399" s="123" customFormat="1" x14ac:dyDescent="0.45">
      <c r="A2" s="141"/>
      <c r="B2" s="142"/>
      <c r="C2" s="141"/>
      <c r="D2" s="141"/>
      <c r="E2" s="141"/>
      <c r="F2" s="141"/>
      <c r="G2" s="141"/>
      <c r="H2" s="141"/>
      <c r="I2" s="141"/>
      <c r="J2" s="141"/>
      <c r="K2" s="141"/>
      <c r="L2" s="141"/>
      <c r="M2" s="141"/>
      <c r="N2" s="141"/>
      <c r="O2" s="143"/>
      <c r="P2" s="143"/>
      <c r="Q2" s="144"/>
      <c r="R2" s="144"/>
      <c r="S2" s="144"/>
      <c r="T2" s="144"/>
      <c r="U2" s="144"/>
      <c r="V2" s="144"/>
      <c r="W2" s="144"/>
      <c r="X2" s="144"/>
      <c r="Y2" s="144"/>
      <c r="Z2" s="144"/>
      <c r="AA2" s="144"/>
      <c r="AB2" s="144"/>
      <c r="AC2" s="144"/>
      <c r="AD2" s="144"/>
      <c r="AE2" s="144"/>
      <c r="AF2" s="144"/>
      <c r="AG2" s="144"/>
      <c r="AH2" s="144"/>
      <c r="AI2" s="144"/>
      <c r="AJ2" s="144"/>
      <c r="AK2" s="144"/>
      <c r="AL2" s="144"/>
      <c r="AM2" s="144"/>
      <c r="AN2" s="144"/>
      <c r="AO2" s="144"/>
      <c r="AP2" s="144"/>
      <c r="AQ2" s="144"/>
      <c r="AR2" s="144"/>
      <c r="AS2" s="144"/>
      <c r="AT2" s="144"/>
      <c r="AU2" s="144"/>
      <c r="AV2" s="144"/>
      <c r="AW2" s="144"/>
      <c r="AX2" s="144"/>
      <c r="AY2" s="144"/>
      <c r="AZ2" s="144"/>
      <c r="BA2" s="144"/>
      <c r="BB2" s="144"/>
      <c r="BC2" s="144"/>
      <c r="BD2" s="144"/>
      <c r="BE2" s="144"/>
      <c r="BF2" s="147"/>
      <c r="BG2" s="144"/>
      <c r="BH2" s="144"/>
      <c r="BI2" s="144"/>
      <c r="BJ2" s="144"/>
      <c r="BK2" s="144"/>
      <c r="BL2" s="144"/>
      <c r="BM2" s="144"/>
      <c r="BN2" s="144"/>
      <c r="BO2" s="144"/>
      <c r="BP2" s="144"/>
      <c r="BQ2" s="144"/>
      <c r="BR2" s="144"/>
      <c r="BS2" s="144"/>
      <c r="BT2" s="144"/>
      <c r="BU2" s="144"/>
      <c r="BV2" s="144"/>
      <c r="BW2" s="144"/>
      <c r="BX2" s="144"/>
      <c r="BY2" s="145"/>
      <c r="BZ2" s="145"/>
      <c r="CA2" s="146"/>
      <c r="CB2" s="147"/>
      <c r="CC2" s="147"/>
      <c r="CD2" s="147"/>
      <c r="CE2" s="147"/>
      <c r="CF2" s="147"/>
      <c r="CG2" s="147"/>
      <c r="CH2" s="147"/>
      <c r="CI2" s="147"/>
      <c r="CJ2" s="147"/>
      <c r="CK2" s="147"/>
      <c r="CL2" s="147"/>
      <c r="CM2" s="147"/>
      <c r="CN2" s="147"/>
      <c r="CO2" s="147"/>
      <c r="CP2" s="147"/>
      <c r="CQ2" s="147"/>
      <c r="CR2" s="147"/>
      <c r="CS2" s="147"/>
      <c r="CT2" s="147"/>
      <c r="CU2" s="147"/>
      <c r="CV2" s="147"/>
      <c r="CW2" s="147"/>
      <c r="CX2" s="147"/>
      <c r="CY2" s="147"/>
      <c r="CZ2" s="147"/>
      <c r="DA2" s="147"/>
      <c r="DB2" s="147"/>
      <c r="DC2" s="147"/>
      <c r="DD2" s="147"/>
      <c r="DE2" s="147"/>
      <c r="DF2" s="147"/>
      <c r="DG2" s="147"/>
      <c r="DH2" s="147"/>
      <c r="DI2" s="147"/>
      <c r="DJ2" s="147"/>
      <c r="DK2" s="147"/>
      <c r="DL2" s="147"/>
      <c r="DM2" s="147"/>
      <c r="DN2" s="147"/>
      <c r="DO2" s="147"/>
      <c r="DP2" s="147"/>
      <c r="DQ2" s="147"/>
      <c r="DR2" s="147"/>
      <c r="DS2" s="147"/>
      <c r="DT2" s="147"/>
      <c r="DU2" s="147"/>
      <c r="DV2" s="147"/>
      <c r="DW2" s="147"/>
      <c r="DX2" s="147"/>
      <c r="DY2" s="147"/>
      <c r="DZ2" s="147"/>
      <c r="EA2" s="147"/>
      <c r="EB2" s="147"/>
      <c r="EC2" s="147"/>
      <c r="ED2" s="147"/>
      <c r="EE2" s="147"/>
      <c r="EF2" s="147"/>
      <c r="EG2" s="147"/>
      <c r="EH2" s="147"/>
      <c r="EI2" s="147"/>
      <c r="EJ2" s="147"/>
      <c r="EK2" s="147"/>
      <c r="EL2" s="147"/>
      <c r="EM2" s="147"/>
      <c r="EN2" s="147"/>
      <c r="EO2" s="147"/>
      <c r="EP2" s="147"/>
      <c r="EQ2" s="147"/>
      <c r="ER2" s="147"/>
      <c r="ES2" s="147"/>
      <c r="ET2" s="147"/>
      <c r="EU2" s="147"/>
      <c r="EV2" s="147"/>
      <c r="EW2" s="147"/>
      <c r="EX2" s="147"/>
      <c r="EY2" s="147"/>
      <c r="EZ2" s="147"/>
      <c r="FA2" s="147"/>
      <c r="FB2" s="147"/>
      <c r="FC2" s="147"/>
      <c r="FD2" s="147"/>
      <c r="FE2" s="147"/>
      <c r="FF2" s="147"/>
      <c r="FG2" s="147"/>
      <c r="FH2" s="147"/>
      <c r="FI2" s="147"/>
      <c r="FJ2" s="147"/>
      <c r="FK2" s="147"/>
      <c r="FL2" s="147"/>
      <c r="FM2" s="147"/>
      <c r="FN2" s="147"/>
      <c r="FO2" s="147"/>
      <c r="FP2" s="147"/>
      <c r="FQ2" s="147"/>
      <c r="FR2" s="147"/>
      <c r="FS2" s="147"/>
      <c r="FT2" s="147"/>
      <c r="FU2" s="147"/>
      <c r="FV2" s="147"/>
      <c r="FW2" s="147"/>
      <c r="FX2" s="147"/>
      <c r="FY2" s="147"/>
      <c r="FZ2" s="147"/>
      <c r="GA2" s="147"/>
      <c r="GB2" s="147"/>
      <c r="GC2" s="147"/>
      <c r="GD2" s="147"/>
      <c r="GE2" s="147"/>
      <c r="GF2" s="147"/>
      <c r="GG2" s="147"/>
      <c r="GH2" s="147"/>
      <c r="GI2" s="147"/>
      <c r="GJ2" s="147"/>
      <c r="GK2" s="147"/>
      <c r="GL2" s="147"/>
      <c r="GM2" s="147"/>
      <c r="GN2" s="147"/>
      <c r="GO2" s="147"/>
      <c r="GP2" s="147"/>
      <c r="GQ2" s="147"/>
      <c r="GR2" s="147"/>
      <c r="GS2" s="147"/>
      <c r="GT2" s="147"/>
      <c r="GU2" s="147"/>
      <c r="GV2" s="147"/>
      <c r="GW2" s="147"/>
      <c r="GX2" s="147"/>
      <c r="GY2" s="147"/>
      <c r="GZ2" s="147"/>
      <c r="HA2" s="147"/>
      <c r="HB2" s="147"/>
      <c r="HC2" s="147"/>
      <c r="HD2" s="147"/>
      <c r="HE2" s="147"/>
      <c r="HF2" s="147"/>
      <c r="HG2" s="147"/>
      <c r="HH2" s="147"/>
      <c r="HI2" s="147"/>
      <c r="HJ2" s="147"/>
      <c r="HK2" s="147"/>
      <c r="HL2" s="147"/>
      <c r="HM2" s="147"/>
      <c r="HN2" s="147"/>
      <c r="HO2" s="147"/>
      <c r="HP2" s="147"/>
      <c r="HQ2" s="147"/>
      <c r="HR2" s="147"/>
      <c r="HS2" s="147"/>
      <c r="HT2" s="147"/>
      <c r="HU2" s="147"/>
      <c r="HV2" s="147"/>
      <c r="HW2" s="147"/>
      <c r="HX2" s="147"/>
      <c r="HY2" s="147"/>
      <c r="HZ2" s="147"/>
      <c r="IA2" s="147"/>
      <c r="IB2" s="147"/>
      <c r="IC2" s="147"/>
      <c r="ID2" s="147"/>
      <c r="IE2" s="147"/>
      <c r="IF2" s="147"/>
      <c r="IG2" s="147"/>
      <c r="IH2" s="147"/>
      <c r="II2" s="147"/>
      <c r="IJ2" s="147"/>
      <c r="IK2" s="147"/>
      <c r="IL2" s="147"/>
      <c r="IM2" s="147"/>
      <c r="IN2" s="147"/>
      <c r="IO2" s="147"/>
      <c r="IP2" s="147"/>
      <c r="IQ2" s="147"/>
      <c r="IR2" s="147"/>
      <c r="IS2" s="147"/>
      <c r="IT2" s="147"/>
      <c r="IU2" s="147"/>
      <c r="IV2" s="147"/>
      <c r="IW2" s="147"/>
      <c r="IX2" s="147"/>
      <c r="IY2" s="147"/>
      <c r="IZ2" s="147"/>
      <c r="JA2" s="147"/>
      <c r="JB2" s="147"/>
      <c r="JC2" s="147"/>
      <c r="JD2" s="147"/>
      <c r="JE2" s="147"/>
      <c r="JF2" s="147"/>
      <c r="JG2" s="147"/>
      <c r="JH2" s="147"/>
      <c r="JI2" s="147"/>
      <c r="JJ2" s="147"/>
      <c r="JK2" s="147"/>
      <c r="JL2" s="147"/>
      <c r="JM2" s="147"/>
      <c r="JN2" s="147"/>
      <c r="JO2" s="147"/>
      <c r="JP2" s="147"/>
      <c r="JQ2" s="147"/>
      <c r="JR2" s="147"/>
      <c r="JS2" s="147"/>
      <c r="JT2" s="147"/>
      <c r="JU2" s="147"/>
      <c r="JV2" s="147"/>
      <c r="JW2" s="147"/>
      <c r="JX2" s="147"/>
      <c r="JY2" s="147"/>
      <c r="JZ2" s="147"/>
      <c r="KA2" s="147"/>
      <c r="KB2" s="147"/>
      <c r="KC2" s="147"/>
      <c r="KD2" s="147"/>
      <c r="KE2" s="147"/>
      <c r="KF2" s="147"/>
      <c r="KG2" s="147"/>
      <c r="KH2" s="147"/>
      <c r="KI2" s="147"/>
      <c r="KJ2" s="147"/>
      <c r="KK2" s="147"/>
      <c r="KL2" s="147"/>
      <c r="KM2" s="147"/>
      <c r="KN2" s="147"/>
      <c r="KO2" s="147"/>
      <c r="KP2" s="147"/>
      <c r="KQ2" s="147"/>
      <c r="KR2" s="147"/>
      <c r="KS2" s="147"/>
      <c r="KT2" s="147"/>
      <c r="KU2" s="147"/>
      <c r="KV2" s="147"/>
      <c r="KW2" s="147"/>
      <c r="KX2" s="147"/>
      <c r="KY2" s="147"/>
      <c r="KZ2" s="147"/>
      <c r="LA2" s="147"/>
      <c r="LB2" s="147"/>
      <c r="LC2" s="147"/>
      <c r="LD2" s="147"/>
      <c r="LE2" s="147"/>
      <c r="LF2" s="147"/>
      <c r="LG2" s="147"/>
      <c r="LH2" s="147"/>
      <c r="LI2" s="147"/>
      <c r="LJ2" s="147"/>
      <c r="LK2" s="147"/>
      <c r="LL2" s="147"/>
      <c r="LM2" s="147"/>
      <c r="LN2" s="147"/>
      <c r="LO2" s="147"/>
      <c r="LP2" s="147"/>
      <c r="LQ2" s="147"/>
      <c r="LR2" s="147"/>
      <c r="LS2" s="147"/>
      <c r="LT2" s="147"/>
      <c r="LU2" s="147"/>
      <c r="LV2" s="147"/>
      <c r="LW2" s="147"/>
      <c r="LX2" s="147"/>
      <c r="LY2" s="147"/>
      <c r="LZ2" s="147"/>
      <c r="MA2" s="147"/>
      <c r="MB2" s="147"/>
      <c r="MC2" s="147"/>
      <c r="MD2" s="147"/>
      <c r="ME2" s="147"/>
      <c r="MF2" s="147"/>
      <c r="MG2" s="147"/>
      <c r="MH2" s="147"/>
      <c r="MI2" s="147"/>
      <c r="MJ2" s="147"/>
      <c r="MK2" s="147"/>
      <c r="ML2" s="147"/>
      <c r="MM2" s="147"/>
      <c r="MN2" s="147"/>
      <c r="MO2" s="147"/>
      <c r="MP2" s="147"/>
      <c r="MQ2" s="147"/>
      <c r="MR2" s="147"/>
      <c r="MS2" s="147"/>
      <c r="MT2" s="147"/>
      <c r="MU2" s="147"/>
      <c r="MV2" s="147"/>
      <c r="MW2" s="147"/>
      <c r="MX2" s="147"/>
      <c r="MY2" s="147"/>
      <c r="MZ2" s="147"/>
      <c r="NA2" s="147"/>
      <c r="NB2" s="147"/>
      <c r="NC2" s="147"/>
      <c r="ND2" s="147"/>
      <c r="NE2" s="147"/>
      <c r="NF2" s="147"/>
      <c r="NG2" s="147"/>
      <c r="NH2" s="147"/>
      <c r="NI2" s="147"/>
      <c r="NJ2" s="147"/>
      <c r="NK2" s="147"/>
      <c r="NL2" s="147"/>
      <c r="NM2" s="147"/>
      <c r="NN2" s="147"/>
      <c r="NO2" s="147"/>
      <c r="NP2" s="147"/>
      <c r="NQ2" s="147"/>
      <c r="NR2" s="147"/>
      <c r="NS2" s="147"/>
      <c r="NT2" s="147"/>
      <c r="NU2" s="147"/>
      <c r="NV2" s="147"/>
      <c r="NW2" s="147"/>
      <c r="NX2" s="147"/>
      <c r="NY2" s="147"/>
      <c r="NZ2" s="147"/>
      <c r="OA2" s="147"/>
      <c r="OB2" s="147"/>
      <c r="OC2" s="147"/>
      <c r="OD2" s="147"/>
      <c r="OE2" s="147"/>
      <c r="OF2" s="147"/>
      <c r="OG2" s="147"/>
      <c r="OH2" s="147"/>
      <c r="OI2" s="147"/>
    </row>
  </sheetData>
  <sheetProtection algorithmName="SHA-512" hashValue="ECYcIoSMKhlfdbrDPCjmo0mrbBYpCv1EgwIlL+4M0x7Whb6hBxCcdAdU1UvtygnTXAyFqMuleF1z6/a0vbRQ/w==" saltValue="+LAz8Wgw3ruUAGLSt0HRLQ==" spinCount="100000" sheet="1" selectLockedCells="1"/>
  <phoneticPr fontId="1"/>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6">
        <x14:dataValidation type="list" allowBlank="1" showInputMessage="1" showErrorMessage="1" xr:uid="{582C8684-39CB-460B-B4CC-F9807DD20840}">
          <x14:formula1>
            <xm:f>'様式１－２'!$S$4:$S$6</xm:f>
          </x14:formula1>
          <xm:sqref>E2 C2</xm:sqref>
        </x14:dataValidation>
        <x14:dataValidation type="list" allowBlank="1" showInputMessage="1" showErrorMessage="1" xr:uid="{AE88AB4F-D297-4DF8-AD23-C9CD99E71B55}">
          <x14:formula1>
            <xm:f>'様式１－２リスト'!$G$1:$G$48</xm:f>
          </x14:formula1>
          <xm:sqref>K2</xm:sqref>
        </x14:dataValidation>
        <x14:dataValidation type="list" allowBlank="1" showInputMessage="1" showErrorMessage="1" xr:uid="{EAC6DA86-84BD-4D9E-A6D8-E1EB42366B82}">
          <x14:formula1>
            <xm:f>OFFSET('様式１－２リスト'!$H$1,,,COUNTA('様式１－２リスト'!$H$2:$H$189)-COUNTIF('様式１－２リスト'!$H$2:$H$189,"")+1)</xm:f>
          </x14:formula1>
          <xm:sqref>L2</xm:sqref>
        </x14:dataValidation>
        <x14:dataValidation type="list" allowBlank="1" showInputMessage="1" showErrorMessage="1" xr:uid="{11183C8F-CF57-4B45-B2AE-F4E54461F61D}">
          <x14:formula1>
            <xm:f>OFFSET('様式１－２リスト'!$I$1,,,COUNTA('様式１－２リスト'!$I$2:$I$2)-COUNTIF('様式１－２リスト'!$I$2:$I$2,"")+1)</xm:f>
          </x14:formula1>
          <xm:sqref>N2</xm:sqref>
        </x14:dataValidation>
        <x14:dataValidation type="list" allowBlank="1" showInputMessage="1" showErrorMessage="1" xr:uid="{F5AB4467-7617-46D0-BB92-DE3EB717A0A6}">
          <x14:formula1>
            <xm:f>'様式１－２'!$T$4:$T$6</xm:f>
          </x14:formula1>
          <xm:sqref>Q2</xm:sqref>
        </x14:dataValidation>
        <x14:dataValidation type="list" allowBlank="1" showInputMessage="1" showErrorMessage="1" xr:uid="{A07D20A2-4550-42E6-B50C-6B8F3216B355}">
          <x14:formula1>
            <xm:f>'様式１－２'!$R$4:$R$7</xm:f>
          </x14:formula1>
          <xm:sqref>CA2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FF001B-68E4-4474-8660-F9B72768B3DC}">
  <sheetPr>
    <tabColor rgb="FFFF0000"/>
  </sheetPr>
  <dimension ref="A1:V150"/>
  <sheetViews>
    <sheetView view="pageBreakPreview" zoomScaleNormal="100" zoomScaleSheetLayoutView="100" workbookViewId="0">
      <pane ySplit="1" topLeftCell="A2" activePane="bottomLeft" state="frozen"/>
      <selection pane="bottomLeft" activeCell="A3" sqref="A3:P3"/>
    </sheetView>
  </sheetViews>
  <sheetFormatPr defaultColWidth="5.59765625" defaultRowHeight="15" customHeight="1" x14ac:dyDescent="0.45"/>
  <cols>
    <col min="1" max="1" width="5" style="8" customWidth="1"/>
    <col min="2" max="5" width="4.5" style="8" customWidth="1"/>
    <col min="6" max="8" width="9.59765625" style="8" customWidth="1"/>
    <col min="9" max="9" width="8.59765625" style="8" customWidth="1"/>
    <col min="10" max="10" width="9.59765625" style="8" customWidth="1"/>
    <col min="11" max="11" width="8.59765625" style="8" customWidth="1"/>
    <col min="12" max="12" width="14" style="8" customWidth="1"/>
    <col min="13" max="15" width="9.59765625" style="8" customWidth="1"/>
    <col min="16" max="16" width="8.59765625" style="8" customWidth="1"/>
    <col min="17" max="19" width="8.59765625" style="8" hidden="1" customWidth="1"/>
    <col min="20" max="22" width="5.59765625" style="8" hidden="1" customWidth="1"/>
    <col min="23" max="16384" width="5.59765625" style="8"/>
  </cols>
  <sheetData>
    <row r="1" spans="1:22" ht="18" customHeight="1" x14ac:dyDescent="0.45">
      <c r="A1" s="239" t="str">
        <f>Q1</f>
        <v>未記載セルチェック：【未記載セル（色付）が残っています。】</v>
      </c>
      <c r="B1" s="239"/>
      <c r="C1" s="239"/>
      <c r="D1" s="239"/>
      <c r="E1" s="239"/>
      <c r="F1" s="239"/>
      <c r="G1" s="239"/>
      <c r="H1" s="239"/>
      <c r="I1" s="239"/>
      <c r="J1" s="239"/>
      <c r="K1" s="239" t="str">
        <f>R1</f>
        <v>内訳数値チェック：【記載Ｏ.Ｋ.】</v>
      </c>
      <c r="L1" s="239"/>
      <c r="M1" s="239"/>
      <c r="N1" s="239"/>
      <c r="O1" s="239"/>
      <c r="P1" s="239"/>
      <c r="Q1" s="13" t="str">
        <f>IF(COUNTBLANK(M7:M8)+COUNTBLANK(N5:N6)+IF(AND(M7="１有",N7=""),1,0)+IF(AND(M8="１有",N8=""),1,0)+COUNTBLANK(C10:C11)+COUNTBLANK(L11)+COUNTBLANK(O11:O12)+COUNTBLANK(E12)+COUNTBLANK(H12)+COUNTBLANK(G14)+COUNTBLANK(K12)+COUNTBLANK(L14)+COUNTBLANK(D16)+COUNTBLANK(L18:L30)+COUNTBLANK(L32:L37)+IF(AND(D16=T5,L38=""),1,0)+COUNTBLANK(L39:L47)+IF(AND(D16=T5,L48=""),1,0)+COUNTBLANK(L49:L51)+IF(AND(D16=T5,L52=""),1,0)+COUNTBLANK(L53)+IF(AND(D16=T5,L54=""),1,0)+COUNTBLANK(L55)+IF(AND(D16=T5,L56=""),1,0)+COUNTBLANK(L57:L58)+COUNTBLANK(L60:L65)+COUNTBLANK(L67)+COUNTBLANK(L69:L72)+COUNTBLANK(L74:L76)+COUNTBLANK(G94)+COUNTBLANK(L94)+COUNTBLANK(F96)+IF(COUNTBLANK(F102)+COUNTBLANK(J102)=0,0,COUNTBLANK(M102))+IF(COUNTBLANK(F103)+COUNTBLANK(J103)=0,0,COUNTBLANK(M103))+IF(COUNTBLANK(F104)+COUNTBLANK(J104)=0,0,COUNTBLANK(M104))+IF(COUNTBLANK(F105)+COUNTBLANK(J105)=0,0,COUNTBLANK(M105))+IF(COUNTBLANK(F106)+COUNTBLANK(J106)=0,0,COUNTBLANK(M106))+IF(COUNTBLANK(F107)+COUNTBLANK(J107)=0,0,COUNTBLANK(M107))+IF(COUNTBLANK(F108)+COUNTBLANK(J108)=0,0,COUNTBLANK(M108))+IF(COUNTBLANK(F109)+COUNTBLANK(J109)=0,0,COUNTBLANK(M109))+IF(COUNTBLANK(F110)+COUNTBLANK(J110)=0,0,COUNTBLANK(M110))+IF(COUNTBLANK(F111)+COUNTBLANK(J111)=0,0,COUNTBLANK(M111))+IF(COUNTBLANK(F112)+COUNTBLANK(J112)=0,0,COUNTBLANK(M112))+IF(COUNTBLANK(F113)+COUNTBLANK(J113)=0,0,COUNTBLANK(M113))+IF(COUNTBLANK(F114)+COUNTBLANK(J114)=0,0,COUNTBLANK(M114))+IF(COUNTBLANK(F115)+COUNTBLANK(J115)=0,0,COUNTBLANK(M115))+IF(COUNTBLANK(F116)+COUNTBLANK(J116)=0,0,COUNTBLANK(M116))+IF(COUNTBLANK(F117)+COUNTBLANK(J117)=0,0,COUNTBLANK(M117))+IF(COUNTBLANK(F118)+COUNTBLANK(J118)=0,0,COUNTBLANK(M118))+IF(COUNTBLANK(F119)+COUNTBLANK(J119)=0,0,COUNTBLANK(M119))+IF(COUNTBLANK(F120)+COUNTBLANK(J120)=0,0,COUNTBLANK(M120))+IF(COUNTBLANK(F121)+COUNTBLANK(J121)=0,0,COUNTBLANK(M121))+IF(COUNTBLANK(F122)+COUNTBLANK(J122)=0,0,COUNTBLANK(M122))+IF(COUNTBLANK(F123)+COUNTBLANK(J123)=0,0,COUNTBLANK(M123))+IF(COUNTBLANK(F124)+COUNTBLANK(J124)=0,0,COUNTBLANK(M124))+IF(COUNTBLANK(F125)+COUNTBLANK(J125)=0,0,COUNTBLANK(M125))+IF(COUNTBLANK(F126)+COUNTBLANK(J126)=0,0,COUNTBLANK(M126))+IF(COUNTBLANK(F127)+COUNTBLANK(J127)=0,0,COUNTBLANK(M127))+IF(COUNTBLANK(F128)+COUNTBLANK(J128)=0,0,COUNTBLANK(M128))+IF(COUNTBLANK(F129)+COUNTBLANK(J129)=0,0,COUNTBLANK(M129))+IF(COUNTBLANK(F130)+COUNTBLANK(J130)=0,0,COUNTBLANK(M130))+IF(COUNTBLANK(F131)+COUNTBLANK(J131)=0,0,COUNTBLANK(M131))+IF(COUNTBLANK(F132)+COUNTBLANK(J132)=0,0,COUNTBLANK(M132))+IF(COUNTBLANK(F133)+COUNTBLANK(J133)=0,0,COUNTBLANK(M133))+IF(COUNTBLANK(G102)=0,0,COUNTBLANK(N102))+IF(COUNTBLANK(G103)=0,0,COUNTBLANK(N103))+IF(COUNTBLANK(G104)=0,0,COUNTBLANK(N104))+IF(COUNTBLANK(G105)=0,0,COUNTBLANK(N105))+IF(COUNTBLANK(G106)=0,0,COUNTBLANK(N106))+IF(COUNTBLANK(G107)=0,0,COUNTBLANK(N107))+IF(COUNTBLANK(G108)=0,0,COUNTBLANK(N108))+IF(COUNTBLANK(G109)=0,0,COUNTBLANK(N109))+IF(COUNTBLANK(G110)=0,0,COUNTBLANK(N110))+IF(COUNTBLANK(G111)=0,0,COUNTBLANK(N111))+IF(COUNTBLANK(G112)=0,0,COUNTBLANK(N112))+IF(COUNTBLANK(G113)=0,0,COUNTBLANK(N113))+IF(COUNTBLANK(G114)=0,0,COUNTBLANK(N114))+IF(COUNTBLANK(G115)=0,0,COUNTBLANK(N115))+IF(COUNTBLANK(G116)=0,0,COUNTBLANK(N116))+IF(COUNTBLANK(G117)=0,0,COUNTBLANK(N117))+IF(COUNTBLANK(G118)=0,0,COUNTBLANK(N118))+IF(COUNTBLANK(G119)=0,0,COUNTBLANK(N119))+IF(COUNTBLANK(G120)=0,0,COUNTBLANK(N120))+IF(COUNTBLANK(G121)=0,0,COUNTBLANK(N121))+IF(COUNTBLANK(G122)=0,0,COUNTBLANK(N122))+IF(COUNTBLANK(G123)=0,0,COUNTBLANK(N123))+IF(COUNTBLANK(G124)=0,0,COUNTBLANK(N124))+IF(COUNTBLANK(G125)=0,0,COUNTBLANK(N125))+IF(COUNTBLANK(G126)=0,0,COUNTBLANK(N126))+IF(COUNTBLANK(G127)=0,0,COUNTBLANK(N127))+IF(COUNTBLANK(G128)=0,0,COUNTBLANK(N128))+IF(COUNTBLANK(G129)=0,0,COUNTBLANK(N129))+IF(COUNTBLANK(G130)=0,0,COUNTBLANK(N130))+IF(COUNTBLANK(G131)=0,0,COUNTBLANK(N131))+IF(COUNTBLANK(G132)=0,0,COUNTBLANK(N132))+IF(COUNTBLANK(G133)=0,0,COUNTBLANK(N133))+IF(COUNTBLANK(H102)=0,0,COUNTBLANK(O102))+IF(COUNTBLANK(H103)=0,0,COUNTBLANK(O103))+IF(COUNTBLANK(H104)=0,0,COUNTBLANK(O104))+IF(COUNTBLANK(H105)=0,0,COUNTBLANK(O105))+IF(COUNTBLANK(H106)=0,0,COUNTBLANK(O106))+IF(COUNTBLANK(H107)=0,0,COUNTBLANK(O107))+IF(COUNTBLANK(H108)=0,0,COUNTBLANK(O108))+IF(COUNTBLANK(H109)=0,0,COUNTBLANK(O109))+IF(COUNTBLANK(H110)=0,0,COUNTBLANK(O110))+IF(COUNTBLANK(H111)=0,0,COUNTBLANK(O111))+IF(COUNTBLANK(H112)=0,0,COUNTBLANK(O112))+IF(COUNTBLANK(H113)=0,0,COUNTBLANK(O113))+IF(COUNTBLANK(H114)=0,0,COUNTBLANK(O114))+IF(COUNTBLANK(H115)=0,0,COUNTBLANK(O115))+IF(COUNTBLANK(H116)=0,0,COUNTBLANK(O116))+IF(COUNTBLANK(H117)=0,0,COUNTBLANK(O117))+IF(COUNTBLANK(H118)=0,0,COUNTBLANK(O118))+IF(COUNTBLANK(H119)=0,0,COUNTBLANK(O119))+IF(COUNTBLANK(H120)=0,0,COUNTBLANK(O120))+IF(COUNTBLANK(H121)=0,0,COUNTBLANK(O121))+IF(COUNTBLANK(H122)=0,0,COUNTBLANK(O122))+IF(COUNTBLANK(H123)=0,0,COUNTBLANK(O123))+IF(COUNTBLANK(H124)=0,0,COUNTBLANK(O124))+IF(COUNTBLANK(H125)=0,0,COUNTBLANK(O125))+IF(COUNTBLANK(H126)=0,0,COUNTBLANK(O126))+IF(COUNTBLANK(H127)=0,0,COUNTBLANK(O127))+IF(COUNTBLANK(H128)=0,0,COUNTBLANK(O128))+IF(COUNTBLANK(H129)=0,0,COUNTBLANK(O129))+IF(COUNTBLANK(H130)=0,0,COUNTBLANK(O130))+IF(COUNTBLANK(H131)=0,0,COUNTBLANK(O131))+IF(COUNTBLANK(H132)=0,0,COUNTBLANK(O132))+IF(COUNTBLANK(H133)=0,0,COUNTBLANK(O133))+IF(COUNTBLANK(I102)+COUNTBLANK(K102)=0,0,COUNTBLANK(P102))+IF(COUNTBLANK(I103)+COUNTBLANK(K103)=0,0,COUNTBLANK(P103))+IF(COUNTBLANK(I104)+COUNTBLANK(K104)=0,0,COUNTBLANK(P104))+IF(COUNTBLANK(I105)+COUNTBLANK(K105)=0,0,COUNTBLANK(P105))+IF(COUNTBLANK(I106)+COUNTBLANK(K106)=0,0,COUNTBLANK(P106))+IF(COUNTBLANK(I107)+COUNTBLANK(K107)=0,0,COUNTBLANK(P107))+IF(COUNTBLANK(I108)+COUNTBLANK(K108)=0,0,COUNTBLANK(P108))+IF(COUNTBLANK(I109)+COUNTBLANK(K109)=0,0,COUNTBLANK(P109))+IF(COUNTBLANK(I110)+COUNTBLANK(K110)=0,0,COUNTBLANK(P110))+IF(COUNTBLANK(I111)+COUNTBLANK(K111)=0,0,COUNTBLANK(P111))+IF(COUNTBLANK(I112)+COUNTBLANK(K112)=0,0,COUNTBLANK(P112))+IF(COUNTBLANK(I113)+COUNTBLANK(K113)=0,0,COUNTBLANK(P113))+IF(COUNTBLANK(I114)+COUNTBLANK(K114)=0,0,COUNTBLANK(P114))+IF(COUNTBLANK(I115)+COUNTBLANK(K115)=0,0,COUNTBLANK(P115))+IF(COUNTBLANK(I116)+COUNTBLANK(K116)=0,0,COUNTBLANK(P116))+IF(COUNTBLANK(I117)+COUNTBLANK(K117)=0,0,COUNTBLANK(P117))+IF(COUNTBLANK(I118)+COUNTBLANK(K118)=0,0,COUNTBLANK(P118))+IF(COUNTBLANK(I119)+COUNTBLANK(K119)=0,0,COUNTBLANK(P119))+IF(COUNTBLANK(I120)+COUNTBLANK(K120)=0,0,COUNTBLANK(P120))+IF(COUNTBLANK(I121)+COUNTBLANK(K121)=0,0,COUNTBLANK(P121))+IF(COUNTBLANK(I122)+COUNTBLANK(K122)=0,0,COUNTBLANK(P122))+IF(COUNTBLANK(I123)+COUNTBLANK(K123)=0,0,COUNTBLANK(P123))+IF(COUNTBLANK(I124)+COUNTBLANK(K124)=0,0,COUNTBLANK(P124))+IF(COUNTBLANK(I125)+COUNTBLANK(K125)=0,0,COUNTBLANK(P125))+IF(COUNTBLANK(I126)+COUNTBLANK(K126)=0,0,COUNTBLANK(P126))+IF(COUNTBLANK(I127)+COUNTBLANK(K127)=0,0,COUNTBLANK(P127))+IF(COUNTBLANK(I128)+COUNTBLANK(K128)=0,0,COUNTBLANK(P128))+IF(COUNTBLANK(I129)+COUNTBLANK(K129)=0,0,COUNTBLANK(P129))+IF(COUNTBLANK(I130)+COUNTBLANK(K130)=0,0,COUNTBLANK(P130))+IF(COUNTBLANK(I131)+COUNTBLANK(K131)=0,0,COUNTBLANK(P131))+IF(COUNTBLANK(I132)+COUNTBLANK(K132)=0,0,COUNTBLANK(P132))+IF(COUNTBLANK(I133)+COUNTBLANK(K133)=0,0,COUNTBLANK(P133))=0,"未記載セルチェック：【記載Ｏ.Ｋ.】","未記載セルチェック：【未記載セル（色付）が残っています。】")</f>
        <v>未記載セルチェック：【未記載セル（色付）が残っています。】</v>
      </c>
      <c r="R1" s="13" t="str">
        <f>IF((IF(M18="←内訳と不一致",1,0)+IF(M19="←内訳より小さい",1,0)+IF(M24="←内訳より小さい",1,0)+IF(M28="←内訳より小さい",1,0)+IF(M32="←内訳と不一致",1,0)+IF(M33="←内訳より小さい",1,0)+IF(M37="←内訳より小さい",1,0)+IF(M45="←内訳より小さい",1,0)+IF(M47="←内訳より小さい",1,0)+IF(M53="←内訳より小さい",1,0)+IF(M60="←内訳より小さい",1,0)+IF(M64="←内訳より小さい",1,0)+IF(M69="←内訳より小さい",1,0))=0,"内訳数値チェック：【記載Ｏ.Ｋ.】","内訳数値チェック：【内訳より小さい又は不一致の科目あり】")</f>
        <v>内訳数値チェック：【記載Ｏ.Ｋ.】</v>
      </c>
    </row>
    <row r="2" spans="1:22" ht="0.6" hidden="1" customHeight="1" x14ac:dyDescent="0.45">
      <c r="A2" s="99"/>
      <c r="B2" s="99"/>
      <c r="C2" s="99"/>
      <c r="D2" s="99"/>
      <c r="E2" s="99"/>
      <c r="F2" s="99"/>
      <c r="G2" s="99"/>
      <c r="H2" s="99"/>
      <c r="I2" s="99"/>
      <c r="J2" s="99"/>
      <c r="K2" s="99"/>
      <c r="L2" s="99"/>
      <c r="M2" s="99"/>
      <c r="N2" s="99"/>
      <c r="O2" s="99"/>
      <c r="P2" s="99"/>
    </row>
    <row r="3" spans="1:22" ht="14.4" customHeight="1" x14ac:dyDescent="0.45">
      <c r="A3" s="220" t="s">
        <v>117</v>
      </c>
      <c r="B3" s="220"/>
      <c r="C3" s="220"/>
      <c r="D3" s="220"/>
      <c r="E3" s="220"/>
      <c r="F3" s="220"/>
      <c r="G3" s="220"/>
      <c r="H3" s="220"/>
      <c r="I3" s="220"/>
      <c r="J3" s="220"/>
      <c r="K3" s="220"/>
      <c r="L3" s="220"/>
      <c r="M3" s="220"/>
      <c r="N3" s="220"/>
      <c r="O3" s="220"/>
      <c r="P3" s="220"/>
      <c r="S3" s="13"/>
    </row>
    <row r="4" spans="1:22" ht="6" customHeight="1" x14ac:dyDescent="0.45">
      <c r="A4" s="45"/>
      <c r="B4" s="45"/>
      <c r="C4" s="45"/>
      <c r="D4" s="45"/>
      <c r="E4" s="45"/>
      <c r="F4" s="45"/>
      <c r="G4" s="45"/>
      <c r="H4" s="45"/>
      <c r="I4" s="45"/>
      <c r="J4" s="45"/>
      <c r="K4" s="45"/>
      <c r="L4" s="68"/>
      <c r="M4" s="45"/>
      <c r="N4" s="45"/>
      <c r="O4" s="45"/>
      <c r="P4" s="45"/>
      <c r="Q4" s="13"/>
      <c r="R4" s="13"/>
      <c r="S4" s="13"/>
    </row>
    <row r="5" spans="1:22" ht="13.95" customHeight="1" x14ac:dyDescent="0.45">
      <c r="K5" s="9" t="s">
        <v>86</v>
      </c>
      <c r="L5" s="47"/>
      <c r="M5" s="46"/>
      <c r="N5" s="148" t="str">
        <f>IF(入力用CSV!A2="","",入力用CSV!A2)</f>
        <v/>
      </c>
      <c r="O5" s="80"/>
      <c r="P5" s="81"/>
      <c r="Q5" s="64"/>
      <c r="R5" s="127" t="s">
        <v>3056</v>
      </c>
      <c r="S5" s="19" t="s">
        <v>3047</v>
      </c>
      <c r="T5" s="8" t="s">
        <v>2547</v>
      </c>
      <c r="U5" s="8" t="s">
        <v>206</v>
      </c>
      <c r="V5" s="8" t="s">
        <v>207</v>
      </c>
    </row>
    <row r="6" spans="1:22" ht="13.95" customHeight="1" x14ac:dyDescent="0.45">
      <c r="K6" s="9" t="s">
        <v>119</v>
      </c>
      <c r="L6" s="47"/>
      <c r="M6" s="46"/>
      <c r="N6" s="149" t="str">
        <f>IF(入力用CSV!B2="","",入力用CSV!B2)</f>
        <v/>
      </c>
      <c r="O6" s="83"/>
      <c r="P6" s="82"/>
      <c r="Q6" s="19"/>
      <c r="R6" s="127" t="s">
        <v>3057</v>
      </c>
      <c r="S6" s="19" t="s">
        <v>3048</v>
      </c>
      <c r="T6" s="8" t="s">
        <v>2548</v>
      </c>
      <c r="U6" s="18">
        <v>0.1</v>
      </c>
      <c r="V6" s="18">
        <v>0.08</v>
      </c>
    </row>
    <row r="7" spans="1:22" ht="13.95" customHeight="1" x14ac:dyDescent="0.45">
      <c r="K7" s="9" t="s">
        <v>116</v>
      </c>
      <c r="L7" s="48"/>
      <c r="M7" s="150" t="str">
        <f>IF(入力用CSV!C2="","",入力用CSV!C2)</f>
        <v/>
      </c>
      <c r="N7" s="148" t="str">
        <f>IF(入力用CSV!D2="","",入力用CSV!D2)</f>
        <v/>
      </c>
      <c r="O7" s="80"/>
      <c r="P7" s="81"/>
      <c r="Q7" s="19"/>
      <c r="R7" s="127" t="s">
        <v>3054</v>
      </c>
      <c r="S7" s="19"/>
      <c r="U7" s="8">
        <f>1+(1*U6)</f>
        <v>1.1000000000000001</v>
      </c>
      <c r="V7" s="8">
        <f>1+(1*V6)</f>
        <v>1.08</v>
      </c>
    </row>
    <row r="8" spans="1:22" ht="13.95" customHeight="1" x14ac:dyDescent="0.45">
      <c r="K8" s="42" t="s">
        <v>118</v>
      </c>
      <c r="L8" s="48"/>
      <c r="M8" s="151" t="str">
        <f>IF(入力用CSV!E2="","",入力用CSV!E2)</f>
        <v/>
      </c>
      <c r="N8" s="148" t="str">
        <f>IF(入力用CSV!F2="","",入力用CSV!F2)</f>
        <v/>
      </c>
      <c r="O8" s="80"/>
      <c r="P8" s="81"/>
      <c r="Q8" s="19"/>
      <c r="R8" s="19"/>
      <c r="S8" s="19"/>
    </row>
    <row r="9" spans="1:22" ht="6" customHeight="1" x14ac:dyDescent="0.45">
      <c r="Q9" s="12"/>
      <c r="R9" s="12"/>
      <c r="S9" s="12"/>
    </row>
    <row r="10" spans="1:22" ht="13.95" customHeight="1" x14ac:dyDescent="0.45">
      <c r="A10" s="229" t="s">
        <v>87</v>
      </c>
      <c r="B10" s="229"/>
      <c r="C10" s="152" t="str">
        <f>IF(入力用CSV!G2="","",入力用CSV!G2)</f>
        <v/>
      </c>
      <c r="D10" s="84"/>
      <c r="E10" s="84"/>
      <c r="F10" s="84"/>
      <c r="G10" s="84"/>
      <c r="H10" s="84"/>
      <c r="I10" s="84"/>
      <c r="J10" s="84"/>
      <c r="K10" s="84"/>
      <c r="L10" s="84"/>
      <c r="M10" s="84"/>
      <c r="N10" s="84"/>
      <c r="O10" s="84"/>
      <c r="P10" s="85"/>
      <c r="Q10" s="12"/>
      <c r="R10" s="12"/>
      <c r="S10" s="12"/>
    </row>
    <row r="11" spans="1:22" ht="13.95" customHeight="1" x14ac:dyDescent="0.45">
      <c r="A11" s="229" t="s">
        <v>2648</v>
      </c>
      <c r="B11" s="229"/>
      <c r="C11" s="152" t="str">
        <f>IF(入力用CSV!H2="","",入力用CSV!H2)</f>
        <v/>
      </c>
      <c r="D11" s="84"/>
      <c r="E11" s="84"/>
      <c r="F11" s="84"/>
      <c r="G11" s="84"/>
      <c r="H11" s="84"/>
      <c r="I11" s="85"/>
      <c r="J11" s="224" t="s">
        <v>2651</v>
      </c>
      <c r="K11" s="224"/>
      <c r="L11" s="154" t="str">
        <f>IF(入力用CSV!I2="","",入力用CSV!I2)</f>
        <v/>
      </c>
      <c r="M11" s="224" t="s">
        <v>2652</v>
      </c>
      <c r="N11" s="224"/>
      <c r="O11" s="155" t="str">
        <f>IF(入力用CSV!J2="","",入力用CSV!J2)</f>
        <v/>
      </c>
      <c r="P11" s="87"/>
      <c r="Q11" s="12"/>
      <c r="R11" s="12"/>
      <c r="S11" s="12"/>
    </row>
    <row r="12" spans="1:22" ht="13.95" customHeight="1" x14ac:dyDescent="0.45">
      <c r="A12" s="228" t="s">
        <v>2649</v>
      </c>
      <c r="B12" s="228"/>
      <c r="C12" s="224" t="s">
        <v>324</v>
      </c>
      <c r="D12" s="224"/>
      <c r="E12" s="153" t="str">
        <f>IF(入力用CSV!K2="","",入力用CSV!K2)</f>
        <v/>
      </c>
      <c r="F12" s="88"/>
      <c r="G12" s="69" t="s">
        <v>325</v>
      </c>
      <c r="H12" s="153" t="str">
        <f>IF(入力用CSV!L2="","",入力用CSV!L2)</f>
        <v/>
      </c>
      <c r="I12" s="88"/>
      <c r="J12" s="41" t="s">
        <v>2650</v>
      </c>
      <c r="K12" s="153" t="str">
        <f>IF(入力用CSV!M2="","",入力用CSV!M2)</f>
        <v/>
      </c>
      <c r="L12" s="88"/>
      <c r="M12" s="224" t="s">
        <v>2545</v>
      </c>
      <c r="N12" s="224"/>
      <c r="O12" s="153" t="str">
        <f>IF(入力用CSV!N2="","",入力用CSV!N2)</f>
        <v/>
      </c>
      <c r="P12" s="88"/>
      <c r="Q12" s="12"/>
      <c r="R12" s="12"/>
      <c r="S12" s="12"/>
    </row>
    <row r="13" spans="1:22" ht="6" customHeight="1" x14ac:dyDescent="0.45">
      <c r="Q13" s="12"/>
      <c r="R13" s="12"/>
      <c r="S13" s="12"/>
    </row>
    <row r="14" spans="1:22" ht="13.95" customHeight="1" x14ac:dyDescent="0.45">
      <c r="E14" s="17" t="s">
        <v>2653</v>
      </c>
      <c r="F14" s="71" t="s">
        <v>160</v>
      </c>
      <c r="G14" s="89" t="str">
        <f>IF(入力用CSV!O2="","",入力用CSV!O2)</f>
        <v/>
      </c>
      <c r="H14" s="89"/>
      <c r="I14" s="89"/>
      <c r="J14" s="101"/>
      <c r="K14" s="17" t="s">
        <v>161</v>
      </c>
      <c r="L14" s="89" t="str">
        <f>IF(入力用CSV!P2="","",入力用CSV!P2)</f>
        <v/>
      </c>
      <c r="M14" s="89"/>
      <c r="N14" s="101" t="s">
        <v>162</v>
      </c>
      <c r="O14" s="101"/>
      <c r="P14" s="101" t="s">
        <v>3192</v>
      </c>
      <c r="Q14" s="14"/>
      <c r="R14" s="16" t="s">
        <v>122</v>
      </c>
      <c r="S14" s="14"/>
    </row>
    <row r="15" spans="1:22" ht="6" customHeight="1" x14ac:dyDescent="0.45">
      <c r="Q15" s="12"/>
      <c r="R15" s="12"/>
      <c r="S15" s="12"/>
    </row>
    <row r="16" spans="1:22" ht="13.95" customHeight="1" x14ac:dyDescent="0.45">
      <c r="A16" s="198" t="s">
        <v>88</v>
      </c>
      <c r="B16" s="199"/>
      <c r="C16" s="178"/>
      <c r="D16" s="156" t="str">
        <f>IF(入力用CSV!Q2="","",入力用CSV!Q2)</f>
        <v/>
      </c>
      <c r="E16" s="86"/>
      <c r="P16" s="17" t="s">
        <v>152</v>
      </c>
      <c r="Q16" s="20"/>
      <c r="R16" s="12"/>
      <c r="S16" s="12"/>
    </row>
    <row r="17" spans="1:20" ht="13.95" customHeight="1" x14ac:dyDescent="0.45">
      <c r="A17" s="248" t="s">
        <v>89</v>
      </c>
      <c r="B17" s="248"/>
      <c r="C17" s="248"/>
      <c r="D17" s="248"/>
      <c r="E17" s="248"/>
      <c r="F17" s="248"/>
      <c r="G17" s="248"/>
      <c r="H17" s="248"/>
      <c r="I17" s="248"/>
      <c r="J17" s="248"/>
      <c r="K17" s="248"/>
      <c r="L17" s="67" t="s">
        <v>164</v>
      </c>
      <c r="M17" s="242" t="s">
        <v>163</v>
      </c>
      <c r="N17" s="190"/>
      <c r="O17" s="190"/>
      <c r="P17" s="191"/>
      <c r="Q17" s="13" t="s">
        <v>123</v>
      </c>
      <c r="R17" s="13" t="s">
        <v>120</v>
      </c>
      <c r="S17" s="13" t="s">
        <v>121</v>
      </c>
    </row>
    <row r="18" spans="1:20" ht="13.95" customHeight="1" x14ac:dyDescent="0.45">
      <c r="A18" s="118" t="s">
        <v>125</v>
      </c>
      <c r="B18" s="101"/>
      <c r="C18" s="101"/>
      <c r="D18" s="103" t="s">
        <v>25</v>
      </c>
      <c r="E18" s="103"/>
      <c r="F18" s="103"/>
      <c r="G18" s="103"/>
      <c r="H18" s="103"/>
      <c r="I18" s="103"/>
      <c r="J18" s="103"/>
      <c r="K18" s="103"/>
      <c r="L18" s="157" t="str">
        <f>IF(入力用CSV!U2="","",入力用CSV!U2)</f>
        <v/>
      </c>
      <c r="M18" s="139" t="str">
        <f>IF($L$18="","",IF($L$18=SUM(L19,L23,L24,L28),"","←内訳と不一致"))</f>
        <v/>
      </c>
      <c r="N18" s="101"/>
      <c r="O18" s="103"/>
      <c r="P18" s="104"/>
      <c r="Q18" s="12" t="str">
        <f>D18</f>
        <v>医業収益</v>
      </c>
      <c r="R18" s="77" t="str">
        <f t="shared" ref="R18:R30" si="0">IF($D$16=$T$6,"－",L18)</f>
        <v/>
      </c>
      <c r="S18" s="175" t="str">
        <f>IF(L18=0,0,IF($D$16=$T$5,(L19+ROUNDDOWN(L23*$U$7,0)+L24+ROUNDDOWN(L28*$U$7,0)),L18))</f>
        <v/>
      </c>
    </row>
    <row r="19" spans="1:20" ht="13.95" customHeight="1" x14ac:dyDescent="0.45">
      <c r="A19" s="118" t="s">
        <v>177</v>
      </c>
      <c r="B19" s="101"/>
      <c r="C19" s="101"/>
      <c r="D19" s="101"/>
      <c r="E19" s="101" t="s">
        <v>26</v>
      </c>
      <c r="F19" s="101"/>
      <c r="G19" s="101"/>
      <c r="H19" s="101"/>
      <c r="I19" s="101"/>
      <c r="J19" s="101"/>
      <c r="K19" s="101"/>
      <c r="L19" s="158" t="str">
        <f>IF(入力用CSV!V2="","",入力用CSV!V2)</f>
        <v/>
      </c>
      <c r="M19" s="139" t="str">
        <f>IF($L$19="","",IF($L$19&gt;=SUM(L20:L22),"","←内訳より小さい"))</f>
        <v/>
      </c>
      <c r="N19" s="101"/>
      <c r="O19" s="101"/>
      <c r="P19" s="104"/>
      <c r="Q19" s="12" t="str">
        <f>E19</f>
        <v>入院診療収益</v>
      </c>
      <c r="R19" s="77" t="str">
        <f>IF($D$16=$T$6,"－",L19)</f>
        <v/>
      </c>
      <c r="S19" s="176" t="str">
        <f>IF($D$16=$T$5,L19,L19)</f>
        <v/>
      </c>
      <c r="T19" s="8" t="s">
        <v>320</v>
      </c>
    </row>
    <row r="20" spans="1:20" ht="13.95" customHeight="1" x14ac:dyDescent="0.45">
      <c r="A20" s="118" t="s">
        <v>178</v>
      </c>
      <c r="B20" s="101"/>
      <c r="C20" s="101"/>
      <c r="D20" s="101"/>
      <c r="E20" s="101"/>
      <c r="F20" s="101" t="s">
        <v>2927</v>
      </c>
      <c r="G20" s="101"/>
      <c r="H20" s="101"/>
      <c r="I20" s="101"/>
      <c r="J20" s="101"/>
      <c r="K20" s="101"/>
      <c r="L20" s="159" t="str">
        <f>IF(入力用CSV!W2="","",入力用CSV!W2)</f>
        <v/>
      </c>
      <c r="M20" s="102" t="s">
        <v>205</v>
      </c>
      <c r="N20" s="101"/>
      <c r="O20" s="101"/>
      <c r="P20" s="104"/>
      <c r="Q20" s="12" t="str">
        <f>F20</f>
        <v>保険診療収益（患者負担含む）</v>
      </c>
      <c r="R20" s="77" t="str">
        <f t="shared" si="0"/>
        <v/>
      </c>
      <c r="S20" s="77" t="str">
        <f>IF($D$16=$T$5,L20,L20)</f>
        <v/>
      </c>
      <c r="T20" s="8" t="s">
        <v>90</v>
      </c>
    </row>
    <row r="21" spans="1:20" ht="13.95" customHeight="1" x14ac:dyDescent="0.45">
      <c r="A21" s="118" t="s">
        <v>179</v>
      </c>
      <c r="B21" s="101"/>
      <c r="C21" s="101"/>
      <c r="D21" s="101"/>
      <c r="E21" s="101"/>
      <c r="F21" s="101" t="s">
        <v>2928</v>
      </c>
      <c r="G21" s="101"/>
      <c r="H21" s="101"/>
      <c r="I21" s="101"/>
      <c r="J21" s="101"/>
      <c r="K21" s="101"/>
      <c r="L21" s="158" t="str">
        <f>IF(入力用CSV!X2="","",入力用CSV!X2)</f>
        <v/>
      </c>
      <c r="M21" s="102" t="s">
        <v>205</v>
      </c>
      <c r="N21" s="101"/>
      <c r="O21" s="101"/>
      <c r="P21" s="104"/>
      <c r="Q21" s="12" t="str">
        <f>F21</f>
        <v>公害等診療収益</v>
      </c>
      <c r="R21" s="77" t="str">
        <f t="shared" si="0"/>
        <v/>
      </c>
      <c r="S21" s="77" t="str">
        <f>IF($D$16=$T$5,L21,L21)</f>
        <v/>
      </c>
      <c r="T21" s="8" t="s">
        <v>91</v>
      </c>
    </row>
    <row r="22" spans="1:20" ht="13.95" customHeight="1" x14ac:dyDescent="0.45">
      <c r="A22" s="118" t="s">
        <v>180</v>
      </c>
      <c r="B22" s="101"/>
      <c r="C22" s="101"/>
      <c r="D22" s="101"/>
      <c r="E22" s="101"/>
      <c r="F22" s="101" t="s">
        <v>2923</v>
      </c>
      <c r="G22" s="101"/>
      <c r="H22" s="101"/>
      <c r="I22" s="101"/>
      <c r="J22" s="101"/>
      <c r="K22" s="101"/>
      <c r="L22" s="158" t="str">
        <f>IF(入力用CSV!Y2="","",入力用CSV!Y2)</f>
        <v/>
      </c>
      <c r="M22" s="102" t="s">
        <v>205</v>
      </c>
      <c r="N22" s="101"/>
      <c r="O22" s="101"/>
      <c r="P22" s="104"/>
      <c r="Q22" s="12" t="str">
        <f>F22</f>
        <v>その他の診療収益</v>
      </c>
      <c r="R22" s="77" t="str">
        <f>IF($D$16=$T$6,"－",L22)</f>
        <v/>
      </c>
      <c r="S22" s="77" t="str">
        <f>IF($D$16=$T$5,L22,L22)</f>
        <v/>
      </c>
      <c r="T22" s="8" t="s">
        <v>2925</v>
      </c>
    </row>
    <row r="23" spans="1:20" ht="13.95" customHeight="1" x14ac:dyDescent="0.45">
      <c r="A23" s="118" t="s">
        <v>181</v>
      </c>
      <c r="B23" s="101"/>
      <c r="C23" s="101"/>
      <c r="D23" s="101"/>
      <c r="E23" s="101" t="s">
        <v>27</v>
      </c>
      <c r="F23" s="101"/>
      <c r="G23" s="101"/>
      <c r="H23" s="101"/>
      <c r="I23" s="101"/>
      <c r="J23" s="101"/>
      <c r="K23" s="101"/>
      <c r="L23" s="158" t="str">
        <f>IF(入力用CSV!Z2="","",入力用CSV!Z2)</f>
        <v/>
      </c>
      <c r="M23" s="102"/>
      <c r="N23" s="101"/>
      <c r="O23" s="101"/>
      <c r="P23" s="104"/>
      <c r="Q23" s="15" t="str">
        <f>E23</f>
        <v>室料差額収益</v>
      </c>
      <c r="R23" s="77" t="str">
        <f t="shared" si="0"/>
        <v/>
      </c>
      <c r="S23" s="175" t="str">
        <f>IF($D$16=$T$5,ROUNDDOWN(L23*$U$7,0),L23)</f>
        <v/>
      </c>
      <c r="T23" s="8" t="s">
        <v>0</v>
      </c>
    </row>
    <row r="24" spans="1:20" ht="13.95" customHeight="1" x14ac:dyDescent="0.45">
      <c r="A24" s="118" t="s">
        <v>182</v>
      </c>
      <c r="B24" s="101"/>
      <c r="C24" s="101"/>
      <c r="D24" s="101"/>
      <c r="E24" s="101" t="s">
        <v>28</v>
      </c>
      <c r="F24" s="101"/>
      <c r="G24" s="101"/>
      <c r="H24" s="101"/>
      <c r="I24" s="101"/>
      <c r="J24" s="101"/>
      <c r="K24" s="101"/>
      <c r="L24" s="159" t="str">
        <f>IF(入力用CSV!AA2="","",入力用CSV!AA2)</f>
        <v/>
      </c>
      <c r="M24" s="139" t="str">
        <f>IF($L$24="","",IF($L$24&gt;=SUM(L25:L27),"","←内訳より小さい"))</f>
        <v/>
      </c>
      <c r="N24" s="101"/>
      <c r="O24" s="101"/>
      <c r="P24" s="104"/>
      <c r="Q24" s="12" t="str">
        <f>E24</f>
        <v>外来診療収益</v>
      </c>
      <c r="R24" s="77" t="str">
        <f t="shared" si="0"/>
        <v/>
      </c>
      <c r="S24" s="176" t="str">
        <f>IF($D$16=$T$5,L24,L24)</f>
        <v/>
      </c>
      <c r="T24" s="8" t="s">
        <v>1</v>
      </c>
    </row>
    <row r="25" spans="1:20" ht="13.95" customHeight="1" x14ac:dyDescent="0.45">
      <c r="A25" s="118" t="s">
        <v>183</v>
      </c>
      <c r="B25" s="101"/>
      <c r="C25" s="101"/>
      <c r="D25" s="101"/>
      <c r="E25" s="101"/>
      <c r="F25" s="101" t="s">
        <v>2927</v>
      </c>
      <c r="G25" s="101"/>
      <c r="H25" s="101"/>
      <c r="I25" s="101"/>
      <c r="J25" s="101"/>
      <c r="K25" s="101"/>
      <c r="L25" s="159" t="str">
        <f>IF(入力用CSV!AB2="","",入力用CSV!AB2)</f>
        <v/>
      </c>
      <c r="M25" s="102" t="s">
        <v>205</v>
      </c>
      <c r="N25" s="101"/>
      <c r="O25" s="101"/>
      <c r="P25" s="104"/>
      <c r="Q25" s="12" t="str">
        <f>F25</f>
        <v>保険診療収益（患者負担含む）</v>
      </c>
      <c r="R25" s="77" t="str">
        <f t="shared" si="0"/>
        <v/>
      </c>
      <c r="S25" s="77" t="str">
        <f>IF($D$16=$T$5,L25,L25)</f>
        <v/>
      </c>
      <c r="T25" s="8" t="s">
        <v>92</v>
      </c>
    </row>
    <row r="26" spans="1:20" ht="13.95" customHeight="1" x14ac:dyDescent="0.45">
      <c r="A26" s="118" t="s">
        <v>184</v>
      </c>
      <c r="B26" s="101"/>
      <c r="C26" s="101"/>
      <c r="D26" s="101"/>
      <c r="E26" s="101"/>
      <c r="F26" s="101" t="s">
        <v>2928</v>
      </c>
      <c r="G26" s="101"/>
      <c r="H26" s="101"/>
      <c r="I26" s="101"/>
      <c r="J26" s="101"/>
      <c r="K26" s="101"/>
      <c r="L26" s="158" t="str">
        <f>IF(入力用CSV!AC2="","",入力用CSV!AC2)</f>
        <v/>
      </c>
      <c r="M26" s="102" t="s">
        <v>205</v>
      </c>
      <c r="N26" s="101"/>
      <c r="O26" s="101"/>
      <c r="P26" s="104"/>
      <c r="Q26" s="12" t="str">
        <f>F26</f>
        <v>公害等診療収益</v>
      </c>
      <c r="R26" s="77" t="str">
        <f t="shared" si="0"/>
        <v/>
      </c>
      <c r="S26" s="77" t="str">
        <f>IF($D$16=$T$5,L26,L26)</f>
        <v/>
      </c>
      <c r="T26" s="8" t="s">
        <v>93</v>
      </c>
    </row>
    <row r="27" spans="1:20" ht="13.95" customHeight="1" x14ac:dyDescent="0.45">
      <c r="A27" s="118" t="s">
        <v>2926</v>
      </c>
      <c r="B27" s="101"/>
      <c r="C27" s="101"/>
      <c r="D27" s="101"/>
      <c r="E27" s="101"/>
      <c r="F27" s="101" t="s">
        <v>2923</v>
      </c>
      <c r="G27" s="101"/>
      <c r="H27" s="101"/>
      <c r="I27" s="101"/>
      <c r="J27" s="101"/>
      <c r="K27" s="101"/>
      <c r="L27" s="158" t="str">
        <f>IF(入力用CSV!AD2="","",入力用CSV!AD2)</f>
        <v/>
      </c>
      <c r="M27" s="102" t="s">
        <v>205</v>
      </c>
      <c r="N27" s="101"/>
      <c r="O27" s="101"/>
      <c r="P27" s="104"/>
      <c r="Q27" s="12" t="str">
        <f>F27</f>
        <v>その他の診療収益</v>
      </c>
      <c r="R27" s="77" t="str">
        <f t="shared" si="0"/>
        <v/>
      </c>
      <c r="S27" s="77" t="str">
        <f>IF($D$16=$T$5,L27,L27)</f>
        <v/>
      </c>
      <c r="T27" s="8" t="s">
        <v>2925</v>
      </c>
    </row>
    <row r="28" spans="1:20" ht="13.95" customHeight="1" x14ac:dyDescent="0.45">
      <c r="A28" s="118" t="s">
        <v>185</v>
      </c>
      <c r="B28" s="101"/>
      <c r="C28" s="101"/>
      <c r="D28" s="101"/>
      <c r="E28" s="101" t="s">
        <v>29</v>
      </c>
      <c r="F28" s="101"/>
      <c r="G28" s="101"/>
      <c r="H28" s="101"/>
      <c r="I28" s="101"/>
      <c r="J28" s="101"/>
      <c r="K28" s="101"/>
      <c r="L28" s="158" t="str">
        <f>IF(入力用CSV!AE2="","",入力用CSV!AE2)</f>
        <v/>
      </c>
      <c r="M28" s="139" t="str">
        <f>IF($L$28="","",IF($L$28&gt;=SUM(L29:L30),"","←内訳より小さい"))</f>
        <v/>
      </c>
      <c r="N28" s="101"/>
      <c r="O28" s="101"/>
      <c r="P28" s="104"/>
      <c r="Q28" s="12" t="str">
        <f>E28</f>
        <v>その他の医業収益</v>
      </c>
      <c r="R28" s="77" t="str">
        <f t="shared" si="0"/>
        <v/>
      </c>
      <c r="S28" s="175" t="str">
        <f>IF($D$16=$T$5,ROUNDDOWN(L28*$U$7,0),L28)</f>
        <v/>
      </c>
      <c r="T28" s="8" t="s">
        <v>319</v>
      </c>
    </row>
    <row r="29" spans="1:20" ht="13.95" customHeight="1" x14ac:dyDescent="0.45">
      <c r="A29" s="118" t="s">
        <v>186</v>
      </c>
      <c r="B29" s="101"/>
      <c r="C29" s="101"/>
      <c r="D29" s="101"/>
      <c r="E29" s="101"/>
      <c r="F29" s="101" t="s">
        <v>2677</v>
      </c>
      <c r="G29" s="101"/>
      <c r="H29" s="101"/>
      <c r="I29" s="101"/>
      <c r="J29" s="101"/>
      <c r="K29" s="101"/>
      <c r="L29" s="159" t="str">
        <f>IF(入力用CSV!AF2="","",入力用CSV!AF2)</f>
        <v/>
      </c>
      <c r="M29" s="102" t="s">
        <v>205</v>
      </c>
      <c r="N29" s="101"/>
      <c r="O29" s="101"/>
      <c r="P29" s="104"/>
      <c r="Q29" s="12" t="str">
        <f>F29</f>
        <v>うち保健予防活動収益</v>
      </c>
      <c r="R29" s="77" t="str">
        <f t="shared" si="0"/>
        <v/>
      </c>
      <c r="S29" s="78" t="str">
        <f>IF(OR($L$29="*",$L$29="＊"),"*",IF($D$16=$T$5,ROUNDDOWN(L29*$U$7,0),L29))</f>
        <v/>
      </c>
      <c r="T29" s="8" t="s">
        <v>2</v>
      </c>
    </row>
    <row r="30" spans="1:20" ht="13.95" customHeight="1" x14ac:dyDescent="0.45">
      <c r="A30" s="118" t="s">
        <v>300</v>
      </c>
      <c r="B30" s="101"/>
      <c r="C30" s="101"/>
      <c r="D30" s="101"/>
      <c r="E30" s="101"/>
      <c r="F30" s="101" t="s">
        <v>2678</v>
      </c>
      <c r="G30" s="101"/>
      <c r="H30" s="101"/>
      <c r="I30" s="101"/>
      <c r="J30" s="101"/>
      <c r="K30" s="101"/>
      <c r="L30" s="159" t="str">
        <f>IF(入力用CSV!AG2="","",入力用CSV!AG2)</f>
        <v/>
      </c>
      <c r="M30" s="102"/>
      <c r="N30" s="101"/>
      <c r="O30" s="101"/>
      <c r="P30" s="104"/>
      <c r="Q30" s="12" t="str">
        <f>F30</f>
        <v>うち運営費補助金収益</v>
      </c>
      <c r="R30" s="77" t="str">
        <f t="shared" si="0"/>
        <v/>
      </c>
      <c r="S30" s="176" t="str">
        <f>IF($D$16=$T$5,L30,L30)</f>
        <v/>
      </c>
      <c r="T30" s="8" t="s">
        <v>305</v>
      </c>
    </row>
    <row r="31" spans="1:20" ht="13.95" customHeight="1" x14ac:dyDescent="0.45">
      <c r="A31" s="118"/>
      <c r="B31" s="101"/>
      <c r="C31" s="101"/>
      <c r="D31" s="101"/>
      <c r="E31" s="101"/>
      <c r="F31" s="101"/>
      <c r="G31" s="101"/>
      <c r="H31" s="101"/>
      <c r="I31" s="101"/>
      <c r="J31" s="101"/>
      <c r="K31" s="101"/>
      <c r="L31" s="98"/>
      <c r="M31" s="102"/>
      <c r="N31" s="101"/>
      <c r="O31" s="101"/>
      <c r="P31" s="104"/>
      <c r="Q31" s="12"/>
      <c r="R31" s="77"/>
      <c r="S31" s="176"/>
    </row>
    <row r="32" spans="1:20" ht="13.95" customHeight="1" x14ac:dyDescent="0.45">
      <c r="A32" s="118" t="s">
        <v>165</v>
      </c>
      <c r="B32" s="101"/>
      <c r="C32" s="101"/>
      <c r="D32" s="101" t="s">
        <v>30</v>
      </c>
      <c r="E32" s="101"/>
      <c r="F32" s="101"/>
      <c r="G32" s="101"/>
      <c r="H32" s="101"/>
      <c r="I32" s="101"/>
      <c r="J32" s="101"/>
      <c r="K32" s="101"/>
      <c r="L32" s="159" t="str">
        <f>IF(入力用CSV!AH2="","",入力用CSV!AH2)</f>
        <v/>
      </c>
      <c r="M32" s="139" t="str">
        <f>IF($L$32="","",IF($L$32=SUM(L33,L37,L45,L47,L51,L53,L56,L57),"","←内訳と不一致"))</f>
        <v/>
      </c>
      <c r="N32" s="101"/>
      <c r="O32" s="105"/>
      <c r="P32" s="106"/>
      <c r="Q32" s="12" t="str">
        <f>D32</f>
        <v>医業費用</v>
      </c>
      <c r="R32" s="77" t="str">
        <f>IF($D$16=$T$6,"－",L32)</f>
        <v/>
      </c>
      <c r="S32" s="175" t="str">
        <f>IF(L32=0,0,IF($D$16=$T$5,((L19+ROUNDDOWN(L23*$U$7,0)+L24+ROUNDDOWN(L28*$U$7,0))-L18)+L32,L32))</f>
        <v/>
      </c>
      <c r="T32" s="29"/>
    </row>
    <row r="33" spans="1:20" ht="13.95" customHeight="1" x14ac:dyDescent="0.45">
      <c r="A33" s="118" t="s">
        <v>173</v>
      </c>
      <c r="B33" s="101"/>
      <c r="C33" s="101"/>
      <c r="D33" s="101"/>
      <c r="E33" s="101" t="s">
        <v>23</v>
      </c>
      <c r="F33" s="101"/>
      <c r="G33" s="101"/>
      <c r="H33" s="101"/>
      <c r="I33" s="101"/>
      <c r="J33" s="101"/>
      <c r="K33" s="101"/>
      <c r="L33" s="159" t="str">
        <f>IF(入力用CSV!AI2="","",入力用CSV!AI2)</f>
        <v/>
      </c>
      <c r="M33" s="139" t="str">
        <f>IF($L$33="","",IF($L$33&gt;=SUM(L34:L36),"","←内訳より小さい"))</f>
        <v/>
      </c>
      <c r="N33" s="101"/>
      <c r="O33" s="101"/>
      <c r="P33" s="104"/>
      <c r="Q33" s="12" t="str">
        <f>E33</f>
        <v>材料費</v>
      </c>
      <c r="R33" s="77" t="str">
        <f t="shared" ref="R33:R37" si="1">IF($D$16=$T$6,"－",L33)</f>
        <v/>
      </c>
      <c r="S33" s="175" t="str">
        <f>IF(OR(L36="*",L36="＊"),IF($D$16=$T$5,ROUNDDOWN(L33*U7,0),L33),IF($D$16=$T$5,ROUNDDOWN((L33-IF(OR($L$36="-",L$36="－",$L$36="―"),0,L36))*U7,0)+ROUNDDOWN(IF(OR($L$36="-",L$36="－",$L$36="―"),0,L36)*V7,0),L33))</f>
        <v/>
      </c>
    </row>
    <row r="34" spans="1:20" ht="13.95" customHeight="1" x14ac:dyDescent="0.45">
      <c r="A34" s="118" t="s">
        <v>187</v>
      </c>
      <c r="B34" s="101"/>
      <c r="C34" s="101"/>
      <c r="D34" s="101"/>
      <c r="E34" s="101"/>
      <c r="F34" s="101" t="s">
        <v>94</v>
      </c>
      <c r="G34" s="101"/>
      <c r="H34" s="101"/>
      <c r="I34" s="101"/>
      <c r="J34" s="101"/>
      <c r="K34" s="101"/>
      <c r="L34" s="159" t="str">
        <f>IF(入力用CSV!AJ2="","",入力用CSV!AJ2)</f>
        <v/>
      </c>
      <c r="M34" s="140" t="s">
        <v>205</v>
      </c>
      <c r="N34" s="101"/>
      <c r="O34" s="101"/>
      <c r="P34" s="104"/>
      <c r="Q34" s="12" t="str">
        <f>F34</f>
        <v>医薬品費</v>
      </c>
      <c r="R34" s="77" t="str">
        <f t="shared" si="1"/>
        <v/>
      </c>
      <c r="S34" s="78" t="str">
        <f>IF(OR($L$34="*",$L$34="＊"),"*",IF($D$16=$T$5,ROUNDDOWN(L34*$U$7,0),L34))</f>
        <v/>
      </c>
      <c r="T34" s="8" t="s">
        <v>95</v>
      </c>
    </row>
    <row r="35" spans="1:20" ht="13.95" customHeight="1" x14ac:dyDescent="0.45">
      <c r="A35" s="118" t="s">
        <v>188</v>
      </c>
      <c r="B35" s="101"/>
      <c r="C35" s="101"/>
      <c r="D35" s="101"/>
      <c r="E35" s="101"/>
      <c r="F35" s="101" t="s">
        <v>96</v>
      </c>
      <c r="G35" s="101"/>
      <c r="H35" s="101"/>
      <c r="I35" s="101"/>
      <c r="J35" s="101"/>
      <c r="K35" s="101"/>
      <c r="L35" s="159" t="str">
        <f>IF(入力用CSV!AK2="","",入力用CSV!AK2)</f>
        <v/>
      </c>
      <c r="M35" s="140" t="s">
        <v>205</v>
      </c>
      <c r="N35" s="101"/>
      <c r="O35" s="101"/>
      <c r="P35" s="104"/>
      <c r="Q35" s="12" t="str">
        <f>F35</f>
        <v>診療材料費、医療消耗器具備品費</v>
      </c>
      <c r="R35" s="77" t="str">
        <f t="shared" si="1"/>
        <v/>
      </c>
      <c r="S35" s="78" t="str">
        <f>IF(OR($L$35="*",$L$35="＊"),"*",IF($D$16=$T$5,ROUNDDOWN(L35*$U$7,0),L35))</f>
        <v/>
      </c>
      <c r="T35" s="8" t="s">
        <v>97</v>
      </c>
    </row>
    <row r="36" spans="1:20" ht="13.95" customHeight="1" x14ac:dyDescent="0.45">
      <c r="A36" s="118" t="s">
        <v>189</v>
      </c>
      <c r="B36" s="101"/>
      <c r="C36" s="101"/>
      <c r="D36" s="101"/>
      <c r="E36" s="101"/>
      <c r="F36" s="101" t="s">
        <v>98</v>
      </c>
      <c r="G36" s="101"/>
      <c r="H36" s="101"/>
      <c r="I36" s="101"/>
      <c r="J36" s="101"/>
      <c r="K36" s="101"/>
      <c r="L36" s="160" t="str">
        <f>IF(入力用CSV!AL2="","",入力用CSV!AL2)</f>
        <v/>
      </c>
      <c r="M36" s="140" t="s">
        <v>205</v>
      </c>
      <c r="N36" s="101"/>
      <c r="O36" s="101"/>
      <c r="P36" s="104"/>
      <c r="Q36" s="12" t="str">
        <f>F36</f>
        <v>給食用材料費</v>
      </c>
      <c r="R36" s="77" t="str">
        <f t="shared" si="1"/>
        <v/>
      </c>
      <c r="S36" s="78" t="str">
        <f>IF(OR($L$36="-",L$36="－",$L$36="―"),"-",IF(OR($L$36="*",$L$36="＊"),"*",IF($D$16=$T$5,ROUNDDOWN(L36*$V$7,0),L36)))</f>
        <v/>
      </c>
      <c r="T36" s="8" t="s">
        <v>310</v>
      </c>
    </row>
    <row r="37" spans="1:20" ht="13.95" customHeight="1" x14ac:dyDescent="0.45">
      <c r="A37" s="118" t="s">
        <v>174</v>
      </c>
      <c r="B37" s="101"/>
      <c r="C37" s="101"/>
      <c r="D37" s="101"/>
      <c r="E37" s="101" t="s">
        <v>24</v>
      </c>
      <c r="F37" s="101"/>
      <c r="G37" s="101"/>
      <c r="H37" s="101"/>
      <c r="I37" s="101"/>
      <c r="J37" s="101"/>
      <c r="K37" s="101"/>
      <c r="L37" s="160" t="str">
        <f>IF(入力用CSV!AM2="","",入力用CSV!AM2)</f>
        <v/>
      </c>
      <c r="M37" s="139" t="str">
        <f>IF($L$37="","",IF($L$37&gt;=SUM(L39:L44),"","←内訳より小さい"))</f>
        <v/>
      </c>
      <c r="N37" s="101"/>
      <c r="O37" s="101"/>
      <c r="P37" s="104"/>
      <c r="Q37" s="12" t="str">
        <f>E37</f>
        <v>給与費</v>
      </c>
      <c r="R37" s="77" t="str">
        <f t="shared" si="1"/>
        <v/>
      </c>
      <c r="S37" s="175" t="str">
        <f>IF($D$16=$T$5,(L37-L38)+ROUNDDOWN(L38*$U$7,0),L37)</f>
        <v/>
      </c>
    </row>
    <row r="38" spans="1:20" ht="13.95" customHeight="1" x14ac:dyDescent="0.45">
      <c r="A38" s="119" t="str">
        <f>IF(D16="","02-(02)",IF(D16=T5,"02-(02)",""))</f>
        <v>02-(02)</v>
      </c>
      <c r="B38" s="101"/>
      <c r="C38" s="101"/>
      <c r="D38" s="101"/>
      <c r="E38" s="101" t="str">
        <f>IF(D16="","　（うち消費税課税対象費用）",IF(D16=T5,"　（うち消費税課税対象費用）",""))</f>
        <v>　（うち消費税課税対象費用）</v>
      </c>
      <c r="F38" s="101"/>
      <c r="G38" s="101"/>
      <c r="H38" s="101"/>
      <c r="I38" s="101"/>
      <c r="J38" s="101"/>
      <c r="K38" s="101"/>
      <c r="L38" s="161" t="str">
        <f>IF(D16=T6,"",IF(入力用CSV!AN2="","",入力用CSV!AN2))</f>
        <v/>
      </c>
      <c r="M38" s="140"/>
      <c r="N38" s="101"/>
      <c r="O38" s="101"/>
      <c r="P38" s="104"/>
      <c r="Q38" s="12"/>
      <c r="R38" s="77"/>
      <c r="S38" s="176"/>
    </row>
    <row r="39" spans="1:20" ht="13.95" customHeight="1" x14ac:dyDescent="0.45">
      <c r="A39" s="118" t="s">
        <v>190</v>
      </c>
      <c r="B39" s="101"/>
      <c r="C39" s="101"/>
      <c r="D39" s="101"/>
      <c r="E39" s="101"/>
      <c r="F39" s="101" t="s">
        <v>311</v>
      </c>
      <c r="G39" s="101"/>
      <c r="H39" s="101"/>
      <c r="I39" s="101"/>
      <c r="J39" s="101"/>
      <c r="K39" s="101"/>
      <c r="L39" s="159" t="str">
        <f>IF(入力用CSV!AO2="","",入力用CSV!AO2)</f>
        <v/>
      </c>
      <c r="M39" s="140" t="s">
        <v>205</v>
      </c>
      <c r="N39" s="101"/>
      <c r="O39" s="101"/>
      <c r="P39" s="104"/>
      <c r="Q39" s="12" t="str">
        <f t="shared" ref="Q39:Q44" si="2">F39</f>
        <v>役員報酬</v>
      </c>
      <c r="R39" s="77" t="str">
        <f t="shared" ref="R39:R53" si="3">IF($D$16=$T$6,"－",L39)</f>
        <v/>
      </c>
      <c r="S39" s="77" t="str">
        <f>IF($D$16=$T$5,L39,L39)</f>
        <v/>
      </c>
      <c r="T39" s="8" t="s">
        <v>318</v>
      </c>
    </row>
    <row r="40" spans="1:20" ht="13.95" customHeight="1" x14ac:dyDescent="0.45">
      <c r="A40" s="118" t="s">
        <v>191</v>
      </c>
      <c r="B40" s="101"/>
      <c r="C40" s="101"/>
      <c r="D40" s="101"/>
      <c r="E40" s="101"/>
      <c r="F40" s="101" t="s">
        <v>99</v>
      </c>
      <c r="G40" s="101"/>
      <c r="H40" s="101"/>
      <c r="I40" s="101"/>
      <c r="J40" s="101"/>
      <c r="K40" s="101"/>
      <c r="L40" s="159" t="str">
        <f>IF(入力用CSV!AP2="","",入力用CSV!AP2)</f>
        <v/>
      </c>
      <c r="M40" s="140" t="s">
        <v>205</v>
      </c>
      <c r="N40" s="101"/>
      <c r="O40" s="101"/>
      <c r="P40" s="104"/>
      <c r="Q40" s="12" t="str">
        <f t="shared" si="2"/>
        <v>給料</v>
      </c>
      <c r="R40" s="77" t="str">
        <f t="shared" si="3"/>
        <v/>
      </c>
      <c r="S40" s="77" t="str">
        <f>IF(OR($L$40="*",$L$40="＊"),"*",IF($D$16=$T$5,(L40-L38)+ROUNDDOWN(L38*$U$7,0),L40))</f>
        <v/>
      </c>
      <c r="T40" s="8" t="s">
        <v>312</v>
      </c>
    </row>
    <row r="41" spans="1:20" ht="13.95" customHeight="1" x14ac:dyDescent="0.45">
      <c r="A41" s="118" t="s">
        <v>314</v>
      </c>
      <c r="B41" s="101"/>
      <c r="C41" s="101"/>
      <c r="D41" s="101"/>
      <c r="E41" s="101"/>
      <c r="F41" s="101" t="s">
        <v>100</v>
      </c>
      <c r="G41" s="101"/>
      <c r="H41" s="101"/>
      <c r="I41" s="101"/>
      <c r="J41" s="101"/>
      <c r="K41" s="101"/>
      <c r="L41" s="159" t="str">
        <f>IF(入力用CSV!AQ2="","",入力用CSV!AQ2)</f>
        <v/>
      </c>
      <c r="M41" s="140" t="s">
        <v>205</v>
      </c>
      <c r="N41" s="101"/>
      <c r="O41" s="101"/>
      <c r="P41" s="104"/>
      <c r="Q41" s="12" t="str">
        <f t="shared" si="2"/>
        <v>賞与</v>
      </c>
      <c r="R41" s="77" t="str">
        <f t="shared" si="3"/>
        <v/>
      </c>
      <c r="S41" s="77" t="str">
        <f t="shared" ref="S41:S44" si="4">IF($D$16=$T$5,L41,L41)</f>
        <v/>
      </c>
      <c r="T41" s="8" t="s">
        <v>3</v>
      </c>
    </row>
    <row r="42" spans="1:20" ht="13.95" customHeight="1" x14ac:dyDescent="0.45">
      <c r="A42" s="118" t="s">
        <v>315</v>
      </c>
      <c r="B42" s="101"/>
      <c r="C42" s="101"/>
      <c r="D42" s="101"/>
      <c r="E42" s="101"/>
      <c r="F42" s="101" t="s">
        <v>101</v>
      </c>
      <c r="G42" s="101"/>
      <c r="H42" s="101"/>
      <c r="I42" s="101"/>
      <c r="J42" s="101"/>
      <c r="K42" s="101"/>
      <c r="L42" s="159" t="str">
        <f>IF(入力用CSV!AR2="","",入力用CSV!AR2)</f>
        <v/>
      </c>
      <c r="M42" s="140" t="s">
        <v>205</v>
      </c>
      <c r="N42" s="101"/>
      <c r="O42" s="101"/>
      <c r="P42" s="104"/>
      <c r="Q42" s="12" t="str">
        <f t="shared" si="2"/>
        <v>賞与引当金繰入額</v>
      </c>
      <c r="R42" s="77" t="str">
        <f t="shared" si="3"/>
        <v/>
      </c>
      <c r="S42" s="77" t="str">
        <f t="shared" si="4"/>
        <v/>
      </c>
      <c r="T42" s="8" t="s">
        <v>4</v>
      </c>
    </row>
    <row r="43" spans="1:20" ht="13.95" customHeight="1" x14ac:dyDescent="0.45">
      <c r="A43" s="118" t="s">
        <v>316</v>
      </c>
      <c r="B43" s="101"/>
      <c r="C43" s="101"/>
      <c r="D43" s="101"/>
      <c r="E43" s="101"/>
      <c r="F43" s="101" t="s">
        <v>102</v>
      </c>
      <c r="G43" s="101"/>
      <c r="H43" s="101"/>
      <c r="I43" s="101"/>
      <c r="J43" s="101"/>
      <c r="K43" s="101"/>
      <c r="L43" s="159" t="str">
        <f>IF(入力用CSV!AS2="","",入力用CSV!AS2)</f>
        <v/>
      </c>
      <c r="M43" s="140" t="s">
        <v>205</v>
      </c>
      <c r="N43" s="101"/>
      <c r="O43" s="101"/>
      <c r="P43" s="104"/>
      <c r="Q43" s="12" t="str">
        <f t="shared" si="2"/>
        <v>退職給付費用</v>
      </c>
      <c r="R43" s="77" t="str">
        <f t="shared" si="3"/>
        <v/>
      </c>
      <c r="S43" s="77" t="str">
        <f t="shared" si="4"/>
        <v/>
      </c>
      <c r="T43" s="8" t="s">
        <v>5</v>
      </c>
    </row>
    <row r="44" spans="1:20" ht="13.95" customHeight="1" x14ac:dyDescent="0.45">
      <c r="A44" s="118" t="s">
        <v>317</v>
      </c>
      <c r="B44" s="101"/>
      <c r="C44" s="101"/>
      <c r="D44" s="101"/>
      <c r="E44" s="101"/>
      <c r="F44" s="101" t="s">
        <v>103</v>
      </c>
      <c r="G44" s="101"/>
      <c r="H44" s="101"/>
      <c r="I44" s="101"/>
      <c r="J44" s="101"/>
      <c r="K44" s="101"/>
      <c r="L44" s="159" t="str">
        <f>IF(入力用CSV!AT2="","",入力用CSV!AT2)</f>
        <v/>
      </c>
      <c r="M44" s="140" t="s">
        <v>205</v>
      </c>
      <c r="N44" s="101"/>
      <c r="O44" s="101"/>
      <c r="P44" s="104"/>
      <c r="Q44" s="12" t="str">
        <f t="shared" si="2"/>
        <v>法定福利費</v>
      </c>
      <c r="R44" s="77" t="str">
        <f t="shared" si="3"/>
        <v/>
      </c>
      <c r="S44" s="77" t="str">
        <f t="shared" si="4"/>
        <v/>
      </c>
      <c r="T44" s="8" t="s">
        <v>6</v>
      </c>
    </row>
    <row r="45" spans="1:20" ht="13.95" customHeight="1" x14ac:dyDescent="0.45">
      <c r="A45" s="118" t="s">
        <v>175</v>
      </c>
      <c r="B45" s="101"/>
      <c r="C45" s="101"/>
      <c r="D45" s="101"/>
      <c r="E45" s="101" t="s">
        <v>16</v>
      </c>
      <c r="F45" s="101"/>
      <c r="G45" s="101"/>
      <c r="H45" s="101"/>
      <c r="I45" s="101"/>
      <c r="J45" s="101"/>
      <c r="K45" s="101"/>
      <c r="L45" s="159" t="str">
        <f>IF(入力用CSV!AU2="","",入力用CSV!AU2)</f>
        <v/>
      </c>
      <c r="M45" s="139" t="str">
        <f>IF($L$45="","",IF($L$45&gt;=SUM(L46),"","←内訳より小さい"))</f>
        <v/>
      </c>
      <c r="N45" s="101"/>
      <c r="O45" s="101"/>
      <c r="P45" s="104"/>
      <c r="Q45" s="12" t="str">
        <f>E45</f>
        <v>委託費</v>
      </c>
      <c r="R45" s="77" t="str">
        <f t="shared" si="3"/>
        <v/>
      </c>
      <c r="S45" s="175" t="str">
        <f>IF($D$16=$T$5,ROUNDDOWN(L45*$U$7,0),L45)</f>
        <v/>
      </c>
      <c r="T45" s="8" t="s">
        <v>104</v>
      </c>
    </row>
    <row r="46" spans="1:20" ht="13.95" customHeight="1" x14ac:dyDescent="0.45">
      <c r="A46" s="118" t="s">
        <v>192</v>
      </c>
      <c r="B46" s="101"/>
      <c r="C46" s="101"/>
      <c r="D46" s="101"/>
      <c r="E46" s="101"/>
      <c r="F46" s="101" t="s">
        <v>2676</v>
      </c>
      <c r="G46" s="101"/>
      <c r="H46" s="101"/>
      <c r="I46" s="101"/>
      <c r="J46" s="101"/>
      <c r="K46" s="101"/>
      <c r="L46" s="159" t="str">
        <f>IF(入力用CSV!AV2="","",入力用CSV!AV2)</f>
        <v/>
      </c>
      <c r="M46" s="140" t="s">
        <v>205</v>
      </c>
      <c r="N46" s="101"/>
      <c r="O46" s="101"/>
      <c r="P46" s="104"/>
      <c r="Q46" s="12" t="str">
        <f>F46</f>
        <v>うち給食委託費</v>
      </c>
      <c r="R46" s="77" t="str">
        <f t="shared" si="3"/>
        <v/>
      </c>
      <c r="S46" s="78" t="str">
        <f>IF(OR($L$46="*",$L$46="＊"),"*",IF($D$16=$T$5,ROUNDDOWN(L46*$U$7,0),L46))</f>
        <v/>
      </c>
      <c r="T46" s="8" t="s">
        <v>7</v>
      </c>
    </row>
    <row r="47" spans="1:20" ht="13.95" customHeight="1" x14ac:dyDescent="0.45">
      <c r="A47" s="118" t="s">
        <v>176</v>
      </c>
      <c r="B47" s="101"/>
      <c r="C47" s="101"/>
      <c r="D47" s="101"/>
      <c r="E47" s="101" t="s">
        <v>105</v>
      </c>
      <c r="F47" s="101"/>
      <c r="G47" s="101"/>
      <c r="H47" s="101"/>
      <c r="I47" s="101"/>
      <c r="J47" s="101"/>
      <c r="K47" s="101"/>
      <c r="L47" s="159" t="str">
        <f>IF(入力用CSV!AW2="","",入力用CSV!AW2)</f>
        <v/>
      </c>
      <c r="M47" s="139" t="str">
        <f>IF($L$47="","",IF($L$47&gt;=SUM(L49:L50),"","←内訳より小さい"))</f>
        <v/>
      </c>
      <c r="N47" s="101"/>
      <c r="O47" s="101"/>
      <c r="P47" s="104"/>
      <c r="Q47" s="12" t="str">
        <f>E47</f>
        <v>設備関係費</v>
      </c>
      <c r="R47" s="77" t="str">
        <f t="shared" si="3"/>
        <v/>
      </c>
      <c r="S47" s="175" t="str">
        <f>IF($D$16=$T$5,(L47-L48)+ROUNDDOWN(L48*$U$7,0),L47)</f>
        <v/>
      </c>
      <c r="T47" s="8" t="s">
        <v>81</v>
      </c>
    </row>
    <row r="48" spans="1:20" ht="13.95" customHeight="1" x14ac:dyDescent="0.45">
      <c r="A48" s="119" t="str">
        <f>IF(D16="","02-(04)",IF(D16=T5,"02-(04)",""))</f>
        <v>02-(04)</v>
      </c>
      <c r="B48" s="101"/>
      <c r="C48" s="101"/>
      <c r="D48" s="101"/>
      <c r="E48" s="101" t="str">
        <f>IF(D16="","　（うち消費税課税対象費用）",IF(D16=T5,"　（うち消費税課税対象費用）",""))</f>
        <v>　（うち消費税課税対象費用）</v>
      </c>
      <c r="F48" s="101"/>
      <c r="G48" s="101"/>
      <c r="H48" s="101"/>
      <c r="I48" s="101"/>
      <c r="J48" s="101"/>
      <c r="K48" s="101"/>
      <c r="L48" s="161" t="str">
        <f>IF(D16=T6,"",IF(入力用CSV!AX2="","",入力用CSV!AX2))</f>
        <v/>
      </c>
      <c r="M48" s="140"/>
      <c r="N48" s="101"/>
      <c r="O48" s="101"/>
      <c r="P48" s="104"/>
      <c r="Q48" s="12"/>
      <c r="R48" s="77"/>
      <c r="S48" s="176"/>
    </row>
    <row r="49" spans="1:20" ht="13.95" customHeight="1" x14ac:dyDescent="0.45">
      <c r="A49" s="118" t="s">
        <v>193</v>
      </c>
      <c r="B49" s="101"/>
      <c r="C49" s="101"/>
      <c r="D49" s="101"/>
      <c r="E49" s="101"/>
      <c r="F49" s="101" t="s">
        <v>2671</v>
      </c>
      <c r="G49" s="101"/>
      <c r="H49" s="101"/>
      <c r="I49" s="101"/>
      <c r="J49" s="101"/>
      <c r="K49" s="101"/>
      <c r="L49" s="159" t="str">
        <f>IF(入力用CSV!AY2="","",入力用CSV!AY2)</f>
        <v/>
      </c>
      <c r="M49" s="140" t="s">
        <v>205</v>
      </c>
      <c r="N49" s="101"/>
      <c r="O49" s="101"/>
      <c r="P49" s="104"/>
      <c r="Q49" s="12" t="str">
        <f>F49</f>
        <v>うち減価償却費</v>
      </c>
      <c r="R49" s="77" t="str">
        <f t="shared" si="3"/>
        <v/>
      </c>
      <c r="S49" s="77" t="str">
        <f>IF($D$16=$T$5,L49,L49)</f>
        <v/>
      </c>
      <c r="T49" s="8" t="s">
        <v>8</v>
      </c>
    </row>
    <row r="50" spans="1:20" ht="13.95" customHeight="1" x14ac:dyDescent="0.45">
      <c r="A50" s="118" t="s">
        <v>194</v>
      </c>
      <c r="B50" s="101"/>
      <c r="C50" s="101"/>
      <c r="D50" s="101"/>
      <c r="E50" s="101"/>
      <c r="F50" s="101" t="s">
        <v>2670</v>
      </c>
      <c r="G50" s="101"/>
      <c r="H50" s="101"/>
      <c r="I50" s="101"/>
      <c r="J50" s="101"/>
      <c r="K50" s="101"/>
      <c r="L50" s="159" t="str">
        <f>IF(入力用CSV!AZ2="","",入力用CSV!AZ2)</f>
        <v/>
      </c>
      <c r="M50" s="140" t="s">
        <v>205</v>
      </c>
      <c r="N50" s="101"/>
      <c r="O50" s="101"/>
      <c r="P50" s="104"/>
      <c r="Q50" s="12" t="str">
        <f>F50</f>
        <v>うち器機賃借料</v>
      </c>
      <c r="R50" s="77" t="str">
        <f t="shared" si="3"/>
        <v/>
      </c>
      <c r="S50" s="78" t="str">
        <f>IF(OR($L$50="*",$L$50="＊"),"*",IF($D$16=$T$5,ROUNDDOWN(L50*$U$7,0),L50))</f>
        <v/>
      </c>
      <c r="T50" s="8" t="s">
        <v>9</v>
      </c>
    </row>
    <row r="51" spans="1:20" ht="13.95" customHeight="1" x14ac:dyDescent="0.45">
      <c r="A51" s="118" t="s">
        <v>195</v>
      </c>
      <c r="B51" s="101"/>
      <c r="C51" s="101"/>
      <c r="D51" s="101"/>
      <c r="E51" s="101" t="s">
        <v>41</v>
      </c>
      <c r="F51" s="101"/>
      <c r="G51" s="101"/>
      <c r="H51" s="101"/>
      <c r="I51" s="101"/>
      <c r="J51" s="101"/>
      <c r="K51" s="101"/>
      <c r="L51" s="159" t="str">
        <f>IF(入力用CSV!BA2="","",入力用CSV!BA2)</f>
        <v/>
      </c>
      <c r="M51" s="140"/>
      <c r="N51" s="101"/>
      <c r="O51" s="101"/>
      <c r="P51" s="104"/>
      <c r="Q51" s="12" t="str">
        <f>E51</f>
        <v>研究研修費</v>
      </c>
      <c r="R51" s="77" t="str">
        <f t="shared" si="3"/>
        <v/>
      </c>
      <c r="S51" s="175" t="str">
        <f>IF($D$16=$T$5,(L51-L52)+ROUNDDOWN(L52*$U$7,0),L51)</f>
        <v/>
      </c>
      <c r="T51" s="8" t="s">
        <v>106</v>
      </c>
    </row>
    <row r="52" spans="1:20" ht="13.95" customHeight="1" x14ac:dyDescent="0.45">
      <c r="A52" s="119" t="str">
        <f>IF(D16="","02-(05)",IF(D16=T5,"02-(05)",""))</f>
        <v>02-(05)</v>
      </c>
      <c r="B52" s="101"/>
      <c r="C52" s="101"/>
      <c r="D52" s="101"/>
      <c r="E52" s="101" t="str">
        <f>IF(D16="","　（うち消費税課税対象費用）",IF(D16=T5,"　（うち消費税課税対象費用）",""))</f>
        <v>　（うち消費税課税対象費用）</v>
      </c>
      <c r="F52" s="101"/>
      <c r="G52" s="101"/>
      <c r="H52" s="101"/>
      <c r="I52" s="101"/>
      <c r="J52" s="101"/>
      <c r="K52" s="101"/>
      <c r="L52" s="161" t="str">
        <f>IF(D16=T6,"",IF(入力用CSV!BB2="","",入力用CSV!BB2))</f>
        <v/>
      </c>
      <c r="M52" s="140"/>
      <c r="N52" s="101"/>
      <c r="O52" s="101"/>
      <c r="P52" s="104"/>
      <c r="Q52" s="12"/>
      <c r="R52" s="77"/>
      <c r="S52" s="176"/>
    </row>
    <row r="53" spans="1:20" ht="13.95" customHeight="1" x14ac:dyDescent="0.45">
      <c r="A53" s="118" t="s">
        <v>196</v>
      </c>
      <c r="B53" s="101"/>
      <c r="C53" s="101"/>
      <c r="D53" s="101"/>
      <c r="E53" s="101" t="s">
        <v>17</v>
      </c>
      <c r="F53" s="101"/>
      <c r="G53" s="101"/>
      <c r="H53" s="101"/>
      <c r="I53" s="101"/>
      <c r="J53" s="101"/>
      <c r="K53" s="101"/>
      <c r="L53" s="159" t="str">
        <f>IF(入力用CSV!BC2="","",入力用CSV!BC2)</f>
        <v/>
      </c>
      <c r="M53" s="139" t="str">
        <f>IF($L$53="","",IF($L$53&gt;=SUM(L55),"","←内訳より小さい"))</f>
        <v/>
      </c>
      <c r="N53" s="101"/>
      <c r="O53" s="101"/>
      <c r="P53" s="104"/>
      <c r="Q53" s="12" t="str">
        <f>E53</f>
        <v>経費</v>
      </c>
      <c r="R53" s="77" t="str">
        <f t="shared" si="3"/>
        <v/>
      </c>
      <c r="S53" s="175" t="str">
        <f>IF($D$16=$T$5,(L53-L54)+ROUNDDOWN(L54*$U$7,0)+L56+((L19+ROUNDDOWN(L23*$U$7,0)+L24+ROUNDDOWN(L28*$U$7,0))-L18)-((ROUNDDOWN((L32-(L37-L38)-(L47-L48)-(L51-L52)-(L53-L54)-L56-IF(L57="-",0,L57)-IF(OR($L$36="-",L$36="－",$L$36="―"),0,IF(OR(L36="*",L36="＊"),0,L36)))*$U$7,0))+((L37-L38)+(L47-L48)+(L51-L52)+(L53-L54)+L56+IF(L57="-",0,L57)+(ROUNDDOWN(IF(OR($L$36="-",L$36="－",$L$36="―"),0,IF(OR(L36="*",L36="＊"),0,L36))*$V$7,0)))-L32),L53)</f>
        <v/>
      </c>
      <c r="T53" s="8" t="s">
        <v>107</v>
      </c>
    </row>
    <row r="54" spans="1:20" ht="13.95" customHeight="1" x14ac:dyDescent="0.45">
      <c r="A54" s="119" t="str">
        <f>IF(D16="","02-(06)",IF(D16=T5,"02-(06)",""))</f>
        <v>02-(06)</v>
      </c>
      <c r="B54" s="101"/>
      <c r="C54" s="101"/>
      <c r="D54" s="101"/>
      <c r="E54" s="101" t="str">
        <f>IF(D16="","　（うち消費税課税対象費用）",IF(D16=T5,"　（うち消費税課税対象費用）",""))</f>
        <v>　（うち消費税課税対象費用）</v>
      </c>
      <c r="F54" s="101"/>
      <c r="G54" s="101"/>
      <c r="H54" s="101"/>
      <c r="I54" s="101"/>
      <c r="J54" s="101"/>
      <c r="K54" s="101"/>
      <c r="L54" s="161" t="str">
        <f>IF(D16=T6,"",IF(入力用CSV!BD2="","",入力用CSV!BD2))</f>
        <v/>
      </c>
      <c r="M54" s="140"/>
      <c r="N54" s="101"/>
      <c r="O54" s="101"/>
      <c r="P54" s="104"/>
      <c r="Q54" s="12"/>
      <c r="R54" s="77"/>
      <c r="S54" s="176"/>
    </row>
    <row r="55" spans="1:20" ht="13.95" customHeight="1" x14ac:dyDescent="0.45">
      <c r="A55" s="118" t="s">
        <v>197</v>
      </c>
      <c r="B55" s="101"/>
      <c r="C55" s="101"/>
      <c r="D55" s="101"/>
      <c r="E55" s="101"/>
      <c r="F55" s="101" t="s">
        <v>2672</v>
      </c>
      <c r="G55" s="101"/>
      <c r="H55" s="101"/>
      <c r="I55" s="101"/>
      <c r="J55" s="101"/>
      <c r="K55" s="101"/>
      <c r="L55" s="159" t="str">
        <f>IF(入力用CSV!BG2="","",入力用CSV!BG2)</f>
        <v/>
      </c>
      <c r="M55" s="140" t="s">
        <v>205</v>
      </c>
      <c r="N55" s="101"/>
      <c r="O55" s="101"/>
      <c r="P55" s="104"/>
      <c r="Q55" s="12" t="str">
        <f>F55</f>
        <v>うち水道光熱費</v>
      </c>
      <c r="R55" s="77" t="str">
        <f>IF($D$16=$T$6,"－",L55)</f>
        <v/>
      </c>
      <c r="S55" s="78" t="str">
        <f>IF(OR($L$55="*",$L$55="＊"),"*",IF($D$16=$T$5,ROUNDDOWN(L55*$U$7,0),L55))</f>
        <v/>
      </c>
      <c r="T55" s="8" t="s">
        <v>10</v>
      </c>
    </row>
    <row r="56" spans="1:20" ht="13.95" customHeight="1" x14ac:dyDescent="0.45">
      <c r="A56" s="119" t="str">
        <f>IF(D16="","02-07",IF(D16=T5,"02-07",""))</f>
        <v>02-07</v>
      </c>
      <c r="B56" s="101"/>
      <c r="C56" s="101"/>
      <c r="D56" s="101"/>
      <c r="E56" s="101" t="str">
        <f>IF(D16="","控除対象外消費税等負担額",IF(D16=T5,"控除対象外消費税等負担額",""))</f>
        <v>控除対象外消費税等負担額</v>
      </c>
      <c r="F56" s="101"/>
      <c r="G56" s="101"/>
      <c r="H56" s="101"/>
      <c r="I56" s="101"/>
      <c r="J56" s="101"/>
      <c r="K56" s="101"/>
      <c r="L56" s="162" t="str">
        <f>IF(D16=T6,"",IF(入力用CSV!BH2="","",入力用CSV!BH2))</f>
        <v/>
      </c>
      <c r="M56" s="140"/>
      <c r="N56" s="101"/>
      <c r="O56" s="107"/>
      <c r="P56" s="108"/>
      <c r="Q56" s="12" t="str">
        <f>E56</f>
        <v>控除対象外消費税等負担額</v>
      </c>
      <c r="R56" s="77" t="str">
        <f>IF($D$16=$T$6,"－",L56)</f>
        <v/>
      </c>
      <c r="S56" s="176"/>
      <c r="T56" s="8" t="s">
        <v>11</v>
      </c>
    </row>
    <row r="57" spans="1:20" ht="13.95" customHeight="1" x14ac:dyDescent="0.45">
      <c r="A57" s="118" t="s">
        <v>198</v>
      </c>
      <c r="B57" s="101"/>
      <c r="C57" s="101"/>
      <c r="D57" s="101"/>
      <c r="E57" s="101" t="s">
        <v>31</v>
      </c>
      <c r="F57" s="101"/>
      <c r="G57" s="101"/>
      <c r="H57" s="101"/>
      <c r="I57" s="101"/>
      <c r="J57" s="101"/>
      <c r="K57" s="101"/>
      <c r="L57" s="159" t="str">
        <f>IF(入力用CSV!BI2="","",入力用CSV!BI2)</f>
        <v/>
      </c>
      <c r="M57" s="140"/>
      <c r="N57" s="101"/>
      <c r="O57" s="101"/>
      <c r="P57" s="104"/>
      <c r="Q57" s="12" t="str">
        <f>E57</f>
        <v>本部費配賦額</v>
      </c>
      <c r="R57" s="77" t="str">
        <f>IF($D$16=$T$6,"－",L57)</f>
        <v/>
      </c>
      <c r="S57" s="77" t="str">
        <f>IF($D$16=$T$5,L57,L57)</f>
        <v/>
      </c>
      <c r="T57" s="8" t="s">
        <v>12</v>
      </c>
    </row>
    <row r="58" spans="1:20" ht="13.95" customHeight="1" x14ac:dyDescent="0.45">
      <c r="A58" s="118" t="s">
        <v>166</v>
      </c>
      <c r="B58" s="101"/>
      <c r="C58" s="101"/>
      <c r="D58" s="101" t="s">
        <v>108</v>
      </c>
      <c r="E58" s="101"/>
      <c r="F58" s="101"/>
      <c r="G58" s="101"/>
      <c r="H58" s="101"/>
      <c r="I58" s="101"/>
      <c r="J58" s="101"/>
      <c r="K58" s="101"/>
      <c r="L58" s="159" t="str">
        <f>IF(入力用CSV!BJ2="","",入力用CSV!BJ2)</f>
        <v/>
      </c>
      <c r="M58" s="102"/>
      <c r="N58" s="101"/>
      <c r="O58" s="101"/>
      <c r="P58" s="104"/>
      <c r="Q58" s="15" t="str">
        <f>D58</f>
        <v>医業利益（又は医業損失）</v>
      </c>
      <c r="R58" s="77" t="str">
        <f>IF($D$16=$T$6,"－",L58)</f>
        <v/>
      </c>
      <c r="S58" s="176" t="str">
        <f>IF($D$16=$T$5,L58,L58)</f>
        <v/>
      </c>
    </row>
    <row r="59" spans="1:20" ht="13.95" customHeight="1" x14ac:dyDescent="0.45">
      <c r="A59" s="118"/>
      <c r="B59" s="101"/>
      <c r="C59" s="101"/>
      <c r="D59" s="101"/>
      <c r="E59" s="101"/>
      <c r="F59" s="101"/>
      <c r="G59" s="101"/>
      <c r="H59" s="101"/>
      <c r="I59" s="101"/>
      <c r="J59" s="101"/>
      <c r="K59" s="101"/>
      <c r="L59" s="98"/>
      <c r="M59" s="102"/>
      <c r="N59" s="101"/>
      <c r="O59" s="101"/>
      <c r="P59" s="104"/>
      <c r="Q59" s="12"/>
      <c r="R59" s="77"/>
      <c r="S59" s="176"/>
    </row>
    <row r="60" spans="1:20" ht="13.95" customHeight="1" x14ac:dyDescent="0.45">
      <c r="A60" s="118" t="s">
        <v>199</v>
      </c>
      <c r="B60" s="101"/>
      <c r="C60" s="101"/>
      <c r="D60" s="101" t="s">
        <v>32</v>
      </c>
      <c r="E60" s="101"/>
      <c r="F60" s="101"/>
      <c r="G60" s="101"/>
      <c r="H60" s="101"/>
      <c r="I60" s="101"/>
      <c r="J60" s="101"/>
      <c r="K60" s="101"/>
      <c r="L60" s="159" t="str">
        <f>IF(入力用CSV!BK2="","",入力用CSV!BK2)</f>
        <v/>
      </c>
      <c r="M60" s="124" t="str">
        <f>IF($L$60="","",IF($L$60&gt;=SUM(L61:L63),"","←内訳より小さい"))</f>
        <v/>
      </c>
      <c r="N60" s="101"/>
      <c r="O60" s="101"/>
      <c r="P60" s="104"/>
      <c r="Q60" s="12" t="str">
        <f>D60</f>
        <v>医業外収益</v>
      </c>
      <c r="R60" s="77" t="str">
        <f t="shared" ref="R60:R65" si="5">IF($D$16=$T$6,"－",L60)</f>
        <v/>
      </c>
      <c r="S60" s="176" t="str">
        <f t="shared" ref="S60:S65" si="6">IF($D$16=$T$5,L60,L60)</f>
        <v/>
      </c>
      <c r="T60" s="8" t="s">
        <v>109</v>
      </c>
    </row>
    <row r="61" spans="1:20" ht="13.95" customHeight="1" x14ac:dyDescent="0.45">
      <c r="A61" s="118" t="s">
        <v>167</v>
      </c>
      <c r="B61" s="101"/>
      <c r="C61" s="101"/>
      <c r="D61" s="101"/>
      <c r="E61" s="101" t="s">
        <v>2673</v>
      </c>
      <c r="F61" s="101"/>
      <c r="G61" s="101"/>
      <c r="H61" s="101"/>
      <c r="I61" s="101"/>
      <c r="J61" s="101"/>
      <c r="K61" s="101"/>
      <c r="L61" s="159" t="str">
        <f>IF(入力用CSV!BL2="","",入力用CSV!BL2)</f>
        <v/>
      </c>
      <c r="M61" s="102" t="s">
        <v>205</v>
      </c>
      <c r="N61" s="101"/>
      <c r="O61" s="101"/>
      <c r="P61" s="104"/>
      <c r="Q61" s="12" t="str">
        <f>E61</f>
        <v>うち受取利息及び配当金</v>
      </c>
      <c r="R61" s="77" t="str">
        <f t="shared" si="5"/>
        <v/>
      </c>
      <c r="S61" s="77" t="str">
        <f t="shared" si="6"/>
        <v/>
      </c>
      <c r="T61" s="8" t="s">
        <v>13</v>
      </c>
    </row>
    <row r="62" spans="1:20" ht="13.95" customHeight="1" x14ac:dyDescent="0.45">
      <c r="A62" s="118" t="s">
        <v>168</v>
      </c>
      <c r="B62" s="101"/>
      <c r="C62" s="101"/>
      <c r="D62" s="101"/>
      <c r="E62" s="101" t="s">
        <v>2674</v>
      </c>
      <c r="F62" s="101"/>
      <c r="G62" s="101"/>
      <c r="H62" s="101"/>
      <c r="I62" s="101"/>
      <c r="J62" s="101"/>
      <c r="K62" s="101"/>
      <c r="L62" s="159" t="str">
        <f>IF(入力用CSV!BM2="","",入力用CSV!BM2)</f>
        <v/>
      </c>
      <c r="M62" s="102"/>
      <c r="N62" s="101"/>
      <c r="O62" s="101"/>
      <c r="P62" s="104"/>
      <c r="Q62" s="12" t="str">
        <f>E62</f>
        <v>うち運営費補助金収益</v>
      </c>
      <c r="R62" s="77" t="str">
        <f t="shared" si="5"/>
        <v/>
      </c>
      <c r="S62" s="176" t="str">
        <f t="shared" si="6"/>
        <v/>
      </c>
      <c r="T62" s="8" t="s">
        <v>306</v>
      </c>
    </row>
    <row r="63" spans="1:20" ht="13.95" customHeight="1" x14ac:dyDescent="0.45">
      <c r="A63" s="118" t="s">
        <v>170</v>
      </c>
      <c r="B63" s="101"/>
      <c r="C63" s="101"/>
      <c r="D63" s="101"/>
      <c r="E63" s="101" t="s">
        <v>2675</v>
      </c>
      <c r="F63" s="101"/>
      <c r="G63" s="101"/>
      <c r="H63" s="101"/>
      <c r="I63" s="101"/>
      <c r="J63" s="101"/>
      <c r="K63" s="101"/>
      <c r="L63" s="159" t="str">
        <f>IF(入力用CSV!BN2="","",入力用CSV!BN2)</f>
        <v/>
      </c>
      <c r="M63" s="102"/>
      <c r="N63" s="101"/>
      <c r="O63" s="101"/>
      <c r="P63" s="104"/>
      <c r="Q63" s="15" t="str">
        <f>E63</f>
        <v>うち施設設備補助金収益</v>
      </c>
      <c r="R63" s="77" t="str">
        <f t="shared" si="5"/>
        <v/>
      </c>
      <c r="S63" s="176" t="str">
        <f t="shared" si="6"/>
        <v/>
      </c>
      <c r="T63" s="8" t="s">
        <v>307</v>
      </c>
    </row>
    <row r="64" spans="1:20" ht="13.95" customHeight="1" x14ac:dyDescent="0.45">
      <c r="A64" s="118" t="s">
        <v>130</v>
      </c>
      <c r="B64" s="101"/>
      <c r="C64" s="101"/>
      <c r="D64" s="101" t="s">
        <v>36</v>
      </c>
      <c r="E64" s="101"/>
      <c r="F64" s="101"/>
      <c r="G64" s="101"/>
      <c r="H64" s="101"/>
      <c r="I64" s="101"/>
      <c r="J64" s="101"/>
      <c r="K64" s="101"/>
      <c r="L64" s="159" t="str">
        <f>IF(入力用CSV!BO2="","",入力用CSV!BO2)</f>
        <v/>
      </c>
      <c r="M64" s="124" t="str">
        <f>IF($L$64="","",IF($L$64&gt;=SUM(L65),"","←内訳より小さい"))</f>
        <v/>
      </c>
      <c r="N64" s="101"/>
      <c r="O64" s="101"/>
      <c r="P64" s="104"/>
      <c r="Q64" s="12" t="str">
        <f>D64</f>
        <v>医業外費用</v>
      </c>
      <c r="R64" s="77" t="str">
        <f t="shared" si="5"/>
        <v/>
      </c>
      <c r="S64" s="176" t="str">
        <f t="shared" si="6"/>
        <v/>
      </c>
      <c r="T64" s="8" t="s">
        <v>110</v>
      </c>
    </row>
    <row r="65" spans="1:20" ht="13.95" customHeight="1" x14ac:dyDescent="0.45">
      <c r="A65" s="118" t="s">
        <v>135</v>
      </c>
      <c r="B65" s="101"/>
      <c r="C65" s="101"/>
      <c r="D65" s="101"/>
      <c r="E65" s="101" t="s">
        <v>2679</v>
      </c>
      <c r="F65" s="101"/>
      <c r="G65" s="101"/>
      <c r="H65" s="101"/>
      <c r="I65" s="101"/>
      <c r="J65" s="101"/>
      <c r="K65" s="101"/>
      <c r="L65" s="159" t="str">
        <f>IF(入力用CSV!BP2="","",入力用CSV!BP2)</f>
        <v/>
      </c>
      <c r="M65" s="102" t="s">
        <v>205</v>
      </c>
      <c r="N65" s="101"/>
      <c r="O65" s="101"/>
      <c r="P65" s="104"/>
      <c r="Q65" s="15" t="str">
        <f>E65</f>
        <v>うち支払利息</v>
      </c>
      <c r="R65" s="77" t="str">
        <f t="shared" si="5"/>
        <v/>
      </c>
      <c r="S65" s="77" t="str">
        <f t="shared" si="6"/>
        <v/>
      </c>
      <c r="T65" s="8" t="s">
        <v>14</v>
      </c>
    </row>
    <row r="66" spans="1:20" ht="13.95" customHeight="1" x14ac:dyDescent="0.45">
      <c r="A66" s="118"/>
      <c r="B66" s="101"/>
      <c r="C66" s="101"/>
      <c r="D66" s="101"/>
      <c r="E66" s="101"/>
      <c r="F66" s="101"/>
      <c r="G66" s="101"/>
      <c r="H66" s="101"/>
      <c r="I66" s="101"/>
      <c r="J66" s="101"/>
      <c r="K66" s="101"/>
      <c r="L66" s="98"/>
      <c r="M66" s="102"/>
      <c r="N66" s="101"/>
      <c r="O66" s="101"/>
      <c r="P66" s="104"/>
      <c r="Q66" s="12"/>
      <c r="R66" s="77"/>
      <c r="S66" s="176"/>
    </row>
    <row r="67" spans="1:20" ht="13.95" customHeight="1" x14ac:dyDescent="0.45">
      <c r="A67" s="118" t="s">
        <v>131</v>
      </c>
      <c r="B67" s="101"/>
      <c r="C67" s="101"/>
      <c r="D67" s="101" t="s">
        <v>45</v>
      </c>
      <c r="E67" s="101"/>
      <c r="F67" s="101"/>
      <c r="G67" s="101"/>
      <c r="H67" s="101"/>
      <c r="I67" s="101"/>
      <c r="J67" s="101"/>
      <c r="K67" s="101"/>
      <c r="L67" s="159" t="str">
        <f>IF(入力用CSV!BQ2="","",入力用CSV!BQ2)</f>
        <v/>
      </c>
      <c r="M67" s="102"/>
      <c r="N67" s="101"/>
      <c r="O67" s="101"/>
      <c r="P67" s="104"/>
      <c r="Q67" s="15" t="str">
        <f>D67</f>
        <v>経常利益（又は経常損失）</v>
      </c>
      <c r="R67" s="77" t="str">
        <f>IF($D$16=$T$6,"－",L67)</f>
        <v/>
      </c>
      <c r="S67" s="176" t="str">
        <f>IF($D$16=$T$5,L67,L67)</f>
        <v/>
      </c>
    </row>
    <row r="68" spans="1:20" ht="13.95" customHeight="1" x14ac:dyDescent="0.45">
      <c r="A68" s="118"/>
      <c r="B68" s="101"/>
      <c r="C68" s="101"/>
      <c r="D68" s="101"/>
      <c r="E68" s="101"/>
      <c r="F68" s="101"/>
      <c r="G68" s="101"/>
      <c r="H68" s="101"/>
      <c r="I68" s="101"/>
      <c r="J68" s="101"/>
      <c r="K68" s="101"/>
      <c r="L68" s="98"/>
      <c r="M68" s="102"/>
      <c r="N68" s="101"/>
      <c r="O68" s="101"/>
      <c r="P68" s="104"/>
      <c r="Q68" s="12"/>
      <c r="R68" s="77"/>
      <c r="S68" s="176"/>
    </row>
    <row r="69" spans="1:20" ht="13.95" customHeight="1" x14ac:dyDescent="0.45">
      <c r="A69" s="118" t="s">
        <v>200</v>
      </c>
      <c r="B69" s="101"/>
      <c r="C69" s="101"/>
      <c r="D69" s="101" t="s">
        <v>37</v>
      </c>
      <c r="E69" s="101"/>
      <c r="F69" s="101"/>
      <c r="G69" s="101"/>
      <c r="H69" s="101"/>
      <c r="I69" s="101"/>
      <c r="J69" s="101"/>
      <c r="K69" s="101"/>
      <c r="L69" s="159" t="str">
        <f>IF(入力用CSV!BR2="","",入力用CSV!BR2)</f>
        <v/>
      </c>
      <c r="M69" s="124" t="str">
        <f>IF($L$69="","",IF($L$69&gt;=SUM(L70:L71),"","←内訳より小さい"))</f>
        <v/>
      </c>
      <c r="N69" s="101"/>
      <c r="O69" s="101"/>
      <c r="P69" s="104"/>
      <c r="Q69" s="15" t="str">
        <f>D69</f>
        <v>臨時収益</v>
      </c>
      <c r="R69" s="77" t="str">
        <f>IF($D$16=$T$6,"－",L69)</f>
        <v/>
      </c>
      <c r="S69" s="176" t="str">
        <f>IF($D$16=$T$5,L69,L69)</f>
        <v/>
      </c>
      <c r="T69" s="8" t="s">
        <v>44</v>
      </c>
    </row>
    <row r="70" spans="1:20" ht="13.95" customHeight="1" x14ac:dyDescent="0.45">
      <c r="A70" s="118" t="s">
        <v>299</v>
      </c>
      <c r="B70" s="101"/>
      <c r="C70" s="101"/>
      <c r="D70" s="101"/>
      <c r="E70" s="101" t="s">
        <v>2674</v>
      </c>
      <c r="F70" s="101"/>
      <c r="G70" s="101"/>
      <c r="H70" s="101"/>
      <c r="I70" s="101"/>
      <c r="J70" s="101"/>
      <c r="K70" s="101"/>
      <c r="L70" s="159" t="str">
        <f>IF(入力用CSV!BS2="","",入力用CSV!BS2)</f>
        <v/>
      </c>
      <c r="M70" s="102"/>
      <c r="N70" s="101"/>
      <c r="O70" s="101"/>
      <c r="P70" s="104"/>
      <c r="Q70" s="15" t="str">
        <f>E70</f>
        <v>うち運営費補助金収益</v>
      </c>
      <c r="R70" s="77" t="str">
        <f>IF($D$16=$T$6,"－",L70)</f>
        <v/>
      </c>
      <c r="S70" s="176" t="str">
        <f>IF($D$16=$T$5,L70,L70)</f>
        <v/>
      </c>
      <c r="T70" s="8" t="s">
        <v>303</v>
      </c>
    </row>
    <row r="71" spans="1:20" ht="13.95" customHeight="1" x14ac:dyDescent="0.45">
      <c r="A71" s="118" t="s">
        <v>301</v>
      </c>
      <c r="B71" s="101"/>
      <c r="C71" s="101"/>
      <c r="D71" s="101"/>
      <c r="E71" s="101" t="s">
        <v>2675</v>
      </c>
      <c r="F71" s="101"/>
      <c r="G71" s="101"/>
      <c r="H71" s="101"/>
      <c r="I71" s="101"/>
      <c r="J71" s="101"/>
      <c r="K71" s="101"/>
      <c r="L71" s="159" t="str">
        <f>IF(入力用CSV!BT2="","",入力用CSV!BT2)</f>
        <v/>
      </c>
      <c r="M71" s="102"/>
      <c r="N71" s="101"/>
      <c r="O71" s="101"/>
      <c r="P71" s="104"/>
      <c r="Q71" s="15" t="str">
        <f>E71</f>
        <v>うち施設設備補助金収益</v>
      </c>
      <c r="R71" s="77" t="str">
        <f>IF($D$16=$T$6,"－",L71)</f>
        <v/>
      </c>
      <c r="S71" s="176" t="str">
        <f>IF($D$16=$T$5,L71,L71)</f>
        <v/>
      </c>
      <c r="T71" s="8" t="s">
        <v>304</v>
      </c>
    </row>
    <row r="72" spans="1:20" ht="13.95" customHeight="1" x14ac:dyDescent="0.45">
      <c r="A72" s="118" t="s">
        <v>201</v>
      </c>
      <c r="B72" s="101"/>
      <c r="C72" s="101"/>
      <c r="D72" s="101" t="s">
        <v>38</v>
      </c>
      <c r="E72" s="101"/>
      <c r="F72" s="101"/>
      <c r="G72" s="101"/>
      <c r="H72" s="101"/>
      <c r="I72" s="101"/>
      <c r="J72" s="101"/>
      <c r="K72" s="101"/>
      <c r="L72" s="159" t="str">
        <f>IF(入力用CSV!BU2="","",入力用CSV!BU2)</f>
        <v/>
      </c>
      <c r="M72" s="102"/>
      <c r="N72" s="101"/>
      <c r="O72" s="101"/>
      <c r="P72" s="104"/>
      <c r="Q72" s="15" t="str">
        <f>D72</f>
        <v>臨時費用</v>
      </c>
      <c r="R72" s="77" t="str">
        <f>IF($D$16=$T$6,"－",L72)</f>
        <v/>
      </c>
      <c r="S72" s="176" t="str">
        <f>IF($D$16=$T$5,L72,L72)</f>
        <v/>
      </c>
      <c r="T72" s="8" t="s">
        <v>111</v>
      </c>
    </row>
    <row r="73" spans="1:20" ht="13.95" customHeight="1" x14ac:dyDescent="0.45">
      <c r="A73" s="118"/>
      <c r="B73" s="101"/>
      <c r="C73" s="109"/>
      <c r="D73" s="101"/>
      <c r="E73" s="101"/>
      <c r="F73" s="101"/>
      <c r="G73" s="101"/>
      <c r="H73" s="101"/>
      <c r="I73" s="101"/>
      <c r="J73" s="101"/>
      <c r="K73" s="101"/>
      <c r="L73" s="131"/>
      <c r="M73" s="102"/>
      <c r="N73" s="109"/>
      <c r="O73" s="101"/>
      <c r="P73" s="104"/>
      <c r="Q73" s="12"/>
      <c r="R73" s="77"/>
      <c r="S73" s="176"/>
    </row>
    <row r="74" spans="1:20" ht="13.95" customHeight="1" x14ac:dyDescent="0.45">
      <c r="A74" s="120" t="s">
        <v>202</v>
      </c>
      <c r="B74" s="111"/>
      <c r="C74" s="101"/>
      <c r="D74" s="111" t="s">
        <v>112</v>
      </c>
      <c r="E74" s="111"/>
      <c r="F74" s="111"/>
      <c r="G74" s="111"/>
      <c r="H74" s="111"/>
      <c r="I74" s="111"/>
      <c r="J74" s="111"/>
      <c r="K74" s="111"/>
      <c r="L74" s="159" t="str">
        <f>IF(入力用CSV!BV2="","",入力用CSV!BV2)</f>
        <v/>
      </c>
      <c r="M74" s="110"/>
      <c r="N74" s="101"/>
      <c r="O74" s="111"/>
      <c r="P74" s="112"/>
      <c r="Q74" s="15" t="str">
        <f>D74</f>
        <v>税引前当期純利益（又は税引前当期純損失）</v>
      </c>
      <c r="R74" s="77" t="str">
        <f>IF($D$16=$T$6,"－",L74)</f>
        <v/>
      </c>
      <c r="S74" s="176" t="str">
        <f>IF($D$16=$T$5,L74,L74)</f>
        <v/>
      </c>
      <c r="T74" s="8" t="s">
        <v>3010</v>
      </c>
    </row>
    <row r="75" spans="1:20" ht="13.95" customHeight="1" x14ac:dyDescent="0.45">
      <c r="A75" s="121" t="s">
        <v>203</v>
      </c>
      <c r="B75" s="109"/>
      <c r="C75" s="109"/>
      <c r="D75" s="109" t="s">
        <v>113</v>
      </c>
      <c r="E75" s="109"/>
      <c r="F75" s="109"/>
      <c r="G75" s="109"/>
      <c r="H75" s="109"/>
      <c r="I75" s="109"/>
      <c r="J75" s="109"/>
      <c r="K75" s="109"/>
      <c r="L75" s="163" t="str">
        <f>IF(入力用CSV!BW2="","",入力用CSV!BW2)</f>
        <v/>
      </c>
      <c r="M75" s="102" t="s">
        <v>205</v>
      </c>
      <c r="N75" s="109"/>
      <c r="O75" s="109"/>
      <c r="P75" s="113"/>
      <c r="Q75" s="15" t="str">
        <f>D75</f>
        <v>法人税、住民税及び事業税負担額</v>
      </c>
      <c r="R75" s="77" t="str">
        <f>IF($D$16=$T$6,"－",L75)</f>
        <v/>
      </c>
      <c r="S75" s="77" t="str">
        <f>IF($D$16=$T$5,L75,L75)</f>
        <v/>
      </c>
      <c r="T75" s="8" t="s">
        <v>114</v>
      </c>
    </row>
    <row r="76" spans="1:20" ht="13.95" customHeight="1" x14ac:dyDescent="0.45">
      <c r="A76" s="121" t="s">
        <v>204</v>
      </c>
      <c r="B76" s="115"/>
      <c r="C76" s="115"/>
      <c r="D76" s="115" t="s">
        <v>115</v>
      </c>
      <c r="E76" s="115"/>
      <c r="F76" s="115"/>
      <c r="G76" s="115"/>
      <c r="H76" s="115"/>
      <c r="I76" s="115"/>
      <c r="J76" s="115"/>
      <c r="K76" s="115"/>
      <c r="L76" s="164" t="str">
        <f>IF(入力用CSV!BX2="","",入力用CSV!BX2)</f>
        <v/>
      </c>
      <c r="M76" s="114"/>
      <c r="N76" s="115"/>
      <c r="O76" s="115"/>
      <c r="P76" s="116"/>
      <c r="Q76" s="15" t="str">
        <f>D76</f>
        <v>当期純利益（又は当期純損失）</v>
      </c>
      <c r="R76" s="77" t="str">
        <f>IF($D$16=$T$6,"－",L76)</f>
        <v/>
      </c>
      <c r="S76" s="77" t="str">
        <f>IF($D$16=$T$5,L76,L76)</f>
        <v/>
      </c>
    </row>
    <row r="77" spans="1:20" ht="13.95" customHeight="1" x14ac:dyDescent="0.45">
      <c r="A77" s="122" t="s">
        <v>2919</v>
      </c>
      <c r="B77" s="103"/>
      <c r="C77" s="103"/>
      <c r="D77" s="103"/>
      <c r="E77" s="103"/>
      <c r="F77" s="103"/>
      <c r="G77" s="103"/>
      <c r="H77" s="103"/>
      <c r="I77" s="103"/>
      <c r="J77" s="103"/>
      <c r="K77" s="117"/>
      <c r="L77" s="117"/>
      <c r="M77" s="117"/>
      <c r="N77" s="103"/>
      <c r="O77" s="103"/>
      <c r="P77" s="103"/>
      <c r="Q77" s="15"/>
      <c r="R77" s="77"/>
      <c r="S77" s="77"/>
    </row>
    <row r="78" spans="1:20" ht="13.95" customHeight="1" x14ac:dyDescent="0.45">
      <c r="A78" s="122" t="s">
        <v>2920</v>
      </c>
      <c r="B78" s="103"/>
      <c r="C78" s="103"/>
      <c r="D78" s="103"/>
      <c r="E78" s="103"/>
      <c r="F78" s="103"/>
      <c r="G78" s="103"/>
      <c r="H78" s="103"/>
      <c r="I78" s="103"/>
      <c r="J78" s="103"/>
      <c r="K78" s="117"/>
      <c r="L78" s="117"/>
      <c r="M78" s="117"/>
      <c r="N78" s="103"/>
      <c r="O78" s="103"/>
      <c r="P78" s="103"/>
      <c r="Q78" s="15"/>
      <c r="R78" s="77"/>
      <c r="S78" s="77"/>
    </row>
    <row r="79" spans="1:20" ht="13.95" customHeight="1" x14ac:dyDescent="0.45">
      <c r="A79" s="122" t="s">
        <v>2921</v>
      </c>
      <c r="B79" s="103"/>
      <c r="C79" s="103"/>
      <c r="D79" s="103"/>
      <c r="E79" s="103"/>
      <c r="F79" s="103"/>
      <c r="G79" s="103"/>
      <c r="H79" s="103"/>
      <c r="I79" s="103"/>
      <c r="J79" s="103"/>
      <c r="K79" s="117"/>
      <c r="L79" s="117"/>
      <c r="M79" s="117"/>
      <c r="N79" s="103"/>
      <c r="O79" s="103"/>
      <c r="P79" s="103"/>
      <c r="Q79" s="15"/>
      <c r="R79" s="77"/>
      <c r="S79" s="77"/>
    </row>
    <row r="80" spans="1:20" ht="13.95" customHeight="1" x14ac:dyDescent="0.45">
      <c r="A80" s="122" t="s">
        <v>2922</v>
      </c>
      <c r="B80" s="103"/>
      <c r="C80" s="103"/>
      <c r="D80" s="103"/>
      <c r="E80" s="103"/>
      <c r="F80" s="103"/>
      <c r="G80" s="103"/>
      <c r="H80" s="103"/>
      <c r="I80" s="103"/>
      <c r="J80" s="103"/>
      <c r="K80" s="117"/>
      <c r="L80" s="117"/>
      <c r="M80" s="117"/>
      <c r="N80" s="103"/>
      <c r="O80" s="103"/>
      <c r="P80" s="103"/>
      <c r="Q80" s="15"/>
      <c r="R80" s="77"/>
      <c r="S80" s="77"/>
    </row>
    <row r="81" spans="1:19" ht="13.95" customHeight="1" x14ac:dyDescent="0.45">
      <c r="A81" s="122" t="s">
        <v>3049</v>
      </c>
      <c r="B81" s="101"/>
      <c r="C81" s="101"/>
      <c r="D81" s="101"/>
      <c r="E81" s="101"/>
      <c r="F81" s="101"/>
      <c r="G81" s="101"/>
      <c r="H81" s="101"/>
      <c r="I81" s="101"/>
      <c r="J81" s="101"/>
      <c r="K81" s="101"/>
      <c r="L81" s="101"/>
      <c r="M81" s="101"/>
      <c r="N81" s="101"/>
      <c r="O81" s="101"/>
      <c r="P81" s="101"/>
      <c r="Q81" s="12"/>
      <c r="R81" s="20"/>
      <c r="S81" s="20"/>
    </row>
    <row r="83" spans="1:19" ht="14.4" customHeight="1" x14ac:dyDescent="0.45">
      <c r="A83" s="220" t="s">
        <v>3009</v>
      </c>
      <c r="B83" s="220"/>
      <c r="C83" s="220"/>
      <c r="D83" s="220"/>
      <c r="E83" s="220"/>
      <c r="F83" s="220"/>
      <c r="G83" s="220"/>
      <c r="H83" s="220"/>
      <c r="I83" s="220"/>
      <c r="J83" s="220"/>
      <c r="K83" s="220"/>
      <c r="L83" s="220"/>
      <c r="M83" s="220"/>
      <c r="N83" s="220"/>
      <c r="O83" s="220"/>
      <c r="P83" s="220"/>
    </row>
    <row r="84" spans="1:19" ht="6" customHeight="1" x14ac:dyDescent="0.45">
      <c r="A84" s="70"/>
      <c r="B84" s="70"/>
      <c r="C84" s="70"/>
      <c r="D84" s="70"/>
      <c r="E84" s="70"/>
      <c r="F84" s="70"/>
      <c r="G84" s="70"/>
      <c r="H84" s="70"/>
      <c r="I84" s="70"/>
      <c r="J84" s="70"/>
      <c r="K84" s="70"/>
      <c r="L84" s="70"/>
      <c r="M84" s="70"/>
      <c r="N84" s="70"/>
      <c r="O84" s="70"/>
      <c r="P84" s="70"/>
    </row>
    <row r="85" spans="1:19" ht="13.95" customHeight="1" x14ac:dyDescent="0.45">
      <c r="K85" s="9" t="s">
        <v>86</v>
      </c>
      <c r="L85" s="26"/>
      <c r="M85" s="46"/>
      <c r="N85" s="205" t="str">
        <f>IF(N5="","",N5)</f>
        <v/>
      </c>
      <c r="O85" s="206"/>
      <c r="P85" s="207"/>
      <c r="Q85" s="17"/>
      <c r="R85" s="17"/>
      <c r="S85" s="19"/>
    </row>
    <row r="86" spans="1:19" ht="13.95" customHeight="1" x14ac:dyDescent="0.45">
      <c r="K86" s="9" t="s">
        <v>119</v>
      </c>
      <c r="L86" s="26"/>
      <c r="M86" s="46"/>
      <c r="N86" s="208" t="str">
        <f>IF(N6="","",N6)</f>
        <v/>
      </c>
      <c r="O86" s="209"/>
      <c r="P86" s="210"/>
      <c r="Q86" s="17"/>
      <c r="R86" s="17"/>
      <c r="S86" s="19"/>
    </row>
    <row r="87" spans="1:19" ht="13.95" customHeight="1" x14ac:dyDescent="0.45">
      <c r="K87" s="9" t="s">
        <v>116</v>
      </c>
      <c r="L87" s="26"/>
      <c r="M87" s="100" t="str">
        <f>IF(M7="","",M7)</f>
        <v/>
      </c>
      <c r="N87" s="205" t="str">
        <f>IF(N7="","",N7)</f>
        <v/>
      </c>
      <c r="O87" s="206"/>
      <c r="P87" s="207"/>
      <c r="Q87" s="17"/>
      <c r="R87" s="17"/>
      <c r="S87" s="19"/>
    </row>
    <row r="88" spans="1:19" ht="13.95" customHeight="1" x14ac:dyDescent="0.45">
      <c r="K88" s="42" t="s">
        <v>118</v>
      </c>
      <c r="L88" s="43"/>
      <c r="M88" s="100" t="str">
        <f>IF(M8="","",M8)</f>
        <v/>
      </c>
      <c r="N88" s="205" t="str">
        <f>IF(N8="","",N8)</f>
        <v/>
      </c>
      <c r="O88" s="206"/>
      <c r="P88" s="207"/>
      <c r="Q88" s="17"/>
      <c r="R88" s="17"/>
      <c r="S88" s="19"/>
    </row>
    <row r="89" spans="1:19" ht="6" customHeight="1" x14ac:dyDescent="0.45">
      <c r="R89" s="12"/>
    </row>
    <row r="90" spans="1:19" ht="13.95" customHeight="1" x14ac:dyDescent="0.45">
      <c r="A90" s="72" t="s">
        <v>87</v>
      </c>
      <c r="B90" s="73"/>
      <c r="C90" s="200" t="str">
        <f>IF(C10="","",C10)</f>
        <v/>
      </c>
      <c r="D90" s="201"/>
      <c r="E90" s="201"/>
      <c r="F90" s="201"/>
      <c r="G90" s="201"/>
      <c r="H90" s="201"/>
      <c r="I90" s="201"/>
      <c r="J90" s="201"/>
      <c r="K90" s="201"/>
      <c r="L90" s="201"/>
      <c r="M90" s="201"/>
      <c r="N90" s="201"/>
      <c r="O90" s="201"/>
      <c r="P90" s="202"/>
      <c r="Q90" s="30"/>
      <c r="R90" s="12"/>
    </row>
    <row r="91" spans="1:19" ht="13.95" customHeight="1" x14ac:dyDescent="0.45">
      <c r="A91" s="72" t="s">
        <v>2648</v>
      </c>
      <c r="B91" s="73"/>
      <c r="C91" s="200" t="str">
        <f>IF(C11="","",C11)</f>
        <v/>
      </c>
      <c r="D91" s="201"/>
      <c r="E91" s="201"/>
      <c r="F91" s="201"/>
      <c r="G91" s="201"/>
      <c r="H91" s="201"/>
      <c r="I91" s="202"/>
      <c r="J91" s="211" t="s">
        <v>2651</v>
      </c>
      <c r="K91" s="212"/>
      <c r="L91" s="97" t="str">
        <f>IF(L11="","",L11)</f>
        <v/>
      </c>
      <c r="M91" s="203" t="s">
        <v>2652</v>
      </c>
      <c r="N91" s="204"/>
      <c r="O91" s="226" t="str">
        <f>IF(O11="","",O11)</f>
        <v/>
      </c>
      <c r="P91" s="227"/>
      <c r="Q91" s="30"/>
      <c r="R91" s="12"/>
    </row>
    <row r="92" spans="1:19" ht="13.95" customHeight="1" x14ac:dyDescent="0.45">
      <c r="A92" s="215" t="s">
        <v>2649</v>
      </c>
      <c r="B92" s="216"/>
      <c r="C92" s="200" t="s">
        <v>324</v>
      </c>
      <c r="D92" s="202"/>
      <c r="E92" s="180" t="str">
        <f>IF(E12="","",E12)</f>
        <v/>
      </c>
      <c r="F92" s="181"/>
      <c r="G92" s="75" t="s">
        <v>325</v>
      </c>
      <c r="H92" s="180" t="str">
        <f>IF(H12="","",H12)</f>
        <v/>
      </c>
      <c r="I92" s="181"/>
      <c r="J92" s="74" t="s">
        <v>2650</v>
      </c>
      <c r="K92" s="225" t="str">
        <f>IF(K12="","",K12)</f>
        <v/>
      </c>
      <c r="L92" s="225"/>
      <c r="M92" s="200" t="s">
        <v>2545</v>
      </c>
      <c r="N92" s="202"/>
      <c r="O92" s="225" t="str">
        <f>IF(O12="","",O12)</f>
        <v/>
      </c>
      <c r="P92" s="225"/>
      <c r="Q92" s="30"/>
      <c r="R92" s="12"/>
    </row>
    <row r="93" spans="1:19" ht="6" customHeight="1" x14ac:dyDescent="0.45">
      <c r="R93" s="12"/>
    </row>
    <row r="94" spans="1:19" ht="13.95" customHeight="1" x14ac:dyDescent="0.45">
      <c r="E94" s="17" t="s">
        <v>2653</v>
      </c>
      <c r="F94" s="71" t="s">
        <v>160</v>
      </c>
      <c r="G94" s="89" t="str">
        <f>IF(入力用CSV!BY2="","",入力用CSV!BY2)</f>
        <v/>
      </c>
      <c r="H94" s="89"/>
      <c r="I94" s="89"/>
      <c r="K94" s="17" t="s">
        <v>161</v>
      </c>
      <c r="L94" s="89" t="str">
        <f>IF(入力用CSV!BZ2="","",入力用CSV!BZ2)</f>
        <v/>
      </c>
      <c r="M94" s="89"/>
      <c r="N94" s="8" t="s">
        <v>162</v>
      </c>
      <c r="O94" s="76"/>
      <c r="P94" s="8" t="s">
        <v>3192</v>
      </c>
    </row>
    <row r="95" spans="1:19" ht="6" customHeight="1" x14ac:dyDescent="0.45"/>
    <row r="96" spans="1:19" ht="13.95" customHeight="1" x14ac:dyDescent="0.45">
      <c r="A96" s="198" t="s">
        <v>3055</v>
      </c>
      <c r="B96" s="199"/>
      <c r="C96" s="199"/>
      <c r="D96" s="199"/>
      <c r="E96" s="178"/>
      <c r="F96" s="165" t="str">
        <f>IF(入力用CSV!CA2="","",入力用CSV!CA2)</f>
        <v/>
      </c>
      <c r="G96" s="128"/>
      <c r="P96" s="17" t="s">
        <v>152</v>
      </c>
      <c r="Q96" s="28"/>
      <c r="S96" s="12"/>
    </row>
    <row r="97" spans="1:16" ht="13.95" customHeight="1" thickBot="1" x14ac:dyDescent="0.5">
      <c r="A97" s="249" t="s">
        <v>157</v>
      </c>
      <c r="B97" s="250"/>
      <c r="C97" s="250"/>
      <c r="D97" s="250"/>
      <c r="E97" s="251"/>
      <c r="F97" s="243" t="s">
        <v>2935</v>
      </c>
      <c r="G97" s="244"/>
      <c r="H97" s="244"/>
      <c r="I97" s="244"/>
      <c r="J97" s="244"/>
      <c r="K97" s="245"/>
      <c r="L97" s="217" t="s">
        <v>2934</v>
      </c>
      <c r="M97" s="221" t="s">
        <v>2936</v>
      </c>
      <c r="N97" s="222"/>
      <c r="O97" s="222"/>
      <c r="P97" s="223"/>
    </row>
    <row r="98" spans="1:16" ht="13.95" customHeight="1" x14ac:dyDescent="0.45">
      <c r="A98" s="252"/>
      <c r="B98" s="239"/>
      <c r="C98" s="239"/>
      <c r="D98" s="239"/>
      <c r="E98" s="239"/>
      <c r="F98" s="183" t="s">
        <v>2704</v>
      </c>
      <c r="G98" s="184"/>
      <c r="H98" s="184"/>
      <c r="I98" s="185"/>
      <c r="J98" s="183" t="s">
        <v>2933</v>
      </c>
      <c r="K98" s="185"/>
      <c r="L98" s="218"/>
      <c r="M98" s="183" t="s">
        <v>2705</v>
      </c>
      <c r="N98" s="184"/>
      <c r="O98" s="184"/>
      <c r="P98" s="246" t="s">
        <v>2707</v>
      </c>
    </row>
    <row r="99" spans="1:16" ht="13.95" customHeight="1" x14ac:dyDescent="0.45">
      <c r="A99" s="252"/>
      <c r="B99" s="239"/>
      <c r="C99" s="239"/>
      <c r="D99" s="239"/>
      <c r="E99" s="239"/>
      <c r="F99" s="189" t="s">
        <v>2705</v>
      </c>
      <c r="G99" s="190"/>
      <c r="H99" s="191"/>
      <c r="I99" s="192" t="s">
        <v>2707</v>
      </c>
      <c r="J99" s="195" t="s">
        <v>2706</v>
      </c>
      <c r="K99" s="192" t="s">
        <v>2707</v>
      </c>
      <c r="L99" s="218"/>
      <c r="M99" s="240" t="s">
        <v>2916</v>
      </c>
      <c r="N99" s="241"/>
      <c r="O99" s="186" t="s">
        <v>2722</v>
      </c>
      <c r="P99" s="194"/>
    </row>
    <row r="100" spans="1:16" ht="13.95" customHeight="1" x14ac:dyDescent="0.45">
      <c r="A100" s="252"/>
      <c r="B100" s="239"/>
      <c r="C100" s="239"/>
      <c r="D100" s="239"/>
      <c r="E100" s="239"/>
      <c r="F100" s="177" t="s">
        <v>2916</v>
      </c>
      <c r="G100" s="178"/>
      <c r="H100" s="187" t="s">
        <v>2722</v>
      </c>
      <c r="I100" s="193"/>
      <c r="J100" s="196"/>
      <c r="K100" s="193"/>
      <c r="L100" s="218"/>
      <c r="M100" s="179" t="s">
        <v>2702</v>
      </c>
      <c r="N100" s="182" t="s">
        <v>2703</v>
      </c>
      <c r="O100" s="186"/>
      <c r="P100" s="194"/>
    </row>
    <row r="101" spans="1:16" ht="13.95" customHeight="1" x14ac:dyDescent="0.45">
      <c r="A101" s="253"/>
      <c r="B101" s="254"/>
      <c r="C101" s="254"/>
      <c r="D101" s="254"/>
      <c r="E101" s="254"/>
      <c r="F101" s="125" t="s">
        <v>158</v>
      </c>
      <c r="G101" s="100" t="s">
        <v>159</v>
      </c>
      <c r="H101" s="188"/>
      <c r="I101" s="194"/>
      <c r="J101" s="197"/>
      <c r="K101" s="194"/>
      <c r="L101" s="218"/>
      <c r="M101" s="179"/>
      <c r="N101" s="182"/>
      <c r="O101" s="186"/>
      <c r="P101" s="247"/>
    </row>
    <row r="102" spans="1:16" ht="21" customHeight="1" x14ac:dyDescent="0.45">
      <c r="A102" s="79" t="s">
        <v>124</v>
      </c>
      <c r="B102" s="213" t="s">
        <v>2708</v>
      </c>
      <c r="C102" s="214"/>
      <c r="D102" s="214"/>
      <c r="E102" s="214"/>
      <c r="F102" s="166" t="str">
        <f>IF(入力用CSV!CB2="","",入力用CSV!CB2)</f>
        <v/>
      </c>
      <c r="G102" s="167" t="str">
        <f>IF(入力用CSV!CC2="","",入力用CSV!CC2)</f>
        <v/>
      </c>
      <c r="H102" s="167" t="str">
        <f>IF(入力用CSV!CD2="","",入力用CSV!CD2)</f>
        <v/>
      </c>
      <c r="I102" s="168" t="str">
        <f>IF(入力用CSV!CE2="","",入力用CSV!CE2)</f>
        <v/>
      </c>
      <c r="J102" s="166" t="str">
        <f>IF(入力用CSV!CF2="","",入力用CSV!CF2)</f>
        <v/>
      </c>
      <c r="K102" s="169" t="str">
        <f>IF(入力用CSV!CG2="","",入力用CSV!CG2)</f>
        <v/>
      </c>
      <c r="L102" s="218"/>
      <c r="M102" s="166" t="str">
        <f>IF(入力用CSV!CH2="","",入力用CSV!CH2)</f>
        <v/>
      </c>
      <c r="N102" s="167" t="str">
        <f>IF(入力用CSV!CI2="","",入力用CSV!CI2)</f>
        <v/>
      </c>
      <c r="O102" s="167" t="str">
        <f>IF(入力用CSV!CJ2="","",入力用CSV!CJ2)</f>
        <v/>
      </c>
      <c r="P102" s="169" t="str">
        <f>IF(入力用CSV!CK2="","",入力用CSV!CK2)</f>
        <v/>
      </c>
    </row>
    <row r="103" spans="1:16" ht="21" customHeight="1" x14ac:dyDescent="0.45">
      <c r="A103" s="79" t="s">
        <v>126</v>
      </c>
      <c r="B103" s="213" t="s">
        <v>2709</v>
      </c>
      <c r="C103" s="214"/>
      <c r="D103" s="214"/>
      <c r="E103" s="214"/>
      <c r="F103" s="170" t="str">
        <f>IF(入力用CSV!CL2="","",入力用CSV!CL2)</f>
        <v/>
      </c>
      <c r="G103" s="167" t="str">
        <f>IF(入力用CSV!CM2="","",入力用CSV!CM2)</f>
        <v/>
      </c>
      <c r="H103" s="167" t="str">
        <f>IF(入力用CSV!CN2="","",入力用CSV!CN2)</f>
        <v/>
      </c>
      <c r="I103" s="168" t="str">
        <f>IF(入力用CSV!CO2="","",入力用CSV!CO2)</f>
        <v/>
      </c>
      <c r="J103" s="170" t="str">
        <f>IF(入力用CSV!CP2="","",入力用CSV!CP2)</f>
        <v/>
      </c>
      <c r="K103" s="169" t="str">
        <f>IF(入力用CSV!CQ2="","",入力用CSV!CQ2)</f>
        <v/>
      </c>
      <c r="L103" s="218"/>
      <c r="M103" s="170" t="str">
        <f>IF(入力用CSV!CR2="","",入力用CSV!CR2)</f>
        <v/>
      </c>
      <c r="N103" s="167" t="str">
        <f>IF(入力用CSV!CS2="","",入力用CSV!CS2)</f>
        <v/>
      </c>
      <c r="O103" s="167" t="str">
        <f>IF(入力用CSV!CT2="","",入力用CSV!CT2)</f>
        <v/>
      </c>
      <c r="P103" s="169" t="str">
        <f>IF(入力用CSV!CU2="","",入力用CSV!CU2)</f>
        <v/>
      </c>
    </row>
    <row r="104" spans="1:16" ht="21" customHeight="1" x14ac:dyDescent="0.45">
      <c r="A104" s="79" t="s">
        <v>127</v>
      </c>
      <c r="B104" s="213" t="s">
        <v>2710</v>
      </c>
      <c r="C104" s="214"/>
      <c r="D104" s="214"/>
      <c r="E104" s="214"/>
      <c r="F104" s="170" t="str">
        <f>IF(入力用CSV!CV2="","",入力用CSV!CV2)</f>
        <v/>
      </c>
      <c r="G104" s="167" t="str">
        <f>IF(入力用CSV!CW2="","",入力用CSV!CW2)</f>
        <v/>
      </c>
      <c r="H104" s="167" t="str">
        <f>IF(入力用CSV!CX2="","",入力用CSV!CX2)</f>
        <v/>
      </c>
      <c r="I104" s="168" t="str">
        <f>IF(入力用CSV!CY2="","",入力用CSV!CY2)</f>
        <v/>
      </c>
      <c r="J104" s="170" t="str">
        <f>IF(入力用CSV!CZ2="","",入力用CSV!CZ2)</f>
        <v/>
      </c>
      <c r="K104" s="169" t="str">
        <f>IF(入力用CSV!DA2="","",入力用CSV!DA2)</f>
        <v/>
      </c>
      <c r="L104" s="218"/>
      <c r="M104" s="170" t="str">
        <f>IF(入力用CSV!DB2="","",入力用CSV!DB2)</f>
        <v/>
      </c>
      <c r="N104" s="167" t="str">
        <f>IF(入力用CSV!DC2="","",入力用CSV!DC2)</f>
        <v/>
      </c>
      <c r="O104" s="167" t="str">
        <f>IF(入力用CSV!DD2="","",入力用CSV!DD2)</f>
        <v/>
      </c>
      <c r="P104" s="169" t="str">
        <f>IF(入力用CSV!DE2="","",入力用CSV!DE2)</f>
        <v/>
      </c>
    </row>
    <row r="105" spans="1:16" ht="21" customHeight="1" x14ac:dyDescent="0.45">
      <c r="A105" s="79" t="s">
        <v>128</v>
      </c>
      <c r="B105" s="233" t="s">
        <v>59</v>
      </c>
      <c r="C105" s="234"/>
      <c r="D105" s="234"/>
      <c r="E105" s="234"/>
      <c r="F105" s="170" t="str">
        <f>IF(入力用CSV!DF2="","",入力用CSV!DF2)</f>
        <v/>
      </c>
      <c r="G105" s="167" t="str">
        <f>IF(入力用CSV!DG2="","",入力用CSV!DG2)</f>
        <v/>
      </c>
      <c r="H105" s="167" t="str">
        <f>IF(入力用CSV!DH2="","",入力用CSV!DH2)</f>
        <v/>
      </c>
      <c r="I105" s="168" t="str">
        <f>IF(入力用CSV!DI2="","",入力用CSV!DI2)</f>
        <v/>
      </c>
      <c r="J105" s="170" t="str">
        <f>IF(入力用CSV!DJ2="","",入力用CSV!DJ2)</f>
        <v/>
      </c>
      <c r="K105" s="169" t="str">
        <f>IF(入力用CSV!DK2="","",入力用CSV!DK2)</f>
        <v/>
      </c>
      <c r="L105" s="218"/>
      <c r="M105" s="170" t="str">
        <f>IF(入力用CSV!DL2="","",入力用CSV!DL2)</f>
        <v/>
      </c>
      <c r="N105" s="167" t="str">
        <f>IF(入力用CSV!DM2="","",入力用CSV!DM2)</f>
        <v/>
      </c>
      <c r="O105" s="167" t="str">
        <f>IF(入力用CSV!DN2="","",入力用CSV!DN2)</f>
        <v/>
      </c>
      <c r="P105" s="169" t="str">
        <f>IF(入力用CSV!DO2="","",入力用CSV!DO2)</f>
        <v/>
      </c>
    </row>
    <row r="106" spans="1:16" ht="21" customHeight="1" x14ac:dyDescent="0.45">
      <c r="A106" s="79" t="s">
        <v>167</v>
      </c>
      <c r="B106" s="230" t="s">
        <v>155</v>
      </c>
      <c r="C106" s="232" t="s">
        <v>64</v>
      </c>
      <c r="D106" s="214"/>
      <c r="E106" s="214"/>
      <c r="F106" s="170" t="str">
        <f>IF(入力用CSV!DP2="","",入力用CSV!DP2)</f>
        <v/>
      </c>
      <c r="G106" s="167" t="str">
        <f>IF(入力用CSV!DQ2="","",入力用CSV!DQ2)</f>
        <v/>
      </c>
      <c r="H106" s="167" t="str">
        <f>IF(入力用CSV!DR2="","",入力用CSV!DR2)</f>
        <v/>
      </c>
      <c r="I106" s="168" t="str">
        <f>IF(入力用CSV!DS2="","",入力用CSV!DS2)</f>
        <v/>
      </c>
      <c r="J106" s="170" t="str">
        <f>IF(入力用CSV!DT2="","",入力用CSV!DT2)</f>
        <v/>
      </c>
      <c r="K106" s="169" t="str">
        <f>IF(入力用CSV!DU2="","",入力用CSV!DU2)</f>
        <v/>
      </c>
      <c r="L106" s="218"/>
      <c r="M106" s="170" t="str">
        <f>IF(入力用CSV!DV2="","",入力用CSV!DV2)</f>
        <v/>
      </c>
      <c r="N106" s="167" t="str">
        <f>IF(入力用CSV!DW2="","",入力用CSV!DW2)</f>
        <v/>
      </c>
      <c r="O106" s="167" t="str">
        <f>IF(入力用CSV!DX2="","",入力用CSV!DX2)</f>
        <v/>
      </c>
      <c r="P106" s="169" t="str">
        <f>IF(入力用CSV!DY2="","",入力用CSV!DY2)</f>
        <v/>
      </c>
    </row>
    <row r="107" spans="1:16" ht="21" customHeight="1" x14ac:dyDescent="0.45">
      <c r="A107" s="79" t="s">
        <v>169</v>
      </c>
      <c r="B107" s="230"/>
      <c r="C107" s="213" t="s">
        <v>2711</v>
      </c>
      <c r="D107" s="214"/>
      <c r="E107" s="214"/>
      <c r="F107" s="170" t="str">
        <f>IF(入力用CSV!DZ2="","",入力用CSV!DZ2)</f>
        <v/>
      </c>
      <c r="G107" s="167" t="str">
        <f>IF(入力用CSV!EA2="","",入力用CSV!EA2)</f>
        <v/>
      </c>
      <c r="H107" s="167" t="str">
        <f>IF(入力用CSV!EB2="","",入力用CSV!EB2)</f>
        <v/>
      </c>
      <c r="I107" s="168" t="str">
        <f>IF(入力用CSV!EC2="","",入力用CSV!EC2)</f>
        <v/>
      </c>
      <c r="J107" s="170" t="str">
        <f>IF(入力用CSV!ED2="","",入力用CSV!ED2)</f>
        <v/>
      </c>
      <c r="K107" s="169" t="str">
        <f>IF(入力用CSV!EE2="","",入力用CSV!EE2)</f>
        <v/>
      </c>
      <c r="L107" s="218"/>
      <c r="M107" s="170" t="str">
        <f>IF(入力用CSV!EF2="","",入力用CSV!EF2)</f>
        <v/>
      </c>
      <c r="N107" s="167" t="str">
        <f>IF(入力用CSV!EG2="","",入力用CSV!EG2)</f>
        <v/>
      </c>
      <c r="O107" s="167" t="str">
        <f>IF(入力用CSV!EH2="","",入力用CSV!EH2)</f>
        <v/>
      </c>
      <c r="P107" s="169" t="str">
        <f>IF(入力用CSV!EI2="","",入力用CSV!EI2)</f>
        <v/>
      </c>
    </row>
    <row r="108" spans="1:16" ht="21" customHeight="1" x14ac:dyDescent="0.45">
      <c r="A108" s="79" t="s">
        <v>171</v>
      </c>
      <c r="B108" s="230"/>
      <c r="C108" s="213" t="s">
        <v>2712</v>
      </c>
      <c r="D108" s="214"/>
      <c r="E108" s="214"/>
      <c r="F108" s="170" t="str">
        <f>IF(入力用CSV!EJ2="","",入力用CSV!EJ2)</f>
        <v/>
      </c>
      <c r="G108" s="167" t="str">
        <f>IF(入力用CSV!EK2="","",入力用CSV!EK2)</f>
        <v/>
      </c>
      <c r="H108" s="167" t="str">
        <f>IF(入力用CSV!EL2="","",入力用CSV!EL2)</f>
        <v/>
      </c>
      <c r="I108" s="168" t="str">
        <f>IF(入力用CSV!EM2="","",入力用CSV!EM2)</f>
        <v/>
      </c>
      <c r="J108" s="170" t="str">
        <f>IF(入力用CSV!EN2="","",入力用CSV!EN2)</f>
        <v/>
      </c>
      <c r="K108" s="169" t="str">
        <f>IF(入力用CSV!EO2="","",入力用CSV!EO2)</f>
        <v/>
      </c>
      <c r="L108" s="218"/>
      <c r="M108" s="170" t="str">
        <f>IF(入力用CSV!EP2="","",入力用CSV!EP2)</f>
        <v/>
      </c>
      <c r="N108" s="167" t="str">
        <f>IF(入力用CSV!EQ2="","",入力用CSV!EQ2)</f>
        <v/>
      </c>
      <c r="O108" s="167" t="str">
        <f>IF(入力用CSV!ER2="","",入力用CSV!ER2)</f>
        <v/>
      </c>
      <c r="P108" s="169" t="str">
        <f>IF(入力用CSV!ES2="","",入力用CSV!ES2)</f>
        <v/>
      </c>
    </row>
    <row r="109" spans="1:16" ht="21" customHeight="1" x14ac:dyDescent="0.45">
      <c r="A109" s="79" t="s">
        <v>172</v>
      </c>
      <c r="B109" s="231"/>
      <c r="C109" s="213" t="s">
        <v>2713</v>
      </c>
      <c r="D109" s="214"/>
      <c r="E109" s="214"/>
      <c r="F109" s="170" t="str">
        <f>IF(入力用CSV!ET2="","",入力用CSV!ET2)</f>
        <v/>
      </c>
      <c r="G109" s="167" t="str">
        <f>IF(入力用CSV!EU2="","",入力用CSV!EU2)</f>
        <v/>
      </c>
      <c r="H109" s="167" t="str">
        <f>IF(入力用CSV!EV2="","",入力用CSV!EV2)</f>
        <v/>
      </c>
      <c r="I109" s="168" t="str">
        <f>IF(入力用CSV!EW2="","",入力用CSV!EW2)</f>
        <v/>
      </c>
      <c r="J109" s="170" t="str">
        <f>IF(入力用CSV!EX2="","",入力用CSV!EX2)</f>
        <v/>
      </c>
      <c r="K109" s="169" t="str">
        <f>IF(入力用CSV!EY2="","",入力用CSV!EY2)</f>
        <v/>
      </c>
      <c r="L109" s="218"/>
      <c r="M109" s="170" t="str">
        <f>IF(入力用CSV!EZ2="","",入力用CSV!EZ2)</f>
        <v/>
      </c>
      <c r="N109" s="167" t="str">
        <f>IF(入力用CSV!FA2="","",入力用CSV!FA2)</f>
        <v/>
      </c>
      <c r="O109" s="167" t="str">
        <f>IF(入力用CSV!FB2="","",入力用CSV!FB2)</f>
        <v/>
      </c>
      <c r="P109" s="169" t="str">
        <f>IF(入力用CSV!FC2="","",入力用CSV!FC2)</f>
        <v/>
      </c>
    </row>
    <row r="110" spans="1:16" ht="21" customHeight="1" x14ac:dyDescent="0.45">
      <c r="A110" s="79" t="s">
        <v>129</v>
      </c>
      <c r="B110" s="233" t="s">
        <v>75</v>
      </c>
      <c r="C110" s="234"/>
      <c r="D110" s="234"/>
      <c r="E110" s="234"/>
      <c r="F110" s="170" t="str">
        <f>IF(入力用CSV!FD2="","",入力用CSV!FD2)</f>
        <v/>
      </c>
      <c r="G110" s="167" t="str">
        <f>IF(入力用CSV!FE2="","",入力用CSV!FE2)</f>
        <v/>
      </c>
      <c r="H110" s="167" t="str">
        <f>IF(入力用CSV!FF2="","",入力用CSV!FF2)</f>
        <v/>
      </c>
      <c r="I110" s="168" t="str">
        <f>IF(入力用CSV!FG2="","",入力用CSV!FG2)</f>
        <v/>
      </c>
      <c r="J110" s="170" t="str">
        <f>IF(入力用CSV!FH2="","",入力用CSV!FH2)</f>
        <v/>
      </c>
      <c r="K110" s="169" t="str">
        <f>IF(入力用CSV!FI2="","",入力用CSV!FI2)</f>
        <v/>
      </c>
      <c r="L110" s="218"/>
      <c r="M110" s="170" t="str">
        <f>IF(入力用CSV!FJ2="","",入力用CSV!FJ2)</f>
        <v/>
      </c>
      <c r="N110" s="167" t="str">
        <f>IF(入力用CSV!FK2="","",入力用CSV!FK2)</f>
        <v/>
      </c>
      <c r="O110" s="167" t="str">
        <f>IF(入力用CSV!FL2="","",入力用CSV!FL2)</f>
        <v/>
      </c>
      <c r="P110" s="169" t="str">
        <f>IF(入力用CSV!FM2="","",入力用CSV!FM2)</f>
        <v/>
      </c>
    </row>
    <row r="111" spans="1:16" ht="21" customHeight="1" x14ac:dyDescent="0.45">
      <c r="A111" s="79" t="s">
        <v>134</v>
      </c>
      <c r="B111" s="230" t="s">
        <v>156</v>
      </c>
      <c r="C111" s="213" t="s">
        <v>2714</v>
      </c>
      <c r="D111" s="214"/>
      <c r="E111" s="214"/>
      <c r="F111" s="170" t="str">
        <f>IF(入力用CSV!FN2="","",入力用CSV!FN2)</f>
        <v/>
      </c>
      <c r="G111" s="167" t="str">
        <f>IF(入力用CSV!FO2="","",入力用CSV!FO2)</f>
        <v/>
      </c>
      <c r="H111" s="167" t="str">
        <f>IF(入力用CSV!FP2="","",入力用CSV!FP2)</f>
        <v/>
      </c>
      <c r="I111" s="168" t="str">
        <f>IF(入力用CSV!FQ2="","",入力用CSV!FQ2)</f>
        <v/>
      </c>
      <c r="J111" s="170" t="str">
        <f>IF(入力用CSV!FR2="","",入力用CSV!FR2)</f>
        <v/>
      </c>
      <c r="K111" s="169" t="str">
        <f>IF(入力用CSV!FS2="","",入力用CSV!FS2)</f>
        <v/>
      </c>
      <c r="L111" s="218"/>
      <c r="M111" s="170" t="str">
        <f>IF(入力用CSV!FT2="","",入力用CSV!FT2)</f>
        <v/>
      </c>
      <c r="N111" s="167" t="str">
        <f>IF(入力用CSV!FU2="","",入力用CSV!FU2)</f>
        <v/>
      </c>
      <c r="O111" s="167" t="str">
        <f>IF(入力用CSV!FV2="","",入力用CSV!FV2)</f>
        <v/>
      </c>
      <c r="P111" s="169" t="str">
        <f>IF(入力用CSV!FW2="","",入力用CSV!FW2)</f>
        <v/>
      </c>
    </row>
    <row r="112" spans="1:16" ht="21" customHeight="1" x14ac:dyDescent="0.45">
      <c r="A112" s="79" t="s">
        <v>136</v>
      </c>
      <c r="B112" s="230"/>
      <c r="C112" s="213" t="s">
        <v>2715</v>
      </c>
      <c r="D112" s="214"/>
      <c r="E112" s="214"/>
      <c r="F112" s="170" t="str">
        <f>IF(入力用CSV!FX2="","",入力用CSV!FX2)</f>
        <v/>
      </c>
      <c r="G112" s="167" t="str">
        <f>IF(入力用CSV!FY2="","",入力用CSV!FY2)</f>
        <v/>
      </c>
      <c r="H112" s="167" t="str">
        <f>IF(入力用CSV!FZ2="","",入力用CSV!FZ2)</f>
        <v/>
      </c>
      <c r="I112" s="168" t="str">
        <f>IF(入力用CSV!GA2="","",入力用CSV!GA2)</f>
        <v/>
      </c>
      <c r="J112" s="170" t="str">
        <f>IF(入力用CSV!GB2="","",入力用CSV!GB2)</f>
        <v/>
      </c>
      <c r="K112" s="169" t="str">
        <f>IF(入力用CSV!GC2="","",入力用CSV!GC2)</f>
        <v/>
      </c>
      <c r="L112" s="218"/>
      <c r="M112" s="170" t="str">
        <f>IF(入力用CSV!GD2="","",入力用CSV!GD2)</f>
        <v/>
      </c>
      <c r="N112" s="167" t="str">
        <f>IF(入力用CSV!GE2="","",入力用CSV!GE2)</f>
        <v/>
      </c>
      <c r="O112" s="167" t="str">
        <f>IF(入力用CSV!GF2="","",入力用CSV!GF2)</f>
        <v/>
      </c>
      <c r="P112" s="169" t="str">
        <f>IF(入力用CSV!GG2="","",入力用CSV!GG2)</f>
        <v/>
      </c>
    </row>
    <row r="113" spans="1:16" ht="21" customHeight="1" x14ac:dyDescent="0.45">
      <c r="A113" s="79" t="s">
        <v>137</v>
      </c>
      <c r="B113" s="230"/>
      <c r="C113" s="213" t="s">
        <v>2716</v>
      </c>
      <c r="D113" s="214"/>
      <c r="E113" s="214"/>
      <c r="F113" s="170" t="str">
        <f>IF(入力用CSV!GH2="","",入力用CSV!GH2)</f>
        <v/>
      </c>
      <c r="G113" s="167" t="str">
        <f>IF(入力用CSV!GI2="","",入力用CSV!GI2)</f>
        <v/>
      </c>
      <c r="H113" s="167" t="str">
        <f>IF(入力用CSV!GJ2="","",入力用CSV!GJ2)</f>
        <v/>
      </c>
      <c r="I113" s="168" t="str">
        <f>IF(入力用CSV!GK2="","",入力用CSV!GK2)</f>
        <v/>
      </c>
      <c r="J113" s="170" t="str">
        <f>IF(入力用CSV!GL2="","",入力用CSV!GL2)</f>
        <v/>
      </c>
      <c r="K113" s="169" t="str">
        <f>IF(入力用CSV!GM2="","",入力用CSV!GM2)</f>
        <v/>
      </c>
      <c r="L113" s="218"/>
      <c r="M113" s="170" t="str">
        <f>IF(入力用CSV!GN2="","",入力用CSV!GN2)</f>
        <v/>
      </c>
      <c r="N113" s="167" t="str">
        <f>IF(入力用CSV!GO2="","",入力用CSV!GO2)</f>
        <v/>
      </c>
      <c r="O113" s="167" t="str">
        <f>IF(入力用CSV!GP2="","",入力用CSV!GP2)</f>
        <v/>
      </c>
      <c r="P113" s="169" t="str">
        <f>IF(入力用CSV!GQ2="","",入力用CSV!GQ2)</f>
        <v/>
      </c>
    </row>
    <row r="114" spans="1:16" ht="21" customHeight="1" x14ac:dyDescent="0.45">
      <c r="A114" s="79" t="s">
        <v>138</v>
      </c>
      <c r="B114" s="230"/>
      <c r="C114" s="233" t="s">
        <v>72</v>
      </c>
      <c r="D114" s="234"/>
      <c r="E114" s="234"/>
      <c r="F114" s="170" t="str">
        <f>IF(入力用CSV!GR2="","",入力用CSV!GR2)</f>
        <v/>
      </c>
      <c r="G114" s="167" t="str">
        <f>IF(入力用CSV!GS2="","",入力用CSV!GS2)</f>
        <v/>
      </c>
      <c r="H114" s="167" t="str">
        <f>IF(入力用CSV!GT2="","",入力用CSV!GT2)</f>
        <v/>
      </c>
      <c r="I114" s="168" t="str">
        <f>IF(入力用CSV!GU2="","",入力用CSV!GU2)</f>
        <v/>
      </c>
      <c r="J114" s="170" t="str">
        <f>IF(入力用CSV!GV2="","",入力用CSV!GV2)</f>
        <v/>
      </c>
      <c r="K114" s="169" t="str">
        <f>IF(入力用CSV!GW2="","",入力用CSV!GW2)</f>
        <v/>
      </c>
      <c r="L114" s="218"/>
      <c r="M114" s="170" t="str">
        <f>IF(入力用CSV!GX2="","",入力用CSV!GX2)</f>
        <v/>
      </c>
      <c r="N114" s="167" t="str">
        <f>IF(入力用CSV!GY2="","",入力用CSV!GY2)</f>
        <v/>
      </c>
      <c r="O114" s="167" t="str">
        <f>IF(入力用CSV!GZ2="","",入力用CSV!GZ2)</f>
        <v/>
      </c>
      <c r="P114" s="169" t="str">
        <f>IF(入力用CSV!HA2="","",入力用CSV!HA2)</f>
        <v/>
      </c>
    </row>
    <row r="115" spans="1:16" ht="21" customHeight="1" x14ac:dyDescent="0.45">
      <c r="A115" s="79" t="s">
        <v>139</v>
      </c>
      <c r="B115" s="230"/>
      <c r="C115" s="230" t="s">
        <v>154</v>
      </c>
      <c r="D115" s="213" t="s">
        <v>2717</v>
      </c>
      <c r="E115" s="214"/>
      <c r="F115" s="170" t="str">
        <f>IF(入力用CSV!HB2="","",入力用CSV!HB2)</f>
        <v/>
      </c>
      <c r="G115" s="167" t="str">
        <f>IF(入力用CSV!HC2="","",入力用CSV!HC2)</f>
        <v/>
      </c>
      <c r="H115" s="167" t="str">
        <f>IF(入力用CSV!HD2="","",入力用CSV!HD2)</f>
        <v/>
      </c>
      <c r="I115" s="168" t="str">
        <f>IF(入力用CSV!HE2="","",入力用CSV!HE2)</f>
        <v/>
      </c>
      <c r="J115" s="170" t="str">
        <f>IF(入力用CSV!HF2="","",入力用CSV!HF2)</f>
        <v/>
      </c>
      <c r="K115" s="169" t="str">
        <f>IF(入力用CSV!HG2="","",入力用CSV!HG2)</f>
        <v/>
      </c>
      <c r="L115" s="218"/>
      <c r="M115" s="170" t="str">
        <f>IF(入力用CSV!HH2="","",入力用CSV!HH2)</f>
        <v/>
      </c>
      <c r="N115" s="167" t="str">
        <f>IF(入力用CSV!HI2="","",入力用CSV!HI2)</f>
        <v/>
      </c>
      <c r="O115" s="167" t="str">
        <f>IF(入力用CSV!HJ2="","",入力用CSV!HJ2)</f>
        <v/>
      </c>
      <c r="P115" s="169" t="str">
        <f>IF(入力用CSV!HK2="","",入力用CSV!HK2)</f>
        <v/>
      </c>
    </row>
    <row r="116" spans="1:16" ht="21" customHeight="1" x14ac:dyDescent="0.45">
      <c r="A116" s="79" t="s">
        <v>140</v>
      </c>
      <c r="B116" s="230"/>
      <c r="C116" s="230"/>
      <c r="D116" s="213" t="s">
        <v>2718</v>
      </c>
      <c r="E116" s="214"/>
      <c r="F116" s="170" t="str">
        <f>IF(入力用CSV!HL2="","",入力用CSV!HL2)</f>
        <v/>
      </c>
      <c r="G116" s="167" t="str">
        <f>IF(入力用CSV!HM2="","",入力用CSV!HM2)</f>
        <v/>
      </c>
      <c r="H116" s="167" t="str">
        <f>IF(入力用CSV!HN2="","",入力用CSV!HN2)</f>
        <v/>
      </c>
      <c r="I116" s="168" t="str">
        <f>IF(入力用CSV!HO2="","",入力用CSV!HO2)</f>
        <v/>
      </c>
      <c r="J116" s="170" t="str">
        <f>IF(入力用CSV!HP2="","",入力用CSV!HP2)</f>
        <v/>
      </c>
      <c r="K116" s="169" t="str">
        <f>IF(入力用CSV!HQ2="","",入力用CSV!HQ2)</f>
        <v/>
      </c>
      <c r="L116" s="218"/>
      <c r="M116" s="170" t="str">
        <f>IF(入力用CSV!HR2="","",入力用CSV!HR2)</f>
        <v/>
      </c>
      <c r="N116" s="167" t="str">
        <f>IF(入力用CSV!HS2="","",入力用CSV!HS2)</f>
        <v/>
      </c>
      <c r="O116" s="167" t="str">
        <f>IF(入力用CSV!HT2="","",入力用CSV!HT2)</f>
        <v/>
      </c>
      <c r="P116" s="169" t="str">
        <f>IF(入力用CSV!HU2="","",入力用CSV!HU2)</f>
        <v/>
      </c>
    </row>
    <row r="117" spans="1:16" ht="21" customHeight="1" x14ac:dyDescent="0.45">
      <c r="A117" s="79" t="s">
        <v>141</v>
      </c>
      <c r="B117" s="230"/>
      <c r="C117" s="230"/>
      <c r="D117" s="232" t="s">
        <v>65</v>
      </c>
      <c r="E117" s="235"/>
      <c r="F117" s="170" t="str">
        <f>IF(入力用CSV!HV2="","",入力用CSV!HV2)</f>
        <v/>
      </c>
      <c r="G117" s="167" t="str">
        <f>IF(入力用CSV!HW2="","",入力用CSV!HW2)</f>
        <v/>
      </c>
      <c r="H117" s="167" t="str">
        <f>IF(入力用CSV!HX2="","",入力用CSV!HX2)</f>
        <v/>
      </c>
      <c r="I117" s="168" t="str">
        <f>IF(入力用CSV!HY2="","",入力用CSV!HY2)</f>
        <v/>
      </c>
      <c r="J117" s="170" t="str">
        <f>IF(入力用CSV!HZ2="","",入力用CSV!HZ2)</f>
        <v/>
      </c>
      <c r="K117" s="169" t="str">
        <f>IF(入力用CSV!IA2="","",入力用CSV!IA2)</f>
        <v/>
      </c>
      <c r="L117" s="218"/>
      <c r="M117" s="170" t="str">
        <f>IF(入力用CSV!IB2="","",入力用CSV!IB2)</f>
        <v/>
      </c>
      <c r="N117" s="167" t="str">
        <f>IF(入力用CSV!IC2="","",入力用CSV!IC2)</f>
        <v/>
      </c>
      <c r="O117" s="167" t="str">
        <f>IF(入力用CSV!ID2="","",入力用CSV!ID2)</f>
        <v/>
      </c>
      <c r="P117" s="169" t="str">
        <f>IF(入力用CSV!IE2="","",入力用CSV!IE2)</f>
        <v/>
      </c>
    </row>
    <row r="118" spans="1:16" ht="21" customHeight="1" x14ac:dyDescent="0.45">
      <c r="A118" s="79" t="s">
        <v>2546</v>
      </c>
      <c r="B118" s="230"/>
      <c r="C118" s="231"/>
      <c r="D118" s="213" t="s">
        <v>2719</v>
      </c>
      <c r="E118" s="214"/>
      <c r="F118" s="170" t="str">
        <f>IF(入力用CSV!IF2="","",入力用CSV!IF2)</f>
        <v/>
      </c>
      <c r="G118" s="167" t="str">
        <f>IF(入力用CSV!IG2="","",入力用CSV!IG2)</f>
        <v/>
      </c>
      <c r="H118" s="167" t="str">
        <f>IF(入力用CSV!IH2="","",入力用CSV!IH2)</f>
        <v/>
      </c>
      <c r="I118" s="168" t="str">
        <f>IF(入力用CSV!II2="","",入力用CSV!II2)</f>
        <v/>
      </c>
      <c r="J118" s="170" t="str">
        <f>IF(入力用CSV!IJ2="","",入力用CSV!IJ2)</f>
        <v/>
      </c>
      <c r="K118" s="169" t="str">
        <f>IF(入力用CSV!IK2="","",入力用CSV!IK2)</f>
        <v/>
      </c>
      <c r="L118" s="218"/>
      <c r="M118" s="170" t="str">
        <f>IF(入力用CSV!IL2="","",入力用CSV!IL2)</f>
        <v/>
      </c>
      <c r="N118" s="167" t="str">
        <f>IF(入力用CSV!IM2="","",入力用CSV!IM2)</f>
        <v/>
      </c>
      <c r="O118" s="167" t="str">
        <f>IF(入力用CSV!IN2="","",入力用CSV!IN2)</f>
        <v/>
      </c>
      <c r="P118" s="169" t="str">
        <f>IF(入力用CSV!IO2="","",入力用CSV!IO2)</f>
        <v/>
      </c>
    </row>
    <row r="119" spans="1:16" ht="21" customHeight="1" x14ac:dyDescent="0.45">
      <c r="A119" s="79" t="s">
        <v>142</v>
      </c>
      <c r="B119" s="230"/>
      <c r="C119" s="232" t="s">
        <v>66</v>
      </c>
      <c r="D119" s="235"/>
      <c r="E119" s="235"/>
      <c r="F119" s="170" t="str">
        <f>IF(入力用CSV!IP2="","",入力用CSV!IP2)</f>
        <v/>
      </c>
      <c r="G119" s="167" t="str">
        <f>IF(入力用CSV!IQ2="","",入力用CSV!IQ2)</f>
        <v/>
      </c>
      <c r="H119" s="167" t="str">
        <f>IF(入力用CSV!IR2="","",入力用CSV!IR2)</f>
        <v/>
      </c>
      <c r="I119" s="168" t="str">
        <f>IF(入力用CSV!IS2="","",入力用CSV!IS2)</f>
        <v/>
      </c>
      <c r="J119" s="170" t="str">
        <f>IF(入力用CSV!IT2="","",入力用CSV!IT2)</f>
        <v/>
      </c>
      <c r="K119" s="169" t="str">
        <f>IF(入力用CSV!IU2="","",入力用CSV!IU2)</f>
        <v/>
      </c>
      <c r="L119" s="218"/>
      <c r="M119" s="170" t="str">
        <f>IF(入力用CSV!IV2="","",入力用CSV!IV2)</f>
        <v/>
      </c>
      <c r="N119" s="167" t="str">
        <f>IF(入力用CSV!IW2="","",入力用CSV!IW2)</f>
        <v/>
      </c>
      <c r="O119" s="167" t="str">
        <f>IF(入力用CSV!IX2="","",入力用CSV!IX2)</f>
        <v/>
      </c>
      <c r="P119" s="169" t="str">
        <f>IF(入力用CSV!IY2="","",入力用CSV!IY2)</f>
        <v/>
      </c>
    </row>
    <row r="120" spans="1:16" ht="21" customHeight="1" x14ac:dyDescent="0.45">
      <c r="A120" s="79" t="s">
        <v>143</v>
      </c>
      <c r="B120" s="230"/>
      <c r="C120" s="232" t="s">
        <v>67</v>
      </c>
      <c r="D120" s="235"/>
      <c r="E120" s="235"/>
      <c r="F120" s="170" t="str">
        <f>IF(入力用CSV!IZ2="","",入力用CSV!IZ2)</f>
        <v/>
      </c>
      <c r="G120" s="167" t="str">
        <f>IF(入力用CSV!JA2="","",入力用CSV!JA2)</f>
        <v/>
      </c>
      <c r="H120" s="167" t="str">
        <f>IF(入力用CSV!JB2="","",入力用CSV!JB2)</f>
        <v/>
      </c>
      <c r="I120" s="168" t="str">
        <f>IF(入力用CSV!JC2="","",入力用CSV!JC2)</f>
        <v/>
      </c>
      <c r="J120" s="170" t="str">
        <f>IF(入力用CSV!JD2="","",入力用CSV!JD2)</f>
        <v/>
      </c>
      <c r="K120" s="169" t="str">
        <f>IF(入力用CSV!JE2="","",入力用CSV!JE2)</f>
        <v/>
      </c>
      <c r="L120" s="218"/>
      <c r="M120" s="170" t="str">
        <f>IF(入力用CSV!JF2="","",入力用CSV!JF2)</f>
        <v/>
      </c>
      <c r="N120" s="167" t="str">
        <f>IF(入力用CSV!JG2="","",入力用CSV!JG2)</f>
        <v/>
      </c>
      <c r="O120" s="167" t="str">
        <f>IF(入力用CSV!JH2="","",入力用CSV!JH2)</f>
        <v/>
      </c>
      <c r="P120" s="169" t="str">
        <f>IF(入力用CSV!JI2="","",入力用CSV!JI2)</f>
        <v/>
      </c>
    </row>
    <row r="121" spans="1:16" ht="21" customHeight="1" x14ac:dyDescent="0.45">
      <c r="A121" s="79" t="s">
        <v>144</v>
      </c>
      <c r="B121" s="230"/>
      <c r="C121" s="233" t="s">
        <v>76</v>
      </c>
      <c r="D121" s="238"/>
      <c r="E121" s="238"/>
      <c r="F121" s="170" t="str">
        <f>IF(入力用CSV!JJ2="","",入力用CSV!JJ2)</f>
        <v/>
      </c>
      <c r="G121" s="167" t="str">
        <f>IF(入力用CSV!JK2="","",入力用CSV!JK2)</f>
        <v/>
      </c>
      <c r="H121" s="167" t="str">
        <f>IF(入力用CSV!JL2="","",入力用CSV!JL2)</f>
        <v/>
      </c>
      <c r="I121" s="168" t="str">
        <f>IF(入力用CSV!JM2="","",入力用CSV!JM2)</f>
        <v/>
      </c>
      <c r="J121" s="170" t="str">
        <f>IF(入力用CSV!JN2="","",入力用CSV!JN2)</f>
        <v/>
      </c>
      <c r="K121" s="169" t="str">
        <f>IF(入力用CSV!JO2="","",入力用CSV!JO2)</f>
        <v/>
      </c>
      <c r="L121" s="218"/>
      <c r="M121" s="170" t="str">
        <f>IF(入力用CSV!JP2="","",入力用CSV!JP2)</f>
        <v/>
      </c>
      <c r="N121" s="167" t="str">
        <f>IF(入力用CSV!JQ2="","",入力用CSV!JQ2)</f>
        <v/>
      </c>
      <c r="O121" s="167" t="str">
        <f>IF(入力用CSV!JR2="","",入力用CSV!JR2)</f>
        <v/>
      </c>
      <c r="P121" s="169" t="str">
        <f>IF(入力用CSV!JS2="","",入力用CSV!JS2)</f>
        <v/>
      </c>
    </row>
    <row r="122" spans="1:16" ht="21" customHeight="1" x14ac:dyDescent="0.45">
      <c r="A122" s="79" t="s">
        <v>145</v>
      </c>
      <c r="B122" s="230"/>
      <c r="C122" s="230" t="s">
        <v>153</v>
      </c>
      <c r="D122" s="213" t="s">
        <v>2720</v>
      </c>
      <c r="E122" s="214"/>
      <c r="F122" s="170" t="str">
        <f>IF(入力用CSV!JT2="","",入力用CSV!JT2)</f>
        <v/>
      </c>
      <c r="G122" s="167" t="str">
        <f>IF(入力用CSV!JU2="","",入力用CSV!JU2)</f>
        <v/>
      </c>
      <c r="H122" s="167" t="str">
        <f>IF(入力用CSV!JV2="","",入力用CSV!JV2)</f>
        <v/>
      </c>
      <c r="I122" s="168" t="str">
        <f>IF(入力用CSV!JW2="","",入力用CSV!JW2)</f>
        <v/>
      </c>
      <c r="J122" s="170" t="str">
        <f>IF(入力用CSV!JX2="","",入力用CSV!JX2)</f>
        <v/>
      </c>
      <c r="K122" s="169" t="str">
        <f>IF(入力用CSV!JY2="","",入力用CSV!JY2)</f>
        <v/>
      </c>
      <c r="L122" s="218"/>
      <c r="M122" s="170" t="str">
        <f>IF(入力用CSV!JZ2="","",入力用CSV!JZ2)</f>
        <v/>
      </c>
      <c r="N122" s="167" t="str">
        <f>IF(入力用CSV!KA2="","",入力用CSV!KA2)</f>
        <v/>
      </c>
      <c r="O122" s="167" t="str">
        <f>IF(入力用CSV!KB2="","",入力用CSV!KB2)</f>
        <v/>
      </c>
      <c r="P122" s="169" t="str">
        <f>IF(入力用CSV!KC2="","",入力用CSV!KC2)</f>
        <v/>
      </c>
    </row>
    <row r="123" spans="1:16" ht="21" customHeight="1" x14ac:dyDescent="0.45">
      <c r="A123" s="79" t="s">
        <v>146</v>
      </c>
      <c r="B123" s="230"/>
      <c r="C123" s="230"/>
      <c r="D123" s="232" t="s">
        <v>77</v>
      </c>
      <c r="E123" s="235"/>
      <c r="F123" s="170" t="str">
        <f>IF(入力用CSV!KD2="","",入力用CSV!KD2)</f>
        <v/>
      </c>
      <c r="G123" s="167" t="str">
        <f>IF(入力用CSV!KE2="","",入力用CSV!KE2)</f>
        <v/>
      </c>
      <c r="H123" s="167" t="str">
        <f>IF(入力用CSV!KF2="","",入力用CSV!KF2)</f>
        <v/>
      </c>
      <c r="I123" s="168" t="str">
        <f>IF(入力用CSV!KG2="","",入力用CSV!KG2)</f>
        <v/>
      </c>
      <c r="J123" s="170" t="str">
        <f>IF(入力用CSV!KH2="","",入力用CSV!KH2)</f>
        <v/>
      </c>
      <c r="K123" s="169" t="str">
        <f>IF(入力用CSV!KI2="","",入力用CSV!KI2)</f>
        <v/>
      </c>
      <c r="L123" s="218"/>
      <c r="M123" s="170" t="str">
        <f>IF(入力用CSV!KJ2="","",入力用CSV!KJ2)</f>
        <v/>
      </c>
      <c r="N123" s="167" t="str">
        <f>IF(入力用CSV!KK2="","",入力用CSV!KK2)</f>
        <v/>
      </c>
      <c r="O123" s="167" t="str">
        <f>IF(入力用CSV!KL2="","",入力用CSV!KL2)</f>
        <v/>
      </c>
      <c r="P123" s="169" t="str">
        <f>IF(入力用CSV!KM2="","",入力用CSV!KM2)</f>
        <v/>
      </c>
    </row>
    <row r="124" spans="1:16" ht="21" customHeight="1" x14ac:dyDescent="0.45">
      <c r="A124" s="79" t="s">
        <v>147</v>
      </c>
      <c r="B124" s="230"/>
      <c r="C124" s="231"/>
      <c r="D124" s="232" t="s">
        <v>78</v>
      </c>
      <c r="E124" s="235"/>
      <c r="F124" s="170" t="str">
        <f>IF(入力用CSV!KN2="","",入力用CSV!KN2)</f>
        <v/>
      </c>
      <c r="G124" s="167" t="str">
        <f>IF(入力用CSV!KO2="","",入力用CSV!KO2)</f>
        <v/>
      </c>
      <c r="H124" s="167" t="str">
        <f>IF(入力用CSV!KP2="","",入力用CSV!KP2)</f>
        <v/>
      </c>
      <c r="I124" s="168" t="str">
        <f>IF(入力用CSV!KQ2="","",入力用CSV!KQ2)</f>
        <v/>
      </c>
      <c r="J124" s="170" t="str">
        <f>IF(入力用CSV!KR2="","",入力用CSV!KR2)</f>
        <v/>
      </c>
      <c r="K124" s="169" t="str">
        <f>IF(入力用CSV!KS2="","",入力用CSV!KS2)</f>
        <v/>
      </c>
      <c r="L124" s="218"/>
      <c r="M124" s="170" t="str">
        <f>IF(入力用CSV!KT2="","",入力用CSV!KT2)</f>
        <v/>
      </c>
      <c r="N124" s="167" t="str">
        <f>IF(入力用CSV!KU2="","",入力用CSV!KU2)</f>
        <v/>
      </c>
      <c r="O124" s="167" t="str">
        <f>IF(入力用CSV!KV2="","",入力用CSV!KV2)</f>
        <v/>
      </c>
      <c r="P124" s="169" t="str">
        <f>IF(入力用CSV!KW2="","",入力用CSV!KW2)</f>
        <v/>
      </c>
    </row>
    <row r="125" spans="1:16" ht="21" customHeight="1" x14ac:dyDescent="0.45">
      <c r="A125" s="79" t="s">
        <v>148</v>
      </c>
      <c r="B125" s="230"/>
      <c r="C125" s="232" t="s">
        <v>74</v>
      </c>
      <c r="D125" s="235"/>
      <c r="E125" s="235"/>
      <c r="F125" s="170" t="str">
        <f>IF(入力用CSV!KX2="","",入力用CSV!KX2)</f>
        <v/>
      </c>
      <c r="G125" s="167" t="str">
        <f>IF(入力用CSV!KY2="","",入力用CSV!KY2)</f>
        <v/>
      </c>
      <c r="H125" s="167" t="str">
        <f>IF(入力用CSV!KZ2="","",入力用CSV!KZ2)</f>
        <v/>
      </c>
      <c r="I125" s="168" t="str">
        <f>IF(入力用CSV!LA2="","",入力用CSV!LA2)</f>
        <v/>
      </c>
      <c r="J125" s="170" t="str">
        <f>IF(入力用CSV!LB2="","",入力用CSV!LB2)</f>
        <v/>
      </c>
      <c r="K125" s="169" t="str">
        <f>IF(入力用CSV!LC2="","",入力用CSV!LC2)</f>
        <v/>
      </c>
      <c r="L125" s="218"/>
      <c r="M125" s="170" t="str">
        <f>IF(入力用CSV!LD2="","",入力用CSV!LD2)</f>
        <v/>
      </c>
      <c r="N125" s="167" t="str">
        <f>IF(入力用CSV!LE2="","",入力用CSV!LE2)</f>
        <v/>
      </c>
      <c r="O125" s="167" t="str">
        <f>IF(入力用CSV!LF2="","",入力用CSV!LF2)</f>
        <v/>
      </c>
      <c r="P125" s="169" t="str">
        <f>IF(入力用CSV!LG2="","",入力用CSV!LG2)</f>
        <v/>
      </c>
    </row>
    <row r="126" spans="1:16" ht="21" customHeight="1" x14ac:dyDescent="0.45">
      <c r="A126" s="79" t="s">
        <v>149</v>
      </c>
      <c r="B126" s="230"/>
      <c r="C126" s="232" t="s">
        <v>68</v>
      </c>
      <c r="D126" s="235"/>
      <c r="E126" s="235"/>
      <c r="F126" s="170" t="str">
        <f>IF(入力用CSV!LH2="","",入力用CSV!LH2)</f>
        <v/>
      </c>
      <c r="G126" s="167" t="str">
        <f>IF(入力用CSV!LI2="","",入力用CSV!LI2)</f>
        <v/>
      </c>
      <c r="H126" s="167" t="str">
        <f>IF(入力用CSV!LJ2="","",入力用CSV!LJ2)</f>
        <v/>
      </c>
      <c r="I126" s="168" t="str">
        <f>IF(入力用CSV!LK2="","",入力用CSV!LK2)</f>
        <v/>
      </c>
      <c r="J126" s="170" t="str">
        <f>IF(入力用CSV!LL2="","",入力用CSV!LL2)</f>
        <v/>
      </c>
      <c r="K126" s="169" t="str">
        <f>IF(入力用CSV!LM2="","",入力用CSV!LM2)</f>
        <v/>
      </c>
      <c r="L126" s="218"/>
      <c r="M126" s="170" t="str">
        <f>IF(入力用CSV!LN2="","",入力用CSV!LN2)</f>
        <v/>
      </c>
      <c r="N126" s="167" t="str">
        <f>IF(入力用CSV!LO2="","",入力用CSV!LO2)</f>
        <v/>
      </c>
      <c r="O126" s="167" t="str">
        <f>IF(入力用CSV!LP2="","",入力用CSV!LP2)</f>
        <v/>
      </c>
      <c r="P126" s="169" t="str">
        <f>IF(入力用CSV!LQ2="","",入力用CSV!LQ2)</f>
        <v/>
      </c>
    </row>
    <row r="127" spans="1:16" ht="21" customHeight="1" x14ac:dyDescent="0.45">
      <c r="A127" s="79" t="s">
        <v>132</v>
      </c>
      <c r="B127" s="230"/>
      <c r="C127" s="232" t="s">
        <v>73</v>
      </c>
      <c r="D127" s="235"/>
      <c r="E127" s="235"/>
      <c r="F127" s="170" t="str">
        <f>IF(入力用CSV!LR2="","",入力用CSV!LR2)</f>
        <v/>
      </c>
      <c r="G127" s="167" t="str">
        <f>IF(入力用CSV!LS2="","",入力用CSV!LS2)</f>
        <v/>
      </c>
      <c r="H127" s="167" t="str">
        <f>IF(入力用CSV!LT2="","",入力用CSV!LT2)</f>
        <v/>
      </c>
      <c r="I127" s="168" t="str">
        <f>IF(入力用CSV!LU2="","",入力用CSV!LU2)</f>
        <v/>
      </c>
      <c r="J127" s="170" t="str">
        <f>IF(入力用CSV!LV2="","",入力用CSV!LV2)</f>
        <v/>
      </c>
      <c r="K127" s="169" t="str">
        <f>IF(入力用CSV!LW2="","",入力用CSV!LW2)</f>
        <v/>
      </c>
      <c r="L127" s="218"/>
      <c r="M127" s="170" t="str">
        <f>IF(入力用CSV!LX2="","",入力用CSV!LX2)</f>
        <v/>
      </c>
      <c r="N127" s="167" t="str">
        <f>IF(入力用CSV!LY2="","",入力用CSV!LY2)</f>
        <v/>
      </c>
      <c r="O127" s="167" t="str">
        <f>IF(入力用CSV!LZ2="","",入力用CSV!LZ2)</f>
        <v/>
      </c>
      <c r="P127" s="169" t="str">
        <f>IF(入力用CSV!MA2="","",入力用CSV!MA2)</f>
        <v/>
      </c>
    </row>
    <row r="128" spans="1:16" ht="21" customHeight="1" x14ac:dyDescent="0.45">
      <c r="A128" s="79" t="s">
        <v>133</v>
      </c>
      <c r="B128" s="230"/>
      <c r="C128" s="213" t="s">
        <v>2721</v>
      </c>
      <c r="D128" s="214"/>
      <c r="E128" s="214"/>
      <c r="F128" s="170" t="str">
        <f>IF(入力用CSV!MB2="","",入力用CSV!MB2)</f>
        <v/>
      </c>
      <c r="G128" s="167" t="str">
        <f>IF(入力用CSV!MC2="","",入力用CSV!MC2)</f>
        <v/>
      </c>
      <c r="H128" s="167" t="str">
        <f>IF(入力用CSV!MD2="","",入力用CSV!MD2)</f>
        <v/>
      </c>
      <c r="I128" s="168" t="str">
        <f>IF(入力用CSV!ME2="","",入力用CSV!ME2)</f>
        <v/>
      </c>
      <c r="J128" s="170" t="str">
        <f>IF(入力用CSV!MF2="","",入力用CSV!MF2)</f>
        <v/>
      </c>
      <c r="K128" s="169" t="str">
        <f>IF(入力用CSV!MG2="","",入力用CSV!MG2)</f>
        <v/>
      </c>
      <c r="L128" s="218"/>
      <c r="M128" s="170" t="str">
        <f>IF(入力用CSV!MH2="","",入力用CSV!MH2)</f>
        <v/>
      </c>
      <c r="N128" s="167" t="str">
        <f>IF(入力用CSV!MI2="","",入力用CSV!MI2)</f>
        <v/>
      </c>
      <c r="O128" s="167" t="str">
        <f>IF(入力用CSV!MJ2="","",入力用CSV!MJ2)</f>
        <v/>
      </c>
      <c r="P128" s="169" t="str">
        <f>IF(入力用CSV!MK2="","",入力用CSV!MK2)</f>
        <v/>
      </c>
    </row>
    <row r="129" spans="1:16" ht="21" customHeight="1" x14ac:dyDescent="0.45">
      <c r="A129" s="79" t="s">
        <v>150</v>
      </c>
      <c r="B129" s="230"/>
      <c r="C129" s="233" t="s">
        <v>2696</v>
      </c>
      <c r="D129" s="235"/>
      <c r="E129" s="235"/>
      <c r="F129" s="170" t="str">
        <f>IF(入力用CSV!ML2="","",入力用CSV!ML2)</f>
        <v/>
      </c>
      <c r="G129" s="167" t="str">
        <f>IF(入力用CSV!MM2="","",入力用CSV!MM2)</f>
        <v/>
      </c>
      <c r="H129" s="167" t="str">
        <f>IF(入力用CSV!MN2="","",入力用CSV!MN2)</f>
        <v/>
      </c>
      <c r="I129" s="168" t="str">
        <f>IF(入力用CSV!MO2="","",入力用CSV!MO2)</f>
        <v/>
      </c>
      <c r="J129" s="170" t="str">
        <f>IF(入力用CSV!MP2="","",入力用CSV!MP2)</f>
        <v/>
      </c>
      <c r="K129" s="169" t="str">
        <f>IF(入力用CSV!MQ2="","",入力用CSV!MQ2)</f>
        <v/>
      </c>
      <c r="L129" s="218"/>
      <c r="M129" s="170" t="str">
        <f>IF(入力用CSV!MR2="","",入力用CSV!MR2)</f>
        <v/>
      </c>
      <c r="N129" s="167" t="str">
        <f>IF(入力用CSV!MS2="","",入力用CSV!MS2)</f>
        <v/>
      </c>
      <c r="O129" s="167" t="str">
        <f>IF(入力用CSV!MT2="","",入力用CSV!MT2)</f>
        <v/>
      </c>
      <c r="P129" s="169" t="str">
        <f>IF(入力用CSV!MU2="","",入力用CSV!MU2)</f>
        <v/>
      </c>
    </row>
    <row r="130" spans="1:16" ht="21" customHeight="1" x14ac:dyDescent="0.45">
      <c r="A130" s="79" t="s">
        <v>2681</v>
      </c>
      <c r="B130" s="230"/>
      <c r="C130" s="230" t="s">
        <v>2680</v>
      </c>
      <c r="D130" s="236" t="s">
        <v>2723</v>
      </c>
      <c r="E130" s="237"/>
      <c r="F130" s="170" t="str">
        <f>IF(入力用CSV!MV2="","",入力用CSV!MV2)</f>
        <v/>
      </c>
      <c r="G130" s="167" t="str">
        <f>IF(入力用CSV!MW2="","",入力用CSV!MW2)</f>
        <v/>
      </c>
      <c r="H130" s="167" t="str">
        <f>IF(入力用CSV!MX2="","",入力用CSV!MX2)</f>
        <v/>
      </c>
      <c r="I130" s="168" t="str">
        <f>IF(入力用CSV!MY2="","",入力用CSV!MY2)</f>
        <v/>
      </c>
      <c r="J130" s="170" t="str">
        <f>IF(入力用CSV!MZ2="","",入力用CSV!MZ2)</f>
        <v/>
      </c>
      <c r="K130" s="169" t="str">
        <f>IF(入力用CSV!NA2="","",入力用CSV!NA2)</f>
        <v/>
      </c>
      <c r="L130" s="218"/>
      <c r="M130" s="170" t="str">
        <f>IF(入力用CSV!NB2="","",入力用CSV!NB2)</f>
        <v/>
      </c>
      <c r="N130" s="167" t="str">
        <f>IF(入力用CSV!NC2="","",入力用CSV!NC2)</f>
        <v/>
      </c>
      <c r="O130" s="167" t="str">
        <f>IF(入力用CSV!ND2="","",入力用CSV!ND2)</f>
        <v/>
      </c>
      <c r="P130" s="169" t="str">
        <f>IF(入力用CSV!NE2="","",入力用CSV!NE2)</f>
        <v/>
      </c>
    </row>
    <row r="131" spans="1:16" ht="21" customHeight="1" x14ac:dyDescent="0.45">
      <c r="A131" s="79" t="s">
        <v>2682</v>
      </c>
      <c r="B131" s="230"/>
      <c r="C131" s="230"/>
      <c r="D131" s="198" t="s">
        <v>70</v>
      </c>
      <c r="E131" s="199"/>
      <c r="F131" s="170" t="str">
        <f>IF(入力用CSV!NF2="","",入力用CSV!NF2)</f>
        <v/>
      </c>
      <c r="G131" s="167" t="str">
        <f>IF(入力用CSV!NG2="","",入力用CSV!NG2)</f>
        <v/>
      </c>
      <c r="H131" s="167" t="str">
        <f>IF(入力用CSV!NH2="","",入力用CSV!NH2)</f>
        <v/>
      </c>
      <c r="I131" s="168" t="str">
        <f>IF(入力用CSV!NI2="","",入力用CSV!NI2)</f>
        <v/>
      </c>
      <c r="J131" s="170" t="str">
        <f>IF(入力用CSV!NJ2="","",入力用CSV!NJ2)</f>
        <v/>
      </c>
      <c r="K131" s="169" t="str">
        <f>IF(入力用CSV!NK2="","",入力用CSV!NK2)</f>
        <v/>
      </c>
      <c r="L131" s="218"/>
      <c r="M131" s="170" t="str">
        <f>IF(入力用CSV!NL2="","",入力用CSV!NL2)</f>
        <v/>
      </c>
      <c r="N131" s="167" t="str">
        <f>IF(入力用CSV!NM2="","",入力用CSV!NM2)</f>
        <v/>
      </c>
      <c r="O131" s="167" t="str">
        <f>IF(入力用CSV!NN2="","",入力用CSV!NN2)</f>
        <v/>
      </c>
      <c r="P131" s="169" t="str">
        <f>IF(入力用CSV!NO2="","",入力用CSV!NO2)</f>
        <v/>
      </c>
    </row>
    <row r="132" spans="1:16" ht="21" customHeight="1" x14ac:dyDescent="0.45">
      <c r="A132" s="79" t="s">
        <v>2683</v>
      </c>
      <c r="B132" s="230"/>
      <c r="C132" s="231"/>
      <c r="D132" s="198" t="s">
        <v>71</v>
      </c>
      <c r="E132" s="199"/>
      <c r="F132" s="170" t="str">
        <f>IF(入力用CSV!NP2="","",入力用CSV!NP2)</f>
        <v/>
      </c>
      <c r="G132" s="167" t="str">
        <f>IF(入力用CSV!NQ2="","",入力用CSV!NQ2)</f>
        <v/>
      </c>
      <c r="H132" s="167" t="str">
        <f>IF(入力用CSV!NR2="","",入力用CSV!NR2)</f>
        <v/>
      </c>
      <c r="I132" s="168" t="str">
        <f>IF(入力用CSV!NS2="","",入力用CSV!NS2)</f>
        <v/>
      </c>
      <c r="J132" s="170" t="str">
        <f>IF(入力用CSV!NT2="","",入力用CSV!NT2)</f>
        <v/>
      </c>
      <c r="K132" s="169" t="str">
        <f>IF(入力用CSV!NU2="","",入力用CSV!NU2)</f>
        <v/>
      </c>
      <c r="L132" s="218"/>
      <c r="M132" s="170" t="str">
        <f>IF(入力用CSV!NV2="","",入力用CSV!NV2)</f>
        <v/>
      </c>
      <c r="N132" s="167" t="str">
        <f>IF(入力用CSV!NW2="","",入力用CSV!NW2)</f>
        <v/>
      </c>
      <c r="O132" s="167" t="str">
        <f>IF(入力用CSV!NX2="","",入力用CSV!NX2)</f>
        <v/>
      </c>
      <c r="P132" s="169" t="str">
        <f>IF(入力用CSV!NY2="","",入力用CSV!NY2)</f>
        <v/>
      </c>
    </row>
    <row r="133" spans="1:16" ht="21" customHeight="1" thickBot="1" x14ac:dyDescent="0.5">
      <c r="A133" s="79" t="s">
        <v>151</v>
      </c>
      <c r="B133" s="231"/>
      <c r="C133" s="232" t="s">
        <v>69</v>
      </c>
      <c r="D133" s="235"/>
      <c r="E133" s="235"/>
      <c r="F133" s="171" t="str">
        <f>IF(入力用CSV!NZ2="","",入力用CSV!NZ2)</f>
        <v/>
      </c>
      <c r="G133" s="172" t="str">
        <f>IF(入力用CSV!OA2="","",入力用CSV!OA2)</f>
        <v/>
      </c>
      <c r="H133" s="172" t="str">
        <f>IF(入力用CSV!OB2="","",入力用CSV!OB2)</f>
        <v/>
      </c>
      <c r="I133" s="173" t="str">
        <f>IF(入力用CSV!OC2="","",入力用CSV!OC2)</f>
        <v/>
      </c>
      <c r="J133" s="171" t="str">
        <f>IF(入力用CSV!OD2="","",入力用CSV!OD2)</f>
        <v/>
      </c>
      <c r="K133" s="174" t="str">
        <f>IF(入力用CSV!OE2="","",入力用CSV!OE2)</f>
        <v/>
      </c>
      <c r="L133" s="219"/>
      <c r="M133" s="171" t="str">
        <f>IF(入力用CSV!OF2="","",入力用CSV!OF2)</f>
        <v/>
      </c>
      <c r="N133" s="172" t="str">
        <f>IF(入力用CSV!OG2="","",入力用CSV!OG2)</f>
        <v/>
      </c>
      <c r="O133" s="172" t="str">
        <f>IF(入力用CSV!OH2="","",入力用CSV!OH2)</f>
        <v/>
      </c>
      <c r="P133" s="174" t="str">
        <f>IF(入力用CSV!OI2="","",入力用CSV!OI2)</f>
        <v/>
      </c>
    </row>
    <row r="134" spans="1:16" ht="13.95" customHeight="1" x14ac:dyDescent="0.45">
      <c r="A134" s="129" t="s">
        <v>3065</v>
      </c>
    </row>
    <row r="135" spans="1:16" ht="13.95" customHeight="1" x14ac:dyDescent="0.45">
      <c r="A135" s="129" t="s">
        <v>3002</v>
      </c>
    </row>
    <row r="136" spans="1:16" ht="13.95" customHeight="1" x14ac:dyDescent="0.45">
      <c r="A136" s="129" t="s">
        <v>3003</v>
      </c>
    </row>
    <row r="137" spans="1:16" ht="13.95" customHeight="1" x14ac:dyDescent="0.45">
      <c r="A137" s="129" t="s">
        <v>3052</v>
      </c>
    </row>
    <row r="138" spans="1:16" ht="13.95" customHeight="1" x14ac:dyDescent="0.45">
      <c r="A138" s="129" t="s">
        <v>3053</v>
      </c>
    </row>
    <row r="139" spans="1:16" ht="13.95" customHeight="1" x14ac:dyDescent="0.45">
      <c r="A139" s="129" t="s">
        <v>2918</v>
      </c>
    </row>
    <row r="140" spans="1:16" ht="13.95" customHeight="1" x14ac:dyDescent="0.45">
      <c r="A140" s="129" t="s">
        <v>3059</v>
      </c>
    </row>
    <row r="141" spans="1:16" ht="13.95" customHeight="1" x14ac:dyDescent="0.45">
      <c r="A141" s="129" t="s">
        <v>2917</v>
      </c>
    </row>
    <row r="142" spans="1:16" ht="13.95" customHeight="1" x14ac:dyDescent="0.45">
      <c r="A142" s="129" t="s">
        <v>2937</v>
      </c>
    </row>
    <row r="143" spans="1:16" ht="13.95" customHeight="1" x14ac:dyDescent="0.45">
      <c r="A143" s="129" t="s">
        <v>3070</v>
      </c>
    </row>
    <row r="144" spans="1:16" ht="13.95" customHeight="1" x14ac:dyDescent="0.45">
      <c r="A144" s="129" t="s">
        <v>3058</v>
      </c>
    </row>
    <row r="145" spans="1:2" ht="13.95" customHeight="1" x14ac:dyDescent="0.45">
      <c r="A145" s="129" t="s">
        <v>3067</v>
      </c>
    </row>
    <row r="146" spans="1:2" ht="13.95" customHeight="1" x14ac:dyDescent="0.45">
      <c r="A146" s="129" t="s">
        <v>3066</v>
      </c>
    </row>
    <row r="147" spans="1:2" ht="15" customHeight="1" x14ac:dyDescent="0.45">
      <c r="A147" s="129" t="s">
        <v>3060</v>
      </c>
    </row>
    <row r="148" spans="1:2" ht="15" customHeight="1" x14ac:dyDescent="0.45">
      <c r="A148" s="129" t="s">
        <v>3068</v>
      </c>
      <c r="B148" s="130"/>
    </row>
    <row r="149" spans="1:2" ht="15" customHeight="1" x14ac:dyDescent="0.45">
      <c r="A149" s="129" t="s">
        <v>3069</v>
      </c>
      <c r="B149" s="130"/>
    </row>
    <row r="150" spans="1:2" ht="15" customHeight="1" x14ac:dyDescent="0.45">
      <c r="A150" s="129" t="s">
        <v>3064</v>
      </c>
    </row>
  </sheetData>
  <sheetProtection algorithmName="SHA-512" hashValue="xYaLTucyV5TT6t9BPelx9Q9xxXrWVDKfr+FAWOK0XzkpGAgVwwNMxdx2r16fSsdqh87aey1jUZ6BVabZu5bdlQ==" saltValue="NG2F+FSIoFdcqAvMH0iSTg==" spinCount="100000" sheet="1" selectLockedCells="1"/>
  <mergeCells count="86">
    <mergeCell ref="A1:J1"/>
    <mergeCell ref="K1:P1"/>
    <mergeCell ref="H92:I92"/>
    <mergeCell ref="M99:N99"/>
    <mergeCell ref="N88:P88"/>
    <mergeCell ref="M17:P17"/>
    <mergeCell ref="A16:C16"/>
    <mergeCell ref="F97:K97"/>
    <mergeCell ref="J98:K98"/>
    <mergeCell ref="O92:P92"/>
    <mergeCell ref="P98:P101"/>
    <mergeCell ref="A17:K17"/>
    <mergeCell ref="A97:E101"/>
    <mergeCell ref="C91:I91"/>
    <mergeCell ref="M92:N92"/>
    <mergeCell ref="C92:D92"/>
    <mergeCell ref="C126:E126"/>
    <mergeCell ref="D115:E115"/>
    <mergeCell ref="D117:E117"/>
    <mergeCell ref="D116:E116"/>
    <mergeCell ref="D118:E118"/>
    <mergeCell ref="C120:E120"/>
    <mergeCell ref="C119:E119"/>
    <mergeCell ref="C122:C124"/>
    <mergeCell ref="D122:E122"/>
    <mergeCell ref="D123:E123"/>
    <mergeCell ref="C121:E121"/>
    <mergeCell ref="C125:E125"/>
    <mergeCell ref="D124:E124"/>
    <mergeCell ref="C127:E127"/>
    <mergeCell ref="B102:E102"/>
    <mergeCell ref="B111:B133"/>
    <mergeCell ref="C111:E111"/>
    <mergeCell ref="C133:E133"/>
    <mergeCell ref="C128:E128"/>
    <mergeCell ref="D132:E132"/>
    <mergeCell ref="D130:E130"/>
    <mergeCell ref="D131:E131"/>
    <mergeCell ref="C129:E129"/>
    <mergeCell ref="C130:C132"/>
    <mergeCell ref="C112:E112"/>
    <mergeCell ref="B110:E110"/>
    <mergeCell ref="C114:E114"/>
    <mergeCell ref="C113:E113"/>
    <mergeCell ref="C115:C118"/>
    <mergeCell ref="B106:B109"/>
    <mergeCell ref="C106:E106"/>
    <mergeCell ref="C107:E107"/>
    <mergeCell ref="B105:E105"/>
    <mergeCell ref="C109:E109"/>
    <mergeCell ref="C108:E108"/>
    <mergeCell ref="B104:E104"/>
    <mergeCell ref="B103:E103"/>
    <mergeCell ref="A92:B92"/>
    <mergeCell ref="L97:L133"/>
    <mergeCell ref="A3:P3"/>
    <mergeCell ref="A83:P83"/>
    <mergeCell ref="M97:P97"/>
    <mergeCell ref="M11:N11"/>
    <mergeCell ref="M12:N12"/>
    <mergeCell ref="J11:K11"/>
    <mergeCell ref="K92:L92"/>
    <mergeCell ref="O91:P91"/>
    <mergeCell ref="C12:D12"/>
    <mergeCell ref="A12:B12"/>
    <mergeCell ref="A10:B10"/>
    <mergeCell ref="A11:B11"/>
    <mergeCell ref="C90:P90"/>
    <mergeCell ref="M91:N91"/>
    <mergeCell ref="N85:P85"/>
    <mergeCell ref="N86:P86"/>
    <mergeCell ref="N87:P87"/>
    <mergeCell ref="J91:K91"/>
    <mergeCell ref="F100:G100"/>
    <mergeCell ref="M100:M101"/>
    <mergeCell ref="E92:F92"/>
    <mergeCell ref="N100:N101"/>
    <mergeCell ref="M98:O98"/>
    <mergeCell ref="F98:I98"/>
    <mergeCell ref="O99:O101"/>
    <mergeCell ref="H100:H101"/>
    <mergeCell ref="F99:H99"/>
    <mergeCell ref="I99:I101"/>
    <mergeCell ref="J99:J101"/>
    <mergeCell ref="K99:K101"/>
    <mergeCell ref="A96:E96"/>
  </mergeCells>
  <phoneticPr fontId="1"/>
  <conditionalFormatting sqref="N5">
    <cfRule type="expression" dxfId="427" priority="1390">
      <formula>AND($N$5="")</formula>
    </cfRule>
  </conditionalFormatting>
  <conditionalFormatting sqref="N6">
    <cfRule type="expression" dxfId="426" priority="1389">
      <formula>AND($N$6="")</formula>
    </cfRule>
  </conditionalFormatting>
  <conditionalFormatting sqref="M7">
    <cfRule type="expression" dxfId="425" priority="1388">
      <formula>AND($M$7="")</formula>
    </cfRule>
  </conditionalFormatting>
  <conditionalFormatting sqref="M8">
    <cfRule type="expression" dxfId="424" priority="1387">
      <formula>AND($M$8="")</formula>
    </cfRule>
  </conditionalFormatting>
  <conditionalFormatting sqref="N7">
    <cfRule type="expression" dxfId="423" priority="1386">
      <formula>AND($N$7="",$M$7&lt;&gt;"２無")</formula>
    </cfRule>
  </conditionalFormatting>
  <conditionalFormatting sqref="N8">
    <cfRule type="expression" dxfId="422" priority="1385">
      <formula>AND($N$8="",$M$8&lt;&gt;"２無")</formula>
    </cfRule>
  </conditionalFormatting>
  <conditionalFormatting sqref="C10">
    <cfRule type="expression" dxfId="421" priority="1384">
      <formula>AND($C$10="")</formula>
    </cfRule>
  </conditionalFormatting>
  <conditionalFormatting sqref="C11">
    <cfRule type="expression" dxfId="420" priority="1383">
      <formula>AND($C$11="")</formula>
    </cfRule>
  </conditionalFormatting>
  <conditionalFormatting sqref="L11">
    <cfRule type="expression" dxfId="419" priority="1382">
      <formula>AND($L$11="")</formula>
    </cfRule>
  </conditionalFormatting>
  <conditionalFormatting sqref="O11">
    <cfRule type="expression" dxfId="418" priority="1381">
      <formula>AND($O$11="")</formula>
    </cfRule>
  </conditionalFormatting>
  <conditionalFormatting sqref="E12">
    <cfRule type="expression" dxfId="417" priority="1380">
      <formula>AND($E$12="")</formula>
    </cfRule>
  </conditionalFormatting>
  <conditionalFormatting sqref="H12">
    <cfRule type="expression" dxfId="416" priority="1379">
      <formula>AND($H$12="")</formula>
    </cfRule>
  </conditionalFormatting>
  <conditionalFormatting sqref="K12">
    <cfRule type="expression" dxfId="415" priority="1378">
      <formula>AND($K$12="")</formula>
    </cfRule>
  </conditionalFormatting>
  <conditionalFormatting sqref="G14">
    <cfRule type="expression" dxfId="414" priority="1376">
      <formula>AND($G$14="")</formula>
    </cfRule>
  </conditionalFormatting>
  <conditionalFormatting sqref="L14">
    <cfRule type="expression" dxfId="413" priority="1375">
      <formula>AND($L$14="")</formula>
    </cfRule>
  </conditionalFormatting>
  <conditionalFormatting sqref="D16">
    <cfRule type="expression" dxfId="412" priority="1374">
      <formula>AND($D$16="")</formula>
    </cfRule>
  </conditionalFormatting>
  <conditionalFormatting sqref="G94">
    <cfRule type="expression" dxfId="411" priority="1325">
      <formula>AND($G$94="")</formula>
    </cfRule>
  </conditionalFormatting>
  <conditionalFormatting sqref="L94">
    <cfRule type="expression" dxfId="410" priority="1324">
      <formula>AND($L$94="")</formula>
    </cfRule>
  </conditionalFormatting>
  <conditionalFormatting sqref="L18">
    <cfRule type="expression" dxfId="409" priority="1469">
      <formula>AND($L$18="")</formula>
    </cfRule>
  </conditionalFormatting>
  <conditionalFormatting sqref="L20">
    <cfRule type="expression" dxfId="408" priority="1471">
      <formula>AND($L$20="")</formula>
    </cfRule>
  </conditionalFormatting>
  <conditionalFormatting sqref="L22">
    <cfRule type="expression" dxfId="407" priority="1473">
      <formula>AND($L$22="")</formula>
    </cfRule>
  </conditionalFormatting>
  <conditionalFormatting sqref="L23">
    <cfRule type="expression" dxfId="406" priority="1477">
      <formula>AND($L$23="")</formula>
    </cfRule>
  </conditionalFormatting>
  <conditionalFormatting sqref="L25">
    <cfRule type="expression" dxfId="405" priority="1479">
      <formula>AND($L$25="")</formula>
    </cfRule>
  </conditionalFormatting>
  <conditionalFormatting sqref="L29">
    <cfRule type="expression" dxfId="404" priority="1485">
      <formula>AND($L$29="")</formula>
    </cfRule>
  </conditionalFormatting>
  <conditionalFormatting sqref="L30">
    <cfRule type="expression" dxfId="403" priority="1487">
      <formula>AND($L$30="")</formula>
    </cfRule>
  </conditionalFormatting>
  <conditionalFormatting sqref="L32">
    <cfRule type="expression" dxfId="402" priority="1489">
      <formula>AND($L$32="")</formula>
    </cfRule>
  </conditionalFormatting>
  <conditionalFormatting sqref="L35">
    <cfRule type="expression" dxfId="401" priority="1495">
      <formula>AND($L$35="")</formula>
    </cfRule>
  </conditionalFormatting>
  <conditionalFormatting sqref="L36">
    <cfRule type="expression" dxfId="400" priority="1497">
      <formula>AND($L$36="")</formula>
    </cfRule>
  </conditionalFormatting>
  <conditionalFormatting sqref="L39">
    <cfRule type="expression" dxfId="399" priority="1499">
      <formula>AND($L$39="")</formula>
    </cfRule>
  </conditionalFormatting>
  <conditionalFormatting sqref="L40">
    <cfRule type="expression" dxfId="398" priority="1501">
      <formula>AND($L$40="")</formula>
    </cfRule>
  </conditionalFormatting>
  <conditionalFormatting sqref="L41">
    <cfRule type="expression" dxfId="397" priority="1503">
      <formula>AND($L$41="")</formula>
    </cfRule>
  </conditionalFormatting>
  <conditionalFormatting sqref="L42">
    <cfRule type="expression" dxfId="396" priority="1505">
      <formula>AND($L$42="")</formula>
    </cfRule>
  </conditionalFormatting>
  <conditionalFormatting sqref="L43">
    <cfRule type="expression" dxfId="395" priority="1507">
      <formula>AND($L$43="")</formula>
    </cfRule>
  </conditionalFormatting>
  <conditionalFormatting sqref="L44">
    <cfRule type="expression" dxfId="394" priority="1509">
      <formula>AND($L$44="")</formula>
    </cfRule>
  </conditionalFormatting>
  <conditionalFormatting sqref="L45">
    <cfRule type="expression" dxfId="393" priority="1511">
      <formula>AND($L$45="")</formula>
    </cfRule>
  </conditionalFormatting>
  <conditionalFormatting sqref="L46">
    <cfRule type="expression" dxfId="392" priority="1513">
      <formula>AND($L$46="")</formula>
    </cfRule>
  </conditionalFormatting>
  <conditionalFormatting sqref="L47">
    <cfRule type="expression" dxfId="391" priority="1515">
      <formula>AND($L$47="")</formula>
    </cfRule>
  </conditionalFormatting>
  <conditionalFormatting sqref="L49">
    <cfRule type="expression" dxfId="390" priority="1517">
      <formula>AND($L$49="")</formula>
    </cfRule>
  </conditionalFormatting>
  <conditionalFormatting sqref="L50">
    <cfRule type="expression" dxfId="389" priority="1519">
      <formula>AND($L$50="")</formula>
    </cfRule>
  </conditionalFormatting>
  <conditionalFormatting sqref="L51">
    <cfRule type="expression" dxfId="388" priority="1521">
      <formula>AND($L$51="")</formula>
    </cfRule>
  </conditionalFormatting>
  <conditionalFormatting sqref="L53">
    <cfRule type="expression" dxfId="387" priority="1523">
      <formula>AND($L$53="")</formula>
    </cfRule>
  </conditionalFormatting>
  <conditionalFormatting sqref="L55">
    <cfRule type="expression" dxfId="386" priority="1525">
      <formula>AND($L$55="")</formula>
    </cfRule>
  </conditionalFormatting>
  <conditionalFormatting sqref="L57">
    <cfRule type="expression" dxfId="385" priority="1527">
      <formula>AND($L$57="")</formula>
    </cfRule>
  </conditionalFormatting>
  <conditionalFormatting sqref="L60">
    <cfRule type="expression" dxfId="384" priority="1529">
      <formula>AND($L$60="")</formula>
    </cfRule>
  </conditionalFormatting>
  <conditionalFormatting sqref="L61">
    <cfRule type="expression" dxfId="383" priority="1531">
      <formula>AND($L$61="")</formula>
    </cfRule>
  </conditionalFormatting>
  <conditionalFormatting sqref="L62">
    <cfRule type="expression" dxfId="382" priority="1533">
      <formula>AND($L$62="")</formula>
    </cfRule>
  </conditionalFormatting>
  <conditionalFormatting sqref="L63">
    <cfRule type="expression" dxfId="381" priority="1535">
      <formula>AND($L$63="")</formula>
    </cfRule>
  </conditionalFormatting>
  <conditionalFormatting sqref="L64">
    <cfRule type="expression" dxfId="380" priority="1537">
      <formula>AND($L$64="")</formula>
    </cfRule>
  </conditionalFormatting>
  <conditionalFormatting sqref="L65">
    <cfRule type="expression" dxfId="379" priority="1539">
      <formula>AND($L$65="")</formula>
    </cfRule>
  </conditionalFormatting>
  <conditionalFormatting sqref="L69">
    <cfRule type="expression" dxfId="378" priority="1541">
      <formula>AND($L$69="")</formula>
    </cfRule>
  </conditionalFormatting>
  <conditionalFormatting sqref="L70">
    <cfRule type="expression" dxfId="377" priority="1543">
      <formula>AND($L$70="")</formula>
    </cfRule>
  </conditionalFormatting>
  <conditionalFormatting sqref="L71">
    <cfRule type="expression" dxfId="376" priority="1545">
      <formula>AND($L$71="")</formula>
    </cfRule>
  </conditionalFormatting>
  <conditionalFormatting sqref="L72">
    <cfRule type="expression" dxfId="375" priority="1547">
      <formula>AND($L$72="")</formula>
    </cfRule>
  </conditionalFormatting>
  <conditionalFormatting sqref="L75">
    <cfRule type="expression" dxfId="374" priority="1549">
      <formula>AND($L$75="")</formula>
    </cfRule>
  </conditionalFormatting>
  <conditionalFormatting sqref="L38">
    <cfRule type="expression" dxfId="373" priority="1743">
      <formula>AND($D$16&lt;&gt;$T$6,$L$38="")</formula>
    </cfRule>
    <cfRule type="expression" dxfId="372" priority="1778">
      <formula>AND($D$16=$T$6,$L$38&lt;&gt;0)</formula>
    </cfRule>
    <cfRule type="expression" dxfId="371" priority="1779">
      <formula>AND($D$16=$T$6,$L$38=0)</formula>
    </cfRule>
  </conditionalFormatting>
  <conditionalFormatting sqref="L34">
    <cfRule type="expression" dxfId="370" priority="1492">
      <formula>AND($L$34="")</formula>
    </cfRule>
  </conditionalFormatting>
  <conditionalFormatting sqref="L48">
    <cfRule type="expression" dxfId="369" priority="1754">
      <formula>AND($D$16&lt;&gt;$T$6,$L$48="")</formula>
    </cfRule>
    <cfRule type="expression" dxfId="368" priority="1755">
      <formula>AND($D$16=$T$6,$L$48=0)</formula>
    </cfRule>
    <cfRule type="expression" dxfId="367" priority="1756">
      <formula>AND($D$16=$T$6,$L$48&lt;&gt;0)</formula>
    </cfRule>
  </conditionalFormatting>
  <conditionalFormatting sqref="L52">
    <cfRule type="expression" dxfId="366" priority="1760">
      <formula>AND($D$16&lt;&gt;$T$6,$L$52="")</formula>
    </cfRule>
    <cfRule type="expression" dxfId="365" priority="1761">
      <formula>AND($D$16=$T$6,$L$52&lt;&gt;0)</formula>
    </cfRule>
    <cfRule type="expression" dxfId="364" priority="1762">
      <formula>AND($D$16=$T$6,$L$52=0)</formula>
    </cfRule>
  </conditionalFormatting>
  <conditionalFormatting sqref="L54">
    <cfRule type="expression" dxfId="363" priority="1766">
      <formula>AND($D$16&lt;&gt;$T$6,$L$54="")</formula>
    </cfRule>
    <cfRule type="expression" dxfId="362" priority="1767">
      <formula>AND($D$16=$T$6,$L$54&lt;&gt;0)</formula>
    </cfRule>
    <cfRule type="expression" dxfId="361" priority="1768">
      <formula>AND($D$16=$T$6,$L$54=0)</formula>
    </cfRule>
  </conditionalFormatting>
  <conditionalFormatting sqref="L56">
    <cfRule type="expression" dxfId="360" priority="1772">
      <formula>AND($D$16&lt;&gt;$T$6,$L$56="")</formula>
    </cfRule>
    <cfRule type="expression" dxfId="359" priority="1773">
      <formula>AND($D$16=$T$6,$L$56&lt;&gt;0)</formula>
    </cfRule>
    <cfRule type="expression" dxfId="358" priority="1774">
      <formula>AND($D$16=$T$6,$L$56=0)</formula>
    </cfRule>
  </conditionalFormatting>
  <conditionalFormatting sqref="O12">
    <cfRule type="expression" dxfId="357" priority="997">
      <formula>AND($O$12="")</formula>
    </cfRule>
  </conditionalFormatting>
  <conditionalFormatting sqref="L19">
    <cfRule type="expression" dxfId="356" priority="677">
      <formula>AND($L$19="")</formula>
    </cfRule>
  </conditionalFormatting>
  <conditionalFormatting sqref="L24">
    <cfRule type="expression" dxfId="355" priority="676">
      <formula>AND($L$24="")</formula>
    </cfRule>
  </conditionalFormatting>
  <conditionalFormatting sqref="L26">
    <cfRule type="expression" dxfId="354" priority="671">
      <formula>AND($L$26="")</formula>
    </cfRule>
  </conditionalFormatting>
  <conditionalFormatting sqref="A1:J1">
    <cfRule type="expression" dxfId="353" priority="670">
      <formula>AND(A1="未記載セルチェック：【未記載セル（色付）が残っています。】")</formula>
    </cfRule>
  </conditionalFormatting>
  <conditionalFormatting sqref="K1:P1">
    <cfRule type="expression" dxfId="352" priority="669">
      <formula>AND(K1="内訳数値チェック：【内訳より小さい又は不一致の科目あり】")</formula>
    </cfRule>
  </conditionalFormatting>
  <conditionalFormatting sqref="M60">
    <cfRule type="expression" dxfId="351" priority="664">
      <formula>AND($M$60="←内訳より小さい")</formula>
    </cfRule>
  </conditionalFormatting>
  <conditionalFormatting sqref="M64">
    <cfRule type="expression" dxfId="350" priority="663">
      <formula>AND($M$64="←内訳より小さい")</formula>
    </cfRule>
  </conditionalFormatting>
  <conditionalFormatting sqref="M69">
    <cfRule type="expression" dxfId="349" priority="662">
      <formula>AND($M$69="←内訳より小さい")</formula>
    </cfRule>
  </conditionalFormatting>
  <conditionalFormatting sqref="F102">
    <cfRule type="expression" dxfId="348" priority="245">
      <formula>AND($F$102="",$M$102="",$N$102="",$O$102="",OR($P$102="",$P$102="-"))</formula>
    </cfRule>
  </conditionalFormatting>
  <conditionalFormatting sqref="F103">
    <cfRule type="expression" dxfId="347" priority="244">
      <formula>AND($F$103="",$M$103="",$N$103="",$O$103="",OR($P$103="",$P$103="-"))</formula>
    </cfRule>
  </conditionalFormatting>
  <conditionalFormatting sqref="F104">
    <cfRule type="expression" dxfId="346" priority="243">
      <formula>AND($F$104="",$M$104="",$N$104="",$O$104="",OR($P$104="",$P$104="-"))</formula>
    </cfRule>
  </conditionalFormatting>
  <conditionalFormatting sqref="F106">
    <cfRule type="expression" dxfId="345" priority="242">
      <formula>AND($F$106="",$M$106="",$N$106="",$O$106="",$P$106="")</formula>
    </cfRule>
  </conditionalFormatting>
  <conditionalFormatting sqref="F107">
    <cfRule type="expression" dxfId="344" priority="241">
      <formula>AND($F$107="",$M$107="",$N$107="",$O$107="",OR($P$107="",$P$107="-"))</formula>
    </cfRule>
  </conditionalFormatting>
  <conditionalFormatting sqref="F108">
    <cfRule type="expression" dxfId="343" priority="240">
      <formula>AND($F$108="",$M$108="",$N$108="",$O$108="",OR($P$108="",$P$108="-"))</formula>
    </cfRule>
  </conditionalFormatting>
  <conditionalFormatting sqref="F111">
    <cfRule type="expression" dxfId="342" priority="239">
      <formula>AND($F$111="",$M$111="",$N$111="",$O$111="",OR($P$111="",$P$111="-"))</formula>
    </cfRule>
  </conditionalFormatting>
  <conditionalFormatting sqref="F112">
    <cfRule type="expression" dxfId="341" priority="238">
      <formula>AND($F$112="",$M$112="",$N$112="",$O$112="",OR($P$112="",$P$112="-"))</formula>
    </cfRule>
  </conditionalFormatting>
  <conditionalFormatting sqref="F113">
    <cfRule type="expression" dxfId="340" priority="237">
      <formula>AND($F$113="",$M$113="",$N$113="",$O$113="",OR($P$113="",$P$113="-"))</formula>
    </cfRule>
  </conditionalFormatting>
  <conditionalFormatting sqref="F114">
    <cfRule type="expression" dxfId="339" priority="236">
      <formula>OR($F$114="",AND(_xlfn.ISFORMULA($F$114)&lt;&gt;FALSE,OR($F$115="*",$F$115="＊"),OR($F$116="*",$F$116="＊"),OR($F$117="*",$F$117="＊"),OR($F$118="*",$F$118="＊")))</formula>
    </cfRule>
  </conditionalFormatting>
  <conditionalFormatting sqref="F115">
    <cfRule type="expression" dxfId="338" priority="235">
      <formula>AND($F$115="",$M$115="",$N$115="",$O$115="",OR($P$115="",$P$115="-"))</formula>
    </cfRule>
  </conditionalFormatting>
  <conditionalFormatting sqref="F116">
    <cfRule type="expression" dxfId="337" priority="234">
      <formula>AND($F$116="",$M$116="",$N$116="",$O$116="",OR($P$116="",$P$116="-"))</formula>
    </cfRule>
  </conditionalFormatting>
  <conditionalFormatting sqref="F117">
    <cfRule type="expression" dxfId="336" priority="233">
      <formula>AND($F$117="",$M$117="",$N$117="",$O$117="",$P$117="")</formula>
    </cfRule>
  </conditionalFormatting>
  <conditionalFormatting sqref="F118">
    <cfRule type="expression" dxfId="335" priority="232">
      <formula>AND($F$118="",$M$118="",$N$118="",$O$118="",OR($P$118="",$P$118="-"))</formula>
    </cfRule>
  </conditionalFormatting>
  <conditionalFormatting sqref="F119">
    <cfRule type="expression" dxfId="334" priority="231">
      <formula>AND($F$119="",$M$119="",$N$119="",$O$119="",$P$119="")</formula>
    </cfRule>
  </conditionalFormatting>
  <conditionalFormatting sqref="F120">
    <cfRule type="expression" dxfId="333" priority="230">
      <formula>AND($F$120="",$M$120="",$N$120="",$O$120="",$P$120="")</formula>
    </cfRule>
  </conditionalFormatting>
  <conditionalFormatting sqref="F125">
    <cfRule type="expression" dxfId="332" priority="229">
      <formula>AND($F$125="",$M$125="",$N$125="",$O$125="",$P$125="")</formula>
    </cfRule>
  </conditionalFormatting>
  <conditionalFormatting sqref="F126">
    <cfRule type="expression" dxfId="331" priority="228">
      <formula>AND($F$126="",$M$126="",$N$126="",$O$126="",$P$126="")</formula>
    </cfRule>
  </conditionalFormatting>
  <conditionalFormatting sqref="F127">
    <cfRule type="expression" dxfId="330" priority="227">
      <formula>AND($F$127="",$M$127="",$N$127="",$O$127="",$P$127="")</formula>
    </cfRule>
  </conditionalFormatting>
  <conditionalFormatting sqref="F128">
    <cfRule type="expression" dxfId="329" priority="226">
      <formula>AND($F$128="",$M$128="",$N$128="",$O$128="",OR($P$128="",$P$128="-"))</formula>
    </cfRule>
  </conditionalFormatting>
  <conditionalFormatting sqref="F133">
    <cfRule type="expression" dxfId="328" priority="225">
      <formula>AND($F$133="",$M$133="",$N$133="",$O$133="",$P$133="")</formula>
    </cfRule>
  </conditionalFormatting>
  <conditionalFormatting sqref="F121">
    <cfRule type="expression" dxfId="327" priority="224">
      <formula>OR($F$121="",AND(_xlfn.ISFORMULA($F$121)&lt;&gt;FALSE,OR($F$122="*",$F$122="＊"),OR($F$123="*",$F$123="＊"),OR($F$124="*",$F$124="＊")))</formula>
    </cfRule>
  </conditionalFormatting>
  <conditionalFormatting sqref="F122">
    <cfRule type="expression" dxfId="326" priority="223">
      <formula>AND($F$122="",$M$122="",$N$122="",$O$122="",OR($P$122="",$P$122="-"))</formula>
    </cfRule>
  </conditionalFormatting>
  <conditionalFormatting sqref="F123">
    <cfRule type="expression" dxfId="325" priority="222">
      <formula>AND($F$123="",$M$123="",$N$123="",$O$123="",$P$123="")</formula>
    </cfRule>
  </conditionalFormatting>
  <conditionalFormatting sqref="F124">
    <cfRule type="expression" dxfId="324" priority="221">
      <formula>AND($F$124="",$M$124="",$N$124="",$O$124="",$P$124="")</formula>
    </cfRule>
  </conditionalFormatting>
  <conditionalFormatting sqref="F129">
    <cfRule type="expression" dxfId="323" priority="220">
      <formula>OR($F$129="",AND(_xlfn.ISFORMULA($F$129)&lt;&gt;FALSE,OR($F$130="*",$F$130="＊"),OR($F$131="*",$F$131="＊"),OR($F$132="*",$F$132="＊")))</formula>
    </cfRule>
  </conditionalFormatting>
  <conditionalFormatting sqref="F130">
    <cfRule type="expression" dxfId="322" priority="219">
      <formula>AND($F$130="",$M$130="",$N$130="",$O$130="",$P$130="")</formula>
    </cfRule>
  </conditionalFormatting>
  <conditionalFormatting sqref="F131">
    <cfRule type="expression" dxfId="321" priority="218">
      <formula>AND($F$131="",$M$131="",$N$131="",$O$131="",$P$131="")</formula>
    </cfRule>
  </conditionalFormatting>
  <conditionalFormatting sqref="F132">
    <cfRule type="expression" dxfId="320" priority="217">
      <formula>AND($F$132="",$M$132="",$N$132="",$O$132="",$P$132="")</formula>
    </cfRule>
  </conditionalFormatting>
  <conditionalFormatting sqref="F110">
    <cfRule type="expression" dxfId="319" priority="216">
      <formula>OR($F$110="",AND(_xlfn.ISFORMULA($F$110)&lt;&gt;FALSE,OR($F$111="*",$F$111="＊"),OR($F$112="*",$F$112="＊"),OR($F$113="*",$F$113="＊"),OR($F$114="*",$F$114="＊"),OR($F$115="*",$F$115="＊"),OR($F$116="*",$F$116="＊"),OR($F$117="*",$F$117="＊"),OR($F$118="*",$F$118="＊"),OR($F$119="*",$F$119="＊"),OR($F$120="*",$F$120="＊"),OR($F$121="*",$F$121="＊"),OR($F$122="*",$F$122="＊"),OR($F$123="*",$F$123="＊"),OR($F$124="*",$F$124="＊"),OR($F$125="*",$F$125="＊"),OR($F$126="*",$F$126="＊"),OR($F$127="*",$F$127="＊"),OR($F$128="*",$F$128="＊"),OR($F$129="*",$F$129="＊"),OR($F$130="*",$F$130="＊"),OR($F$131="*",$F$131="＊"),OR($F$132="*",$F$132="＊"),OR($F$133="*",$F$133="＊")))</formula>
    </cfRule>
  </conditionalFormatting>
  <conditionalFormatting sqref="F105">
    <cfRule type="expression" dxfId="318" priority="215">
      <formula>OR($F$105="",AND(_xlfn.ISFORMULA($F$105)&lt;&gt;FALSE,OR($F$106="*",$F$106="＊"),OR($F$107="*",$F$107="＊"),OR($F$108="*",$F$108="＊"),OR($F$109="*",$F$109="＊")))</formula>
    </cfRule>
  </conditionalFormatting>
  <conditionalFormatting sqref="G102">
    <cfRule type="expression" dxfId="317" priority="246">
      <formula>AND($G$102="",$M$102="",$N$102="",$O$102="",OR($P$102="",$P$102="-"))</formula>
    </cfRule>
  </conditionalFormatting>
  <conditionalFormatting sqref="G103">
    <cfRule type="expression" dxfId="316" priority="247">
      <formula>AND($G$103="",$M$103="",$N$103="",$O$103="",OR($P$103="",$P$103="-"))</formula>
    </cfRule>
  </conditionalFormatting>
  <conditionalFormatting sqref="G104">
    <cfRule type="expression" dxfId="315" priority="248">
      <formula>AND($G$104="",$M$104="",$N$104="",$O$104="",OR($P$104="",$P$104="-"))</formula>
    </cfRule>
  </conditionalFormatting>
  <conditionalFormatting sqref="G105">
    <cfRule type="expression" dxfId="314" priority="249">
      <formula>OR($G$105="",AND(_xlfn.ISFORMULA($G$105)&lt;&gt;FALSE,OR($G$106="*",$G$106="＊"),OR($G$107="*",$G$107="＊"),OR($G$108="*",$G$108="＊"),OR($G$109="*",$G$109="＊")))</formula>
    </cfRule>
  </conditionalFormatting>
  <conditionalFormatting sqref="G106">
    <cfRule type="expression" dxfId="313" priority="250">
      <formula>AND($G$106="",$M$106="",$N$106="",$O$106="",$P$106="")</formula>
    </cfRule>
  </conditionalFormatting>
  <conditionalFormatting sqref="G107">
    <cfRule type="expression" dxfId="312" priority="251">
      <formula>AND($G$107="",$M$107="",$N$107="",$O$107="",OR($P$107="",$P$107="-"))</formula>
    </cfRule>
  </conditionalFormatting>
  <conditionalFormatting sqref="G108">
    <cfRule type="expression" dxfId="311" priority="252">
      <formula>AND($G$108="",$M$108="",$N$108="",$O$108="",OR($P$108="",$P$108="-"))</formula>
    </cfRule>
  </conditionalFormatting>
  <conditionalFormatting sqref="G109">
    <cfRule type="expression" dxfId="310" priority="253">
      <formula>AND($G$109="",$M$109="",$N$109="",$O$109="",OR($P$109="",$P$109="-"))</formula>
    </cfRule>
  </conditionalFormatting>
  <conditionalFormatting sqref="G110">
    <cfRule type="expression" dxfId="309" priority="254">
      <formula>OR($G$110="",AND(_xlfn.ISFORMULA($G$110)&lt;&gt;FALSE,OR($G$111="*",$G$111="＊"),OR($G$112="*",$G$112="＊"),OR($G$113="*",$G$113="＊"),OR($G$114="*",$G$114="＊"),OR($G$115="*",$G$115="＊"),OR($G$116="*",$G$116="＊"),OR($G$117="*",$G$117="＊"),OR($G$118="*",$G$118="＊"),OR($G$119="*",$G$119="＊"),OR($G$120="*",$G$120="＊"),OR($G$121="*",$G$121="＊"),OR($G$122="*",$G$122="＊"),OR($G$123="*",$G$123="＊"),OR($G$124="*",$G$124="＊"),OR($G$125="*",$G$125="＊"),OR($G$126="*",$G$126="＊"),OR($G$127="*",$G$127="＊"),OR($G$128="*",$G$128="＊"),OR($G$129="*",$G$129="＊"),OR($G$130="*",$G$130="＊"),OR($G$131="*",$G$131="＊"),OR($G$132="*",$G$132="＊"),OR($G$133="*",$G$133="＊")))</formula>
    </cfRule>
  </conditionalFormatting>
  <conditionalFormatting sqref="G111">
    <cfRule type="expression" dxfId="308" priority="255">
      <formula>AND($G$111="",$M$111="",$N$111="",$O$111="",OR($P$111="",$P$111="-"))</formula>
    </cfRule>
  </conditionalFormatting>
  <conditionalFormatting sqref="G112">
    <cfRule type="expression" dxfId="307" priority="256">
      <formula>AND($G$112="",$M$112="",$N$112="",$O$112="",OR($P$112="",$P$112="-"))</formula>
    </cfRule>
  </conditionalFormatting>
  <conditionalFormatting sqref="G113">
    <cfRule type="expression" dxfId="306" priority="257">
      <formula>AND($G$113="",$M$113="",$N$113="",$O$113="",OR($P$113="",$P$113="-"))</formula>
    </cfRule>
  </conditionalFormatting>
  <conditionalFormatting sqref="G114">
    <cfRule type="expression" dxfId="305" priority="258">
      <formula>OR($G$114="",AND(_xlfn.ISFORMULA($G$114)&lt;&gt;FALSE,OR($G$115="*",$G$115="＊"),OR($G$116="*",$G$116="＊"),OR($G$117="*",$G$117="＊"),OR($G$118="*",$G$118="＊")))</formula>
    </cfRule>
  </conditionalFormatting>
  <conditionalFormatting sqref="G115">
    <cfRule type="expression" dxfId="304" priority="259">
      <formula>AND($G$115="",$M$115="",$N$115="",$O$115="",OR($P$115="",$P$115="-"))</formula>
    </cfRule>
  </conditionalFormatting>
  <conditionalFormatting sqref="G116">
    <cfRule type="expression" dxfId="303" priority="260">
      <formula>AND($G$116="",$M$116="",$N$116="",$O$116="",OR($P$116="",$P$116="-"))</formula>
    </cfRule>
  </conditionalFormatting>
  <conditionalFormatting sqref="G117">
    <cfRule type="expression" dxfId="302" priority="261">
      <formula>AND($G$117="",$M$117="",$N$117="",$O$117="",$P$117="")</formula>
    </cfRule>
  </conditionalFormatting>
  <conditionalFormatting sqref="G118">
    <cfRule type="expression" dxfId="301" priority="262">
      <formula>AND($G$118="",$M$118="",$N$118="",$O$118="",OR($P$118="",$P$118="-"))</formula>
    </cfRule>
  </conditionalFormatting>
  <conditionalFormatting sqref="G119">
    <cfRule type="expression" dxfId="300" priority="263">
      <formula>AND($G$119="",$M$119="",$N$119="",$O$119="",$P$119="")</formula>
    </cfRule>
  </conditionalFormatting>
  <conditionalFormatting sqref="G120">
    <cfRule type="expression" dxfId="299" priority="264">
      <formula>AND($G$120="",$M$120="",$N$120="",$O$120="",$P$120="")</formula>
    </cfRule>
  </conditionalFormatting>
  <conditionalFormatting sqref="G121">
    <cfRule type="expression" dxfId="298" priority="265">
      <formula>OR($G$121="",AND(_xlfn.ISFORMULA($G$121)&lt;&gt;FALSE,OR($G$122="*",$G$122="＊"),OR($G$123="*",$G$123="＊"),OR($G$124="*",$G$124="＊")))</formula>
    </cfRule>
  </conditionalFormatting>
  <conditionalFormatting sqref="G122">
    <cfRule type="expression" dxfId="297" priority="266">
      <formula>AND($G$122="",$M$122="",$N$122="",$O$122="",OR($P$122="",$P$122="-"))</formula>
    </cfRule>
  </conditionalFormatting>
  <conditionalFormatting sqref="G123">
    <cfRule type="expression" dxfId="296" priority="267">
      <formula>AND($G$123="",$M$123="",$N$123="",$O$123="",$P$123="")</formula>
    </cfRule>
  </conditionalFormatting>
  <conditionalFormatting sqref="G124">
    <cfRule type="expression" dxfId="295" priority="268">
      <formula>AND($G$124="",$M$124="",$N$124="",$O$124="",$P$124="")</formula>
    </cfRule>
  </conditionalFormatting>
  <conditionalFormatting sqref="G125">
    <cfRule type="expression" dxfId="294" priority="269">
      <formula>AND($G$125="",$M$125="",$N$125="",$O$125="",$P$125="")</formula>
    </cfRule>
  </conditionalFormatting>
  <conditionalFormatting sqref="G126">
    <cfRule type="expression" dxfId="293" priority="270">
      <formula>AND($G$126="",$M$126="",$N$126="",$O$126="",$P$126="")</formula>
    </cfRule>
  </conditionalFormatting>
  <conditionalFormatting sqref="G127">
    <cfRule type="expression" dxfId="292" priority="271">
      <formula>AND($G$127="",$M$127="",$N$127="",$O$127="",$P$127="")</formula>
    </cfRule>
  </conditionalFormatting>
  <conditionalFormatting sqref="G128">
    <cfRule type="expression" dxfId="291" priority="272">
      <formula>AND($G$128="",$M$128="",$N$128="",$O$128="",OR($P$128="",$P$128="-"))</formula>
    </cfRule>
  </conditionalFormatting>
  <conditionalFormatting sqref="G129">
    <cfRule type="expression" dxfId="290" priority="273">
      <formula>OR($G$129="",AND(_xlfn.ISFORMULA($G$129)&lt;&gt;FALSE,OR($G$130="*",$G$130="＊"),OR($G$131="*",$G$131="＊"),OR($G$132="*",$G$132="＊")))</formula>
    </cfRule>
  </conditionalFormatting>
  <conditionalFormatting sqref="G130">
    <cfRule type="expression" dxfId="289" priority="274">
      <formula>AND($G$130="",$M$130="",$N$130="",$O$130="",$P$130="")</formula>
    </cfRule>
  </conditionalFormatting>
  <conditionalFormatting sqref="G131">
    <cfRule type="expression" dxfId="288" priority="275">
      <formula>AND($G$131="",$M$131="",$N$131="",$O$131="",$P$131="")</formula>
    </cfRule>
  </conditionalFormatting>
  <conditionalFormatting sqref="G132">
    <cfRule type="expression" dxfId="287" priority="276">
      <formula>AND($G$132="",$M$132="",$N$132="",$O$132="",$P$132="")</formula>
    </cfRule>
  </conditionalFormatting>
  <conditionalFormatting sqref="G133">
    <cfRule type="expression" dxfId="286" priority="277">
      <formula>AND($G$133="",$M$133="",$N$133="",$O$133="",$P$133="")</formula>
    </cfRule>
  </conditionalFormatting>
  <conditionalFormatting sqref="H102">
    <cfRule type="expression" dxfId="285" priority="278">
      <formula>AND($H$102="",$M$102="",$N$102="",$O$102="",OR($P$102="",$P$102="-"))</formula>
    </cfRule>
  </conditionalFormatting>
  <conditionalFormatting sqref="H103">
    <cfRule type="expression" dxfId="284" priority="279">
      <formula>AND($H$103="",$M$103="",$N$103="",$O$103="",OR($P$103="",$P$103="-"))</formula>
    </cfRule>
  </conditionalFormatting>
  <conditionalFormatting sqref="H104">
    <cfRule type="expression" dxfId="283" priority="280">
      <formula>AND($H$104="",$M$104="",$N$104="",$O$104="",OR($P$104="",$P$104="-"))</formula>
    </cfRule>
  </conditionalFormatting>
  <conditionalFormatting sqref="H105">
    <cfRule type="expression" dxfId="282" priority="281">
      <formula>OR($H$105="",AND(_xlfn.ISFORMULA($H$105)&lt;&gt;FALSE,OR($H$106="*",$H$106="＊"),OR($H$107="*",$H$107="＊"),OR($H$108="*",$H$108="＊"),OR($H$109="*",$H$109="＊")))</formula>
    </cfRule>
  </conditionalFormatting>
  <conditionalFormatting sqref="H106">
    <cfRule type="expression" dxfId="281" priority="282">
      <formula>AND($H$106="",$M$106="",$N$106="",$O$106="",$P$106="")</formula>
    </cfRule>
  </conditionalFormatting>
  <conditionalFormatting sqref="H107">
    <cfRule type="expression" dxfId="280" priority="283">
      <formula>AND($H$107="",$M$107="",$N$107="",$O$107="",OR($P$107="",$P$107="-"))</formula>
    </cfRule>
  </conditionalFormatting>
  <conditionalFormatting sqref="H108">
    <cfRule type="expression" dxfId="279" priority="284">
      <formula>AND($H$108="",$M$108="",$N$108="",$O$108="",OR($P$108="",$P$108="-"))</formula>
    </cfRule>
  </conditionalFormatting>
  <conditionalFormatting sqref="H109">
    <cfRule type="expression" dxfId="278" priority="285">
      <formula>AND($H$109="",$M$109="",$N$109="",$O$109="",OR($P$109="",$P$109="-"))</formula>
    </cfRule>
  </conditionalFormatting>
  <conditionalFormatting sqref="H110">
    <cfRule type="expression" dxfId="277" priority="286">
      <formula>OR($H$110="",AND(_xlfn.ISFORMULA($H$110)&lt;&gt;FALSE,OR($H$111="*",$H$111="＊"),OR($H$112="*",$H$112="＊"),OR($H$113="*",$H$113="＊"),OR($H$114="*",$H$114="＊"),OR($H$115="*",$H$115="＊"),OR($H$116="*",$H$116="＊"),OR($H$117="*",$H$117="＊"),OR($H$118="*",$H$118="＊"),OR($H$119="*",$H$119="＊"),OR($H$120="*",$H$120="＊"),OR($H$121="*",$H$121="＊"),OR($H$122="*",$H$122="＊"),OR($H$123="*",$H$123="＊"),OR($H$124="*",$H$124="＊"),OR($H$125="*",$H$125="＊"),OR($H$126="*",$H$126="＊"),OR($H$127="*",$H$127="＊"),OR($H$128="*",$H$128="＊"),OR($H$129="*",$H$129="＊"),OR($H$130="*",$H$130="＊"),OR($H$131="*",$H$131="＊"),OR($H$132="*",$H$132="＊"),OR($H$133="*",$H$133="＊")))</formula>
    </cfRule>
  </conditionalFormatting>
  <conditionalFormatting sqref="H111">
    <cfRule type="expression" dxfId="276" priority="287">
      <formula>AND($H$111="",$M$111="",$N$111="",$O$111="",OR($P$111="",$P$111="-"))</formula>
    </cfRule>
  </conditionalFormatting>
  <conditionalFormatting sqref="H112">
    <cfRule type="expression" dxfId="275" priority="288">
      <formula>AND($H$112="",$M$112="",$N$112="",$O$112="",OR($P$112="",$P$112="-"))</formula>
    </cfRule>
  </conditionalFormatting>
  <conditionalFormatting sqref="H113">
    <cfRule type="expression" dxfId="274" priority="289">
      <formula>AND($H$113="",$M$113="",$N$113="",$O$113="",OR($P$113="",$P$113="-"))</formula>
    </cfRule>
  </conditionalFormatting>
  <conditionalFormatting sqref="H114">
    <cfRule type="expression" dxfId="273" priority="290">
      <formula>OR($H$114="",AND(_xlfn.ISFORMULA($H$114)&lt;&gt;FALSE,OR($H$115="*",$H$115="＊"),OR($H$116="*",$H$116="＊"),OR($H$117="*",$H$117="＊"),OR($H$118="*",$H$118="＊")))</formula>
    </cfRule>
  </conditionalFormatting>
  <conditionalFormatting sqref="H115">
    <cfRule type="expression" dxfId="272" priority="291">
      <formula>AND($H$115="",$M$115="",$N$115="",$O$115="",OR($P$115="",$P$115="-"))</formula>
    </cfRule>
  </conditionalFormatting>
  <conditionalFormatting sqref="H116">
    <cfRule type="expression" dxfId="271" priority="292">
      <formula>AND($H$116="",$M$116="",$N$116="",$O$116="",OR($P$116="",$P$116="-"))</formula>
    </cfRule>
  </conditionalFormatting>
  <conditionalFormatting sqref="H117">
    <cfRule type="expression" dxfId="270" priority="293">
      <formula>AND($H$117="",$M$117="",$N$117="",$O$117="",$P$117="")</formula>
    </cfRule>
  </conditionalFormatting>
  <conditionalFormatting sqref="H118">
    <cfRule type="expression" dxfId="269" priority="294">
      <formula>AND($H$118="",$M$118="",$N$118="",$O$118="",OR($P$118="",$P$118="-"))</formula>
    </cfRule>
  </conditionalFormatting>
  <conditionalFormatting sqref="H119">
    <cfRule type="expression" dxfId="268" priority="295">
      <formula>AND($H$119="",$M$119="",$N$119="",$O$119="",$P$119="")</formula>
    </cfRule>
  </conditionalFormatting>
  <conditionalFormatting sqref="H120">
    <cfRule type="expression" dxfId="267" priority="296">
      <formula>AND($H$120="",$M$120="",$N$120="",$O$120="",$P$120="")</formula>
    </cfRule>
  </conditionalFormatting>
  <conditionalFormatting sqref="H121">
    <cfRule type="expression" dxfId="266" priority="297">
      <formula>OR($H$121="",AND(_xlfn.ISFORMULA($H$121)&lt;&gt;FALSE,OR($H$122="*",$H$122="＊"),OR($H$123="*",$H$123="＊"),OR($H$124="*",$H$124="＊")))</formula>
    </cfRule>
  </conditionalFormatting>
  <conditionalFormatting sqref="H122">
    <cfRule type="expression" dxfId="265" priority="298">
      <formula>AND($H$122="",$M$122="",$N$122="",$O$122="",OR($P$122="",$P$122="-"))</formula>
    </cfRule>
  </conditionalFormatting>
  <conditionalFormatting sqref="H123">
    <cfRule type="expression" dxfId="264" priority="299">
      <formula>AND($H$123="",$M$123="",$N$123="",$O$123="",$P$123="")</formula>
    </cfRule>
  </conditionalFormatting>
  <conditionalFormatting sqref="H124">
    <cfRule type="expression" dxfId="263" priority="300">
      <formula>AND($H$124="",$M$124="",$N$124="",$O$124="",$P$124="")</formula>
    </cfRule>
  </conditionalFormatting>
  <conditionalFormatting sqref="H125">
    <cfRule type="expression" dxfId="262" priority="301">
      <formula>AND($H$125="",$M$125="",$N$125="",$O$125="",$P$125="")</formula>
    </cfRule>
  </conditionalFormatting>
  <conditionalFormatting sqref="H126">
    <cfRule type="expression" dxfId="261" priority="302">
      <formula>AND($H$126="",$M$126="",$N$126="",$O$126="",$P$126="")</formula>
    </cfRule>
  </conditionalFormatting>
  <conditionalFormatting sqref="H127">
    <cfRule type="expression" dxfId="260" priority="303">
      <formula>AND($H$127="",$M$127="",$N$127="",$O$127="",$P$127="")</formula>
    </cfRule>
  </conditionalFormatting>
  <conditionalFormatting sqref="H128">
    <cfRule type="expression" dxfId="259" priority="304">
      <formula>AND($H$128="",$M$128="",$N$128="",$O$128="",OR($P$128="",$P$128="-"))</formula>
    </cfRule>
  </conditionalFormatting>
  <conditionalFormatting sqref="H129">
    <cfRule type="expression" dxfId="258" priority="305">
      <formula>OR($H$129="",AND(_xlfn.ISFORMULA($H$129)&lt;&gt;FALSE,OR($H$130="*",$H$130="＊"),OR($H$131="*",$H$131="＊"),OR($H$132="*",$H$132="＊")))</formula>
    </cfRule>
  </conditionalFormatting>
  <conditionalFormatting sqref="H130">
    <cfRule type="expression" dxfId="257" priority="306">
      <formula>AND($H$130="",$M$130="",$N$130="",$O$130="",$P$130="")</formula>
    </cfRule>
  </conditionalFormatting>
  <conditionalFormatting sqref="H131">
    <cfRule type="expression" dxfId="256" priority="307">
      <formula>AND($H$131="",$M$131="",$N$131="",$O$131="",$P$131="")</formula>
    </cfRule>
  </conditionalFormatting>
  <conditionalFormatting sqref="H132">
    <cfRule type="expression" dxfId="255" priority="308">
      <formula>AND($H$132="",$M$132="",$N$132="",$O$132="",$P$132="")</formula>
    </cfRule>
  </conditionalFormatting>
  <conditionalFormatting sqref="H133">
    <cfRule type="expression" dxfId="254" priority="309">
      <formula>AND($H$133="",$M$133="",$N$133="",$O$133="",$P$133="")</formula>
    </cfRule>
  </conditionalFormatting>
  <conditionalFormatting sqref="I102">
    <cfRule type="expression" dxfId="253" priority="310">
      <formula>AND($I$102="",$M$102="",$N$102="",$O$102="",OR($P$102="",$P$102="-"))</formula>
    </cfRule>
  </conditionalFormatting>
  <conditionalFormatting sqref="I103">
    <cfRule type="expression" dxfId="252" priority="311">
      <formula>AND($I$103="",$M$103="",$N$103="",$O$103="",OR($P$103="",$P$103="-"))</formula>
    </cfRule>
  </conditionalFormatting>
  <conditionalFormatting sqref="I104">
    <cfRule type="expression" dxfId="251" priority="312">
      <formula>AND($I$104="",$M$104="",$N$104="",$O$104="",OR($P$104="",$P$104="-"))</formula>
    </cfRule>
  </conditionalFormatting>
  <conditionalFormatting sqref="I105">
    <cfRule type="expression" dxfId="250" priority="313">
      <formula>OR($I$105="",AND(_xlfn.ISFORMULA($I$105)&lt;&gt;FALSE,OR($I$106="*",$I$106="＊"),OR($I$107="*",$I$107="＊"),OR($I$108="*",$I$108="＊"),OR($I$109="*",$I$109="＊")))</formula>
    </cfRule>
  </conditionalFormatting>
  <conditionalFormatting sqref="I106">
    <cfRule type="expression" dxfId="249" priority="314">
      <formula>AND($I$106="",$M$106="",$N$106="",$O$106="",$P$106="")</formula>
    </cfRule>
  </conditionalFormatting>
  <conditionalFormatting sqref="I107">
    <cfRule type="expression" dxfId="248" priority="315">
      <formula>AND($I$107="",$M$107="",$N$107="",$O$107="",OR($P$107="",$P$107="-"))</formula>
    </cfRule>
  </conditionalFormatting>
  <conditionalFormatting sqref="I108">
    <cfRule type="expression" dxfId="247" priority="316">
      <formula>AND($I$108="",$M$108="",$N$108="",$O$108="",OR($P$108="",$P$108="-"))</formula>
    </cfRule>
  </conditionalFormatting>
  <conditionalFormatting sqref="I109">
    <cfRule type="expression" dxfId="246" priority="317">
      <formula>AND($I$109="",$M$109="",$N$109="",$O$109="",OR($P$109="",$P$109="-"))</formula>
    </cfRule>
  </conditionalFormatting>
  <conditionalFormatting sqref="I110">
    <cfRule type="expression" dxfId="245" priority="318">
      <formula>OR($I$110="",AND(_xlfn.ISFORMULA($I$110)&lt;&gt;FALSE,OR($I$111="*",$I$111="＊"),OR($I$112="*",$I$112="＊"),OR($I$113="*",$I$113="＊"),OR($I$114="*",$I$114="＊"),OR($I$115="*",$I$115="＊"),OR($I$116="*",$I$116="＊"),OR($I$117="*",$I$117="＊"),OR($I$118="*",$I$118="＊"),OR($I$119="*",$I$119="＊"),OR($I$120="*",$I$120="＊"),OR($I$121="*",$I$121="＊"),OR($I$122="*",$I$122="＊"),OR($I$123="*",$I$123="＊"),OR($I$124="*",$I$124="＊"),OR($I$125="*",$I$125="＊"),OR($I$126="*",$I$126="＊"),OR($I$127="*",$I$127="＊"),OR($I$128="*",$I$128="＊"),OR($I$129="*",$I$129="＊"),OR($I$130="*",$I$130="＊"),OR($I$131="*",$I$131="＊"),OR($I$132="*",$I$132="＊"),OR($I$133="*",$I$133="＊")))</formula>
    </cfRule>
  </conditionalFormatting>
  <conditionalFormatting sqref="I111">
    <cfRule type="expression" dxfId="244" priority="319">
      <formula>AND($I$111="",$M$111="",$N$111="",$O$111="",OR($P$111="",$P$111="-"))</formula>
    </cfRule>
  </conditionalFormatting>
  <conditionalFormatting sqref="I112">
    <cfRule type="expression" dxfId="243" priority="320">
      <formula>AND($I$112="",$M$112="",$N$112="",$O$112="",OR($P$112="",$P$112="-"))</formula>
    </cfRule>
  </conditionalFormatting>
  <conditionalFormatting sqref="I113">
    <cfRule type="expression" dxfId="242" priority="321">
      <formula>AND($I$113="",$M$113="",$N$113="",$O$113="",OR($P$113="",$P$113="-"))</formula>
    </cfRule>
  </conditionalFormatting>
  <conditionalFormatting sqref="I114">
    <cfRule type="expression" dxfId="241" priority="322">
      <formula>OR($I$114="",AND(_xlfn.ISFORMULA($I$114)&lt;&gt;FALSE,OR($I$115="*",$I$115="＊"),OR($I$116="*",$I$116="＊"),OR($I$117="*",$I$117="＊"),OR($I$118="*",$I$118="＊")))</formula>
    </cfRule>
  </conditionalFormatting>
  <conditionalFormatting sqref="I115">
    <cfRule type="expression" dxfId="240" priority="323">
      <formula>AND($I$115="",$M$115="",$N$115="",$O$115="",OR($P$115="",$P$115="-"))</formula>
    </cfRule>
  </conditionalFormatting>
  <conditionalFormatting sqref="I116">
    <cfRule type="expression" dxfId="239" priority="324">
      <formula>AND($I$116="",$M$116="",$N$116="",$O$116="",OR($P$116="",$P$116="-"))</formula>
    </cfRule>
  </conditionalFormatting>
  <conditionalFormatting sqref="I117">
    <cfRule type="expression" dxfId="238" priority="325">
      <formula>AND($I$117="",$M$117="",$N$117="",$O$117="",$P$117="")</formula>
    </cfRule>
  </conditionalFormatting>
  <conditionalFormatting sqref="I118">
    <cfRule type="expression" dxfId="237" priority="326">
      <formula>AND($I$118="",$M$118="",$N$118="",$O$118="",OR($P$118="",$P$118="-"))</formula>
    </cfRule>
  </conditionalFormatting>
  <conditionalFormatting sqref="I119">
    <cfRule type="expression" dxfId="236" priority="327">
      <formula>AND($I$119="",$M$119="",$N$119="",$O$119="",$P$119="")</formula>
    </cfRule>
  </conditionalFormatting>
  <conditionalFormatting sqref="I120">
    <cfRule type="expression" dxfId="235" priority="328">
      <formula>AND($I$120="",$M$120="",$N$120="",$O$120="",$P$120="")</formula>
    </cfRule>
  </conditionalFormatting>
  <conditionalFormatting sqref="I121">
    <cfRule type="expression" dxfId="234" priority="329">
      <formula>OR($I$121="",AND(_xlfn.ISFORMULA($I$121)&lt;&gt;FALSE,OR($I$122="*",$I$122="＊"),OR($I$123="*",$I$123="＊"),OR($I$124="*",$I$124="＊")))</formula>
    </cfRule>
  </conditionalFormatting>
  <conditionalFormatting sqref="I122">
    <cfRule type="expression" dxfId="233" priority="330">
      <formula>AND($I$122="",$M$122="",$N$122="",$O$122="",OR($P$122="",$P$122="-"))</formula>
    </cfRule>
  </conditionalFormatting>
  <conditionalFormatting sqref="I123">
    <cfRule type="expression" dxfId="232" priority="331">
      <formula>AND($I$123="",$M$123="",$N$123="",$O$123="",$P$123="")</formula>
    </cfRule>
  </conditionalFormatting>
  <conditionalFormatting sqref="I124">
    <cfRule type="expression" dxfId="231" priority="332">
      <formula>AND($I$124="",$M$124="",$N$124="",$O$124="",$P$124="")</formula>
    </cfRule>
  </conditionalFormatting>
  <conditionalFormatting sqref="I125">
    <cfRule type="expression" dxfId="230" priority="333">
      <formula>AND($I$125="",$M$125="",$N$125="",$O$125="",$P$125="")</formula>
    </cfRule>
  </conditionalFormatting>
  <conditionalFormatting sqref="I126">
    <cfRule type="expression" dxfId="229" priority="334">
      <formula>AND($I$126="",$M$126="",$N$126="",$O$126="",$P$126="")</formula>
    </cfRule>
  </conditionalFormatting>
  <conditionalFormatting sqref="I127">
    <cfRule type="expression" dxfId="228" priority="335">
      <formula>AND($I$127="",$M$127="",$N$127="",$O$127="",$P$127="")</formula>
    </cfRule>
  </conditionalFormatting>
  <conditionalFormatting sqref="I128">
    <cfRule type="expression" dxfId="227" priority="336">
      <formula>AND($I$128="",$M$128="",$N$128="",$O$128="",OR($P$128="",$P$128="-"))</formula>
    </cfRule>
  </conditionalFormatting>
  <conditionalFormatting sqref="I129">
    <cfRule type="expression" dxfId="226" priority="337">
      <formula>OR($I$129="",AND(_xlfn.ISFORMULA($I$129)&lt;&gt;FALSE,OR($I$130="*",$I$130="＊"),OR($I$131="*",$I$131="＊"),OR($I$132="*",$I$132="＊")))</formula>
    </cfRule>
  </conditionalFormatting>
  <conditionalFormatting sqref="I130">
    <cfRule type="expression" dxfId="225" priority="338">
      <formula>AND($I$130="",$M$130="",$N$130="",$O$130="",$P$130="")</formula>
    </cfRule>
  </conditionalFormatting>
  <conditionalFormatting sqref="I131">
    <cfRule type="expression" dxfId="224" priority="339">
      <formula>AND($I$131="",$M$131="",$N$131="",$O$131="",$P$131="")</formula>
    </cfRule>
  </conditionalFormatting>
  <conditionalFormatting sqref="I132">
    <cfRule type="expression" dxfId="223" priority="340">
      <formula>AND($I$132="",$M$132="",$N$132="",$O$132="",$P$132="")</formula>
    </cfRule>
  </conditionalFormatting>
  <conditionalFormatting sqref="I133">
    <cfRule type="expression" dxfId="222" priority="341">
      <formula>AND($I$133="",$M$133="",$N$133="",$O$133="",$P$133="")</formula>
    </cfRule>
  </conditionalFormatting>
  <conditionalFormatting sqref="J102">
    <cfRule type="expression" dxfId="221" priority="214">
      <formula>AND($J$102="",$M$102="",$N$102="",$O$102="",OR($P$102="",$P$102="-"))</formula>
    </cfRule>
  </conditionalFormatting>
  <conditionalFormatting sqref="J103">
    <cfRule type="expression" dxfId="220" priority="213">
      <formula>AND($J$103="",$M$103="",$N$103="",$O$103="",OR($P$103="",$P$103="-"))</formula>
    </cfRule>
  </conditionalFormatting>
  <conditionalFormatting sqref="J104">
    <cfRule type="expression" dxfId="219" priority="212">
      <formula>AND($J$104="",$M$104="",$N$104="",$O$104="",OR($P$104="",$P$104="-"))</formula>
    </cfRule>
  </conditionalFormatting>
  <conditionalFormatting sqref="J106">
    <cfRule type="expression" dxfId="218" priority="211">
      <formula>AND($J$106="",$M$106="",$N$106="",$O$106="",$P$106="")</formula>
    </cfRule>
  </conditionalFormatting>
  <conditionalFormatting sqref="J107">
    <cfRule type="expression" dxfId="217" priority="210">
      <formula>AND($J$107="",$M$107="",$N$107="",$O$107="",OR($P$107="",$P$107="-"))</formula>
    </cfRule>
  </conditionalFormatting>
  <conditionalFormatting sqref="J108">
    <cfRule type="expression" dxfId="216" priority="209">
      <formula>AND($J$108="",$M$108="",$N$108="",$O$108="",OR($P$108="",$P$108="-"))</formula>
    </cfRule>
  </conditionalFormatting>
  <conditionalFormatting sqref="J109">
    <cfRule type="expression" dxfId="215" priority="208">
      <formula>AND($J$109="",$M$109="",$N$109="",$O$109="",OR($P$109="",$P$109="-"))</formula>
    </cfRule>
  </conditionalFormatting>
  <conditionalFormatting sqref="J111">
    <cfRule type="expression" dxfId="214" priority="207">
      <formula>AND($J$111="",$M$111="",$N$111="",$O$111="",OR($P$111="",$P$111="-"))</formula>
    </cfRule>
  </conditionalFormatting>
  <conditionalFormatting sqref="J112">
    <cfRule type="expression" dxfId="213" priority="206">
      <formula>AND($J$112="",$M$112="",$N$112="",$O$112="",OR($P$112="",$P$112="-"))</formula>
    </cfRule>
  </conditionalFormatting>
  <conditionalFormatting sqref="J113">
    <cfRule type="expression" dxfId="212" priority="205">
      <formula>AND($J$113="",$M$113="",$N$113="",$O$113="",OR($P$113="",$P$113="-"))</formula>
    </cfRule>
  </conditionalFormatting>
  <conditionalFormatting sqref="J114">
    <cfRule type="expression" dxfId="211" priority="204">
      <formula>OR($J$114="",AND(_xlfn.ISFORMULA($J$114)&lt;&gt;FALSE,OR($J$115="*",$J$115="＊"),OR($J$116="*",$J$116="＊"),OR($J$117="*",$J$117="＊"),OR($J$118="*",$J$118="＊")))</formula>
    </cfRule>
  </conditionalFormatting>
  <conditionalFormatting sqref="J115">
    <cfRule type="expression" dxfId="210" priority="203">
      <formula>AND($J$115="",$M$115="",$N$115="",$O$115="",OR($P$115="",$P$115="-"))</formula>
    </cfRule>
  </conditionalFormatting>
  <conditionalFormatting sqref="J116">
    <cfRule type="expression" dxfId="209" priority="202">
      <formula>AND($J$116="",$M$116="",$N$116="",$O$116="",OR($P$116="",$P$116="-"))</formula>
    </cfRule>
  </conditionalFormatting>
  <conditionalFormatting sqref="J117">
    <cfRule type="expression" dxfId="208" priority="201">
      <formula>AND($J$117="",$M$117="",$N$117="",$O$117="",$P$117="")</formula>
    </cfRule>
  </conditionalFormatting>
  <conditionalFormatting sqref="J118">
    <cfRule type="expression" dxfId="207" priority="200">
      <formula>AND($J$118="",$M$118="",$N$118="",$O$118="",OR($P$118="",$P$118="-"))</formula>
    </cfRule>
  </conditionalFormatting>
  <conditionalFormatting sqref="J119">
    <cfRule type="expression" dxfId="206" priority="199">
      <formula>AND($J$119="",$M$119="",$N$119="",$O$119="",$P$119="")</formula>
    </cfRule>
  </conditionalFormatting>
  <conditionalFormatting sqref="J120">
    <cfRule type="expression" dxfId="205" priority="198">
      <formula>AND($J$120="",$M$120="",$N$120="",$O$120="",$P$120="")</formula>
    </cfRule>
  </conditionalFormatting>
  <conditionalFormatting sqref="J125">
    <cfRule type="expression" dxfId="204" priority="197">
      <formula>AND($J$125="",$M$125="",$N$125="",$O$125="",$P$125="")</formula>
    </cfRule>
  </conditionalFormatting>
  <conditionalFormatting sqref="J126">
    <cfRule type="expression" dxfId="203" priority="196">
      <formula>AND($J$126="",$M$126="",$N$126="",$O$126="",$P$126="")</formula>
    </cfRule>
  </conditionalFormatting>
  <conditionalFormatting sqref="J127">
    <cfRule type="expression" dxfId="202" priority="195">
      <formula>AND($J$127="",$M$127="",$N$127="",$O$127="",$P$127="")</formula>
    </cfRule>
  </conditionalFormatting>
  <conditionalFormatting sqref="J128">
    <cfRule type="expression" dxfId="201" priority="194">
      <formula>AND($J$128="",$M$128="",$N$128="",$O$128="",OR($P$128="",$P$128="-"))</formula>
    </cfRule>
  </conditionalFormatting>
  <conditionalFormatting sqref="J133">
    <cfRule type="expression" dxfId="200" priority="193">
      <formula>AND($J$133="",$M$133="",$N$133="",$O$133="",$P$133="")</formula>
    </cfRule>
  </conditionalFormatting>
  <conditionalFormatting sqref="J121">
    <cfRule type="expression" dxfId="199" priority="192">
      <formula>OR($J$121="",AND(_xlfn.ISFORMULA($J$121)&lt;&gt;FALSE,OR($J$122="*",$J$122="＊"),OR($J$123="*",$J$123="＊"),OR($J$124="*",$J$124="＊")))</formula>
    </cfRule>
  </conditionalFormatting>
  <conditionalFormatting sqref="J122">
    <cfRule type="expression" dxfId="198" priority="191">
      <formula>AND($J$122="",$M$122="",$N$122="",$O$122="",OR($P$122="",$P$122="-"))</formula>
    </cfRule>
  </conditionalFormatting>
  <conditionalFormatting sqref="J123">
    <cfRule type="expression" dxfId="197" priority="190">
      <formula>AND($J$123="",$M$123="",$N$123="",$O$123="",$P$123="")</formula>
    </cfRule>
  </conditionalFormatting>
  <conditionalFormatting sqref="J124">
    <cfRule type="expression" dxfId="196" priority="189">
      <formula>AND($J$124="",$M$124="",$N$124="",$O$124="",$P$124="")</formula>
    </cfRule>
  </conditionalFormatting>
  <conditionalFormatting sqref="J129">
    <cfRule type="expression" dxfId="195" priority="188">
      <formula>OR($J$129="",AND(_xlfn.ISFORMULA($J$129)&lt;&gt;FALSE,OR($J$130="*",$J$130="＊"),OR($J$131="*",$J$131="＊"),OR($J$132="*",$J$132="＊")))</formula>
    </cfRule>
  </conditionalFormatting>
  <conditionalFormatting sqref="J130">
    <cfRule type="expression" dxfId="194" priority="187">
      <formula>AND($J$130="",$M$130="",$N$130="",$O$130="",$P$130="")</formula>
    </cfRule>
  </conditionalFormatting>
  <conditionalFormatting sqref="J131">
    <cfRule type="expression" dxfId="193" priority="186">
      <formula>AND($J$131="",$M$131="",$N$131="",$O$131="",$P$131="")</formula>
    </cfRule>
  </conditionalFormatting>
  <conditionalFormatting sqref="J132">
    <cfRule type="expression" dxfId="192" priority="185">
      <formula>AND($J$132="",$M$132="",$N$132="",$O$132="",$P$132="")</formula>
    </cfRule>
  </conditionalFormatting>
  <conditionalFormatting sqref="J110">
    <cfRule type="expression" dxfId="191" priority="184">
      <formula>OR($J$110="",AND(_xlfn.ISFORMULA($J$110)&lt;&gt;FALSE,OR($J$111="*",$J$111="＊"),OR($J$112="*",$J$112="＊"),OR($J$113="*",$J$113="＊"),OR($J$114="*",$J$114="＊"),OR($J$115="*",$J$115="＊"),OR($J$116="*",$J$116="＊"),OR($J$117="*",$J$117="＊"),OR($J$118="*",$J$118="＊"),OR($J$119="*",$J$119="＊"),OR($J$120="*",$J$120="＊"),OR($J$121="*",$J$121="＊"),OR($J$122="*",$J$122="＊"),OR($J$123="*",$J$123="＊"),OR($J$124="*",$J$124="＊"),OR($J$125="*",$J$125="＊"),OR($J$126="*",$J$126="＊"),OR($J$127="*",$J$127="＊"),OR($J$128="*",$J$128="＊"),OR($J$129="*",$J$129="＊"),OR($J$130="*",$J$130="＊"),OR($J$131="*",$J$131="＊"),OR($J$132="*",$J$132="＊"),OR($J$133="*",$J$133="＊")))</formula>
    </cfRule>
  </conditionalFormatting>
  <conditionalFormatting sqref="J105">
    <cfRule type="expression" dxfId="190" priority="183">
      <formula>OR($J$105="",AND(_xlfn.ISFORMULA($J$105)&lt;&gt;FALSE,OR($J$106="*",$J$106="＊"),OR($J$107="*",$J$107="＊"),OR($J$108="*",$J$108="＊"),OR($J$109="*",$J$109="＊")))</formula>
    </cfRule>
  </conditionalFormatting>
  <conditionalFormatting sqref="K102">
    <cfRule type="expression" dxfId="189" priority="151">
      <formula>AND($K$102="",$M$102="",$N$102="",$O$102="",OR($P$102="",$P$102="-"))</formula>
    </cfRule>
  </conditionalFormatting>
  <conditionalFormatting sqref="K103">
    <cfRule type="expression" dxfId="188" priority="152">
      <formula>AND($K$103="",$M$103="",$N$103="",$O$103="",OR($P$103="",$P$103="-"))</formula>
    </cfRule>
  </conditionalFormatting>
  <conditionalFormatting sqref="K104">
    <cfRule type="expression" dxfId="187" priority="153">
      <formula>AND($K$104="",$M$104="",$N$104="",$O$104="",OR($P$104="",$P$104="-"))</formula>
    </cfRule>
  </conditionalFormatting>
  <conditionalFormatting sqref="K105">
    <cfRule type="expression" dxfId="186" priority="154">
      <formula>OR($K$105="",AND(_xlfn.ISFORMULA($K$105)&lt;&gt;FALSE,OR($K$106="*",$K$106="＊"),OR($K$107="*",$K$107="＊"),OR($K$108="*",$K$108="＊"),OR($K$109="*",$K$109="＊")))</formula>
    </cfRule>
  </conditionalFormatting>
  <conditionalFormatting sqref="K106">
    <cfRule type="expression" dxfId="185" priority="155">
      <formula>AND($K$106="",$M$106="",$N$106="",$O$106="",$P$106="")</formula>
    </cfRule>
  </conditionalFormatting>
  <conditionalFormatting sqref="K107">
    <cfRule type="expression" dxfId="184" priority="156">
      <formula>AND($K$107="",$M$107="",$N$107="",$O$107="",OR($P$107="",$P$107="-"))</formula>
    </cfRule>
  </conditionalFormatting>
  <conditionalFormatting sqref="K108">
    <cfRule type="expression" dxfId="183" priority="157">
      <formula>AND($K$108="",$M$108="",$N$108="",$O$108="",OR($P$108="",$P$108="-"))</formula>
    </cfRule>
  </conditionalFormatting>
  <conditionalFormatting sqref="K109">
    <cfRule type="expression" dxfId="182" priority="158">
      <formula>AND($K$109="",$M$109="",$N$109="",$O$109="",OR($P$109="",$P$109="-"))</formula>
    </cfRule>
  </conditionalFormatting>
  <conditionalFormatting sqref="K110">
    <cfRule type="expression" dxfId="181" priority="159">
      <formula>OR($K$110="",AND(_xlfn.ISFORMULA($K$110)&lt;&gt;FALSE,OR($K$111="*",$K$111="＊"),OR($K$112="*",$K$112="＊"),OR($K$113="*",$K$113="＊"),OR($K$114="*",$K$114="＊"),OR($K$115="*",$K$115="＊"),OR($K$116="*",$K$116="＊"),OR($K$117="*",$K$117="＊"),OR($K$118="*",$K$118="＊"),OR($K$119="*",$K$119="＊"),OR($K$120="*",$K$120="＊"),OR($K$121="*",$K$121="＊"),OR($K$122="*",$K$122="＊"),OR($K$123="*",$K$123="＊"),OR($K$124="*",$K$124="＊"),OR($K$125="*",$K$125="＊"),OR($K$126="*",$K$126="＊"),OR($K$127="*",$K$127="＊"),OR($K$128="*",$K$128="＊"),OR($K$129="*",$K$129="＊"),OR($K$130="*",$K$130="＊"),OR($K$131="*",$K$131="＊"),OR($K$132="*",$K$132="＊"),OR($K$133="*",$K$133="＊")))</formula>
    </cfRule>
  </conditionalFormatting>
  <conditionalFormatting sqref="K111">
    <cfRule type="expression" dxfId="180" priority="160">
      <formula>AND($K$111="",$M$111="",$N$111="",$O$111="",OR($P$111="",$P$111="-"))</formula>
    </cfRule>
  </conditionalFormatting>
  <conditionalFormatting sqref="K112">
    <cfRule type="expression" dxfId="179" priority="161">
      <formula>AND($K$112="",$M$112="",$N$112="",$O$112="",OR($P$112="",$P$112="-"))</formula>
    </cfRule>
  </conditionalFormatting>
  <conditionalFormatting sqref="K113">
    <cfRule type="expression" dxfId="178" priority="162">
      <formula>AND($K$113="",$M$113="",$N$113="",$O$113="",OR($P$113="",$P$113="-"))</formula>
    </cfRule>
  </conditionalFormatting>
  <conditionalFormatting sqref="K114">
    <cfRule type="expression" dxfId="177" priority="163">
      <formula>OR($K$114="",AND(_xlfn.ISFORMULA($K$114)&lt;&gt;FALSE,OR($K$115="*",$K$115="＊"),OR($K$116="*",$K$116="＊"),OR($K$117="*",$K$117="＊"),OR($K$118="*",$K$118="＊")))</formula>
    </cfRule>
  </conditionalFormatting>
  <conditionalFormatting sqref="K115">
    <cfRule type="expression" dxfId="176" priority="164">
      <formula>AND($K$115="",$M$115="",$N$115="",$O$115="",OR($P$115="",$P$115="-"))</formula>
    </cfRule>
  </conditionalFormatting>
  <conditionalFormatting sqref="K116">
    <cfRule type="expression" dxfId="175" priority="165">
      <formula>AND($K$116="",$M$116="",$N$116="",$O$116="",OR($P$116="",$P$116="-"))</formula>
    </cfRule>
  </conditionalFormatting>
  <conditionalFormatting sqref="K117">
    <cfRule type="expression" dxfId="174" priority="166">
      <formula>AND($K$117="",$M$117="",$N$117="",$O$117="",$P$117="")</formula>
    </cfRule>
  </conditionalFormatting>
  <conditionalFormatting sqref="K118">
    <cfRule type="expression" dxfId="173" priority="167">
      <formula>AND($K$118="",$M$118="",$N$118="",$O$118="",OR($P$118="",$P$118="-"))</formula>
    </cfRule>
  </conditionalFormatting>
  <conditionalFormatting sqref="K119">
    <cfRule type="expression" dxfId="172" priority="168">
      <formula>AND($K$119="",$M$119="",$N$119="",$O$119="",$P$119="")</formula>
    </cfRule>
  </conditionalFormatting>
  <conditionalFormatting sqref="K120">
    <cfRule type="expression" dxfId="171" priority="169">
      <formula>AND($K$120="",$M$120="",$N$120="",$O$120="",$P$120="")</formula>
    </cfRule>
  </conditionalFormatting>
  <conditionalFormatting sqref="K121">
    <cfRule type="expression" dxfId="170" priority="170">
      <formula>OR($K$121="",AND(_xlfn.ISFORMULA($K$121)&lt;&gt;FALSE,OR($K$122="*",$K$122="＊"),OR($K$123="*",$K$123="＊"),OR($K$124="*",$K$124="＊")))</formula>
    </cfRule>
  </conditionalFormatting>
  <conditionalFormatting sqref="K122">
    <cfRule type="expression" dxfId="169" priority="171">
      <formula>AND($K$122="",$M$122="",$N$122="",$O$122="",OR($P$122="",$P$122="-"))</formula>
    </cfRule>
  </conditionalFormatting>
  <conditionalFormatting sqref="K123">
    <cfRule type="expression" dxfId="168" priority="172">
      <formula>AND($K$123="",$M$123="",$N$123="",$O$123="",$P$123="")</formula>
    </cfRule>
  </conditionalFormatting>
  <conditionalFormatting sqref="K124">
    <cfRule type="expression" dxfId="167" priority="173">
      <formula>AND($K$124="",$M$124="",$N$124="",$O$124="",$P$124="")</formula>
    </cfRule>
  </conditionalFormatting>
  <conditionalFormatting sqref="K125">
    <cfRule type="expression" dxfId="166" priority="174">
      <formula>AND($K$125="",$M$125="",$N$125="",$O$125="",$P$125="")</formula>
    </cfRule>
  </conditionalFormatting>
  <conditionalFormatting sqref="K126">
    <cfRule type="expression" dxfId="165" priority="175">
      <formula>AND($K$126="",$M$126="",$N$126="",$O$126="",$P$126="")</formula>
    </cfRule>
  </conditionalFormatting>
  <conditionalFormatting sqref="K127">
    <cfRule type="expression" dxfId="164" priority="176">
      <formula>AND($K$127="",$M$127="",$N$127="",$O$127="",$P$127="")</formula>
    </cfRule>
  </conditionalFormatting>
  <conditionalFormatting sqref="K128">
    <cfRule type="expression" dxfId="163" priority="177">
      <formula>AND($K$128="",$M$128="",$N$128="",$O$128="",OR($P$128="",$P$128="-"))</formula>
    </cfRule>
  </conditionalFormatting>
  <conditionalFormatting sqref="K129">
    <cfRule type="expression" dxfId="162" priority="178">
      <formula>OR($K$129="",AND(_xlfn.ISFORMULA($K$129)&lt;&gt;FALSE,OR($K$130="*",$K$130="＊"),OR($K$131="*",$K$131="＊"),OR($K$132="*",$K$132="＊")))</formula>
    </cfRule>
  </conditionalFormatting>
  <conditionalFormatting sqref="K130">
    <cfRule type="expression" dxfId="161" priority="179">
      <formula>AND($K$130="",$M$130="",$N$130="",$O$130="",$P$130="")</formula>
    </cfRule>
  </conditionalFormatting>
  <conditionalFormatting sqref="K131">
    <cfRule type="expression" dxfId="160" priority="180">
      <formula>AND($K$131="",$M$131="",$N$131="",$O$131="",$P$131="")</formula>
    </cfRule>
  </conditionalFormatting>
  <conditionalFormatting sqref="K132">
    <cfRule type="expression" dxfId="159" priority="181">
      <formula>AND($K$132="",$M$132="",$N$132="",$O$132="",$P$132="")</formula>
    </cfRule>
  </conditionalFormatting>
  <conditionalFormatting sqref="K133">
    <cfRule type="expression" dxfId="158" priority="182">
      <formula>AND($K$133="",$M$133="",$N$133="",$O$133="",$P$133="")</formula>
    </cfRule>
  </conditionalFormatting>
  <conditionalFormatting sqref="M102">
    <cfRule type="expression" dxfId="157" priority="54">
      <formula>AND($M$102="",$F$102="",$G$102="",$H$102="",OR($I$102="",$I$102="-"),$J$102="",OR($K$102="",$K$102="-"))</formula>
    </cfRule>
  </conditionalFormatting>
  <conditionalFormatting sqref="M103">
    <cfRule type="expression" dxfId="156" priority="53">
      <formula>AND($M$103="",$F$103="",$G$103="",$H$103="",OR($I$103="",$I$103="-"),$J$103="",OR($K$103="",$K$103="-"))</formula>
    </cfRule>
  </conditionalFormatting>
  <conditionalFormatting sqref="M104">
    <cfRule type="expression" dxfId="155" priority="52">
      <formula>AND($M$104="",$F$104="",$G$104="",$H$104="",OR($I$104="",$I$104="-"),$J$104="",OR($K$104="",$K$104="-"))</formula>
    </cfRule>
  </conditionalFormatting>
  <conditionalFormatting sqref="M106">
    <cfRule type="expression" dxfId="154" priority="51">
      <formula>AND($M$106="",$F$106="",$G$106="",$H$106="",$I$106="",$J$106="",$K$106="")</formula>
    </cfRule>
  </conditionalFormatting>
  <conditionalFormatting sqref="M107">
    <cfRule type="expression" dxfId="153" priority="50">
      <formula>AND($M$107="",$F$107="",$G$107="",$H$107="",OR($I$107="",$I$107="-"),$J$107="",OR($K$107="",$K$107="-"))</formula>
    </cfRule>
  </conditionalFormatting>
  <conditionalFormatting sqref="M108">
    <cfRule type="expression" dxfId="152" priority="49">
      <formula>AND($M$108="",$F$108="",$G$108="",$H$108="",OR($I$108="",$I$108="-"),$J$108="",OR($K$108="",$K$108="-"))</formula>
    </cfRule>
  </conditionalFormatting>
  <conditionalFormatting sqref="M109">
    <cfRule type="expression" dxfId="151" priority="48">
      <formula>AND($M$109="",$F$109="",$G$109="",$H$109="",OR($I$109="",$I$109="-"),$J$109="",OR($K$109="",$K$109="-"))</formula>
    </cfRule>
  </conditionalFormatting>
  <conditionalFormatting sqref="M111">
    <cfRule type="expression" dxfId="150" priority="47">
      <formula>AND($M$111="",$F$111="",$G$111="",$H$111="",OR($I$111="",$I$111="-"),$J$111="",OR($K$111="",$K$111="-"))</formula>
    </cfRule>
  </conditionalFormatting>
  <conditionalFormatting sqref="M112">
    <cfRule type="expression" dxfId="149" priority="46">
      <formula>AND($M$112="",$F$112="",$G$112="",$H$112="",OR($I$112="",$I$112="-"),$J$112="",OR($K$112="",$K$112="-"))</formula>
    </cfRule>
  </conditionalFormatting>
  <conditionalFormatting sqref="M113">
    <cfRule type="expression" dxfId="148" priority="45">
      <formula>AND($M$113="",$F$113="",$G$113="",$H$113="",OR($I$113="",$I$113="-"),$J$113="",OR($K$113="",$K$113="-"))</formula>
    </cfRule>
  </conditionalFormatting>
  <conditionalFormatting sqref="M114">
    <cfRule type="expression" dxfId="147" priority="44">
      <formula>OR($M$114="",AND(_xlfn.ISFORMULA($M$114)&lt;&gt;FALSE,OR($M$115="*",$M$115="＊"),OR($M$116="*",$M$116="＊"),OR($M$117="*",$M$117="＊"),OR($M$118="*",$M$118="＊")))</formula>
    </cfRule>
  </conditionalFormatting>
  <conditionalFormatting sqref="M115">
    <cfRule type="expression" dxfId="146" priority="43">
      <formula>AND($M$115="",$F$115="",$G$115="",$H$115="",OR($I$115="",$I$115="-"),$J$115="",OR($K$115="",$K$115="-"))</formula>
    </cfRule>
  </conditionalFormatting>
  <conditionalFormatting sqref="M116">
    <cfRule type="expression" dxfId="145" priority="42">
      <formula>AND($M$116="",$F$116="",$G$116="",$H$116="",OR($I$116="",$I$116="-"),$J$116="",OR($K$116="",$K$116="-"))</formula>
    </cfRule>
  </conditionalFormatting>
  <conditionalFormatting sqref="M117">
    <cfRule type="expression" dxfId="144" priority="41">
      <formula>AND($M$117="",$F$117="",$G$117="",$H$117="",$I$117="",$J$117="",$K$117="")</formula>
    </cfRule>
  </conditionalFormatting>
  <conditionalFormatting sqref="M118">
    <cfRule type="expression" dxfId="143" priority="40">
      <formula>AND($M$118="",$F$118="",$G$118="",$H$118="",OR($I$118="",$I$118="-"),$J$118="",OR($K$118="",$K$118="-"))</formula>
    </cfRule>
  </conditionalFormatting>
  <conditionalFormatting sqref="M119">
    <cfRule type="expression" dxfId="142" priority="39">
      <formula>AND($M$119="",$F$119="",$G$119="",$H$119="",$I$119="",$J$119="",$K$119="")</formula>
    </cfRule>
  </conditionalFormatting>
  <conditionalFormatting sqref="M120">
    <cfRule type="expression" dxfId="141" priority="38">
      <formula>AND($M$120="",$F$120="",$G$120="",$H$120="",$I$120="",$J$120="",$K$120="")</formula>
    </cfRule>
  </conditionalFormatting>
  <conditionalFormatting sqref="M125">
    <cfRule type="expression" dxfId="140" priority="37">
      <formula>AND($M$125="",$F$125="",$G$125="",$H$125="",$I$125="",$J$125="",$K$125="")</formula>
    </cfRule>
  </conditionalFormatting>
  <conditionalFormatting sqref="M126">
    <cfRule type="expression" dxfId="139" priority="36">
      <formula>AND($M$126="",$F$126="",$G$126="",$H$126="",$I$126="",$J$126="",$K$126="")</formula>
    </cfRule>
  </conditionalFormatting>
  <conditionalFormatting sqref="M127">
    <cfRule type="expression" dxfId="138" priority="35">
      <formula>AND($M$127="",$F$127="",$G$127="",$H$127="",$I$127="",$J$127="",$K$127="")</formula>
    </cfRule>
  </conditionalFormatting>
  <conditionalFormatting sqref="M128">
    <cfRule type="expression" dxfId="137" priority="34">
      <formula>AND($M$128="",$F$128="",$G$128="",$H$128="",OR($I$128="",$I$128="-"),$J$128="",OR($K$128="",$K$128="-"))</formula>
    </cfRule>
  </conditionalFormatting>
  <conditionalFormatting sqref="M133">
    <cfRule type="expression" dxfId="136" priority="33">
      <formula>AND($M$133="",$F$133="",$G$133="",$H$133="",$I$133="",$J$133="",$K$133="")</formula>
    </cfRule>
  </conditionalFormatting>
  <conditionalFormatting sqref="M121">
    <cfRule type="expression" dxfId="135" priority="32">
      <formula>OR($M$121="",AND(_xlfn.ISFORMULA($M$121)&lt;&gt;FALSE,OR($M$122="*",$M$122="＊"),OR($M$123="*",$M$123="＊"),OR($M$124="*",$M$124="＊")))</formula>
    </cfRule>
  </conditionalFormatting>
  <conditionalFormatting sqref="M122">
    <cfRule type="expression" dxfId="134" priority="31">
      <formula>AND($M$122="",$F$122="",$G$122="",$H$122="",OR($I$122="",$I$122="-"),$J$122="",OR($K$122="",$K$122="-"))</formula>
    </cfRule>
  </conditionalFormatting>
  <conditionalFormatting sqref="M123">
    <cfRule type="expression" dxfId="133" priority="30">
      <formula>AND($M$123="",$F$123="",$G$123="",$H$123="",$I$123="",$J$123="",$K$123="")</formula>
    </cfRule>
  </conditionalFormatting>
  <conditionalFormatting sqref="M124">
    <cfRule type="expression" dxfId="132" priority="29">
      <formula>AND($M$124="",$F$124="",$G$124="",$H$124="",$I$124="",$J$124="",$K$124="")</formula>
    </cfRule>
  </conditionalFormatting>
  <conditionalFormatting sqref="M129">
    <cfRule type="expression" dxfId="131" priority="28">
      <formula>OR($M$129="",AND(_xlfn.ISFORMULA($M$129)&lt;&gt;FALSE,OR($M$130="*",$M$130="＊"),OR($M$131="*",$M$131="＊"),OR($M$132="*",$M$132="＊")))</formula>
    </cfRule>
  </conditionalFormatting>
  <conditionalFormatting sqref="M130">
    <cfRule type="expression" dxfId="130" priority="27">
      <formula>AND($M$130="",$F$130="",$G$130="",$H$130="",$I$130="",$J$130="",$K$130="")</formula>
    </cfRule>
  </conditionalFormatting>
  <conditionalFormatting sqref="M131">
    <cfRule type="expression" dxfId="129" priority="26">
      <formula>AND($M$131="",$F$131="",$G$131="",$H$131="",$I$131="",$J$131="",$K$131="")</formula>
    </cfRule>
  </conditionalFormatting>
  <conditionalFormatting sqref="M132">
    <cfRule type="expression" dxfId="128" priority="25">
      <formula>AND($M$132="",$F$132="",$G$132="",$H$132="",$I$132="",$J$132="",$K$132="")</formula>
    </cfRule>
  </conditionalFormatting>
  <conditionalFormatting sqref="M110">
    <cfRule type="expression" dxfId="127" priority="24">
      <formula>OR($M$110="",AND(_xlfn.ISFORMULA($M$110)&lt;&gt;FALSE,OR($M$111="*",$M$111="＊"),OR($M$112="*",$M$112="＊"),OR($M$113="*",$M$113="＊"),OR($M$114="*",$M$114="＊"),OR($M$115="*",$M$115="＊"),OR($M$116="*",$M$116="＊"),OR($M$117="*",$M$117="＊"),OR($M$118="*",$M$118="＊"),OR($M$119="*",$M$119="＊"),OR($M$120="*",$M$120="＊"),OR($M$121="*",$M$121="＊"),OR($M$122="*",$M$122="＊"),OR($M$123="*",$M$123="＊"),OR($M$124="*",$M$124="＊"),OR($M$125="*",$M$125="＊"),OR($M$126="*",$M$126="＊"),OR($M$127="*",$M$127="＊"),OR($M$128="*",$M$128="＊"),OR($M$129="*",$M$129="＊"),OR($M$130="*",$M$130="＊"),OR($M$131="*",$M$131="＊"),OR($M$132="*",$M$132="＊"),OR($M$133="*",$M$133="＊")))</formula>
    </cfRule>
  </conditionalFormatting>
  <conditionalFormatting sqref="M105">
    <cfRule type="expression" dxfId="126" priority="23">
      <formula>OR($M$105="",AND(_xlfn.ISFORMULA($M$105)&lt;&gt;FALSE,OR($M$106="*",$M$106="＊"),OR($M$107="*",$M$107="＊"),OR($M$108="*",$M$108="＊"),OR($M$109="*",$M$109="＊")))</formula>
    </cfRule>
  </conditionalFormatting>
  <conditionalFormatting sqref="N102">
    <cfRule type="expression" dxfId="125" priority="55">
      <formula>AND($N$102="",$F$102="",$G$102="",$H$102="",OR($I$102="",$I$102="-"),$J$102="",OR($K$102="",$K$102="-"))</formula>
    </cfRule>
  </conditionalFormatting>
  <conditionalFormatting sqref="N103">
    <cfRule type="expression" dxfId="124" priority="56">
      <formula>AND($N$103="",$F$103="",$G$103="",$H$103="",OR($I$103="",$I$103="-"),$J$103="",OR($K$103="",$K$103="-"))</formula>
    </cfRule>
  </conditionalFormatting>
  <conditionalFormatting sqref="N104">
    <cfRule type="expression" dxfId="123" priority="57">
      <formula>AND($N$104="",$F$104="",$G$104="",$H$104="",OR($I$104="",$I$104="-"),$J$104="",OR($K$104="",$K$104="-"))</formula>
    </cfRule>
  </conditionalFormatting>
  <conditionalFormatting sqref="N105">
    <cfRule type="expression" dxfId="122" priority="58">
      <formula>OR($N$105="",AND(_xlfn.ISFORMULA($N$105)&lt;&gt;FALSE,OR($N$106="*",$N$106="＊"),OR($N$107="*",$N$107="＊"),OR($N$108="*",$N$108="＊"),OR($N$109="*",$N$109="＊")))</formula>
    </cfRule>
  </conditionalFormatting>
  <conditionalFormatting sqref="N106">
    <cfRule type="expression" dxfId="121" priority="59">
      <formula>AND($N$106="",$F$106="",$G$106="",$H$106="",$I$106="",$J$106="",$K$106="")</formula>
    </cfRule>
  </conditionalFormatting>
  <conditionalFormatting sqref="N107">
    <cfRule type="expression" dxfId="120" priority="60">
      <formula>AND($N$107="",$F$107="",$G$107="",$H$107="",OR($I$107="",$I$107="-"),$J$107="",OR($K$107="",$K$107="-"))</formula>
    </cfRule>
  </conditionalFormatting>
  <conditionalFormatting sqref="N108">
    <cfRule type="expression" dxfId="119" priority="61">
      <formula>AND($N$108="",$F$108="",$G$108="",$H$108="",OR($I$108="",$I$108="-"),$J$108="",OR($K$108="",$K$108="-"))</formula>
    </cfRule>
  </conditionalFormatting>
  <conditionalFormatting sqref="N109">
    <cfRule type="expression" dxfId="118" priority="62">
      <formula>AND($N$109="",$F$109="",$G$109="",$H$109="",OR($I$109="",$I$109="-"),$J$109="",OR($K$109="",$K$109="-"))</formula>
    </cfRule>
  </conditionalFormatting>
  <conditionalFormatting sqref="N110">
    <cfRule type="expression" dxfId="117" priority="63">
      <formula>OR($N$110="",AND(_xlfn.ISFORMULA($N$110)&lt;&gt;FALSE,OR($N$111="*",$N$111="＊"),OR($N$112="*",$N$112="＊"),OR($N$113="*",$N$113="＊"),OR($N$114="*",$N$114="＊"),OR($N$115="*",$N$115="＊"),OR($N$116="*",$N$116="＊"),OR($N$117="*",$N$117="＊"),OR($N$118="*",$N$118="＊"),OR($N$119="*",$N$119="＊"),OR($N$120="*",$N$120="＊"),OR($N$121="*",$N$121="＊"),OR($N$122="*",$N$122="＊"),OR($N$123="*",$N$123="＊"),OR($N$124="*",$N$124="＊"),OR($N$125="*",$N$125="＊"),OR($N$126="*",$N$126="＊"),OR($N$127="*",$N$127="＊"),OR($N$128="*",$N$128="＊"),OR($N$129="*",$N$129="＊"),OR($N$130="*",$N$130="＊"),OR($N$131="*",$N$131="＊"),OR($N$132="*",$N$132="＊"),OR($N$133="*",$N$133="＊")))</formula>
    </cfRule>
  </conditionalFormatting>
  <conditionalFormatting sqref="N111">
    <cfRule type="expression" dxfId="116" priority="64">
      <formula>AND($N$111="",$F$111="",$G$111="",$H$111="",OR($I$111="",$I$111="-"),$J$111="",OR($K$111="",$K$111="-"))</formula>
    </cfRule>
  </conditionalFormatting>
  <conditionalFormatting sqref="N112">
    <cfRule type="expression" dxfId="115" priority="65">
      <formula>AND($N$112="",$F$112="",$G$112="",$H$112="",OR($I$112="",$I$112="-"),$J$112="",OR($K$112="",$K$112="-"))</formula>
    </cfRule>
  </conditionalFormatting>
  <conditionalFormatting sqref="N113">
    <cfRule type="expression" dxfId="114" priority="66">
      <formula>AND($N$113="",$F$113="",$G$113="",$H$113="",OR($I$113="",$I$113="-"),$J$113="",OR($K$113="",$K$113="-"))</formula>
    </cfRule>
  </conditionalFormatting>
  <conditionalFormatting sqref="N114">
    <cfRule type="expression" dxfId="113" priority="67">
      <formula>OR($N$114="",AND(_xlfn.ISFORMULA($N$114)&lt;&gt;FALSE,OR($N$115="*",$N$115="＊"),OR($N$116="*",$N$116="＊"),OR($N$117="*",$N$117="＊"),OR($N$118="*",$N$118="＊")))</formula>
    </cfRule>
  </conditionalFormatting>
  <conditionalFormatting sqref="N115">
    <cfRule type="expression" dxfId="112" priority="68">
      <formula>AND($N$115="",$F$115="",$G$115="",$H$115="",OR($I$115="",$I$115="-"),$J$115="",OR($K$115="",$K$115="-"))</formula>
    </cfRule>
  </conditionalFormatting>
  <conditionalFormatting sqref="N116">
    <cfRule type="expression" dxfId="111" priority="69">
      <formula>AND($N$116="",$F$116="",$G$116="",$H$116="",OR($I$116="",$I$116="-"),$J$116="",OR($K$116="",$K$116="-"))</formula>
    </cfRule>
  </conditionalFormatting>
  <conditionalFormatting sqref="N117">
    <cfRule type="expression" dxfId="110" priority="70">
      <formula>AND($N$117="",$F$117="",$G$117="",$H$117="",$I$117="",$J$117="",$K$117="")</formula>
    </cfRule>
  </conditionalFormatting>
  <conditionalFormatting sqref="N118">
    <cfRule type="expression" dxfId="109" priority="71">
      <formula>AND($N$118="",$F$118="",$G$118="",$H$118="",OR($I$118="",$I$118="-"),$J$118="",OR($K$118="",$K$118="-"))</formula>
    </cfRule>
  </conditionalFormatting>
  <conditionalFormatting sqref="N119">
    <cfRule type="expression" dxfId="108" priority="72">
      <formula>AND($N$119="",$F$119="",$G$119="",$H$119="",$I$119="",$J$119="",$K$119="")</formula>
    </cfRule>
  </conditionalFormatting>
  <conditionalFormatting sqref="N120">
    <cfRule type="expression" dxfId="107" priority="73">
      <formula>AND($N$120="",$F$120="",$G$120="",$H$120="",$I$120="",$J$120="",$K$120="")</formula>
    </cfRule>
  </conditionalFormatting>
  <conditionalFormatting sqref="N121">
    <cfRule type="expression" dxfId="106" priority="74">
      <formula>OR($N$121="",AND(_xlfn.ISFORMULA($N$121)&lt;&gt;FALSE,OR($N$122="*",$N$122="＊"),OR($N$123="*",$N$123="＊"),OR($N$124="*",$N$124="＊")))</formula>
    </cfRule>
  </conditionalFormatting>
  <conditionalFormatting sqref="N122">
    <cfRule type="expression" dxfId="105" priority="75">
      <formula>AND($N$122="",$F$122="",$G$122="",$H$122="",OR($I$122="",$I$122="-"),$J$122="",OR($K$122="",$K$122="-"))</formula>
    </cfRule>
  </conditionalFormatting>
  <conditionalFormatting sqref="N123">
    <cfRule type="expression" dxfId="104" priority="76">
      <formula>AND($N$123="",$F$123="",$G$123="",$H$123="",$I$123="",$J$123="",$K$123="")</formula>
    </cfRule>
  </conditionalFormatting>
  <conditionalFormatting sqref="N124">
    <cfRule type="expression" dxfId="103" priority="77">
      <formula>AND($N$124="",$F$124="",$G$124="",$H$124="",$I$124="",$J$124="",$K$124="")</formula>
    </cfRule>
  </conditionalFormatting>
  <conditionalFormatting sqref="N125">
    <cfRule type="expression" dxfId="102" priority="78">
      <formula>AND($N$125="",$F$125="",$G$125="",$H$125="",$I$125="",$J$125="",$K$125="")</formula>
    </cfRule>
  </conditionalFormatting>
  <conditionalFormatting sqref="N126">
    <cfRule type="expression" dxfId="101" priority="79">
      <formula>AND($N$126="",$F$126="",$G$126="",$H$126="",$I$126="",$J$126="",$K$126="")</formula>
    </cfRule>
  </conditionalFormatting>
  <conditionalFormatting sqref="N127">
    <cfRule type="expression" dxfId="100" priority="80">
      <formula>AND($N$127="",$F$127="",$G$127="",$H$127="",$I$127="",$J$127="",$K$127="")</formula>
    </cfRule>
  </conditionalFormatting>
  <conditionalFormatting sqref="N128">
    <cfRule type="expression" dxfId="99" priority="81">
      <formula>AND($N$128="",$F$128="",$G$128="",$H$128="",OR($I$128="",$I$128="-"),$J$128="",OR($K$128="",$K$128="-"))</formula>
    </cfRule>
  </conditionalFormatting>
  <conditionalFormatting sqref="N129">
    <cfRule type="expression" dxfId="98" priority="82">
      <formula>OR($N$129="",AND(_xlfn.ISFORMULA($N$129)&lt;&gt;FALSE,OR($N$130="*",$N$130="＊"),OR($N$131="*",$N$131="＊"),OR($N$132="*",$N$132="＊")))</formula>
    </cfRule>
  </conditionalFormatting>
  <conditionalFormatting sqref="N130">
    <cfRule type="expression" dxfId="97" priority="83">
      <formula>AND($N$130="",$F$130="",$G$130="",$H$130="",$I$130="",$J$130="",$K$130="")</formula>
    </cfRule>
  </conditionalFormatting>
  <conditionalFormatting sqref="N131">
    <cfRule type="expression" dxfId="96" priority="84">
      <formula>AND($N$131="",$F$131="",$G$131="",$H$131="",$I$131="",$J$131="",$K$131="")</formula>
    </cfRule>
  </conditionalFormatting>
  <conditionalFormatting sqref="N132">
    <cfRule type="expression" dxfId="95" priority="85">
      <formula>AND($N$132="",$F$132="",$G$132="",$H$132="",$I$132="",$J$132="",$K$132="")</formula>
    </cfRule>
  </conditionalFormatting>
  <conditionalFormatting sqref="N133">
    <cfRule type="expression" dxfId="94" priority="86">
      <formula>AND($N$133="",$F$133="",$G$133="",$H$133="",$I$133="",$J$133="",$K$133="")</formula>
    </cfRule>
  </conditionalFormatting>
  <conditionalFormatting sqref="O102">
    <cfRule type="expression" dxfId="93" priority="87">
      <formula>AND($O$102="",$F$102="",$G$102="",$H$102="",OR($I$102="",$I$102="-"),$J$102="",OR($K$102="",$K$102="-"))</formula>
    </cfRule>
  </conditionalFormatting>
  <conditionalFormatting sqref="O103">
    <cfRule type="expression" dxfId="92" priority="88">
      <formula>AND($O$103="",$F$103="",$G$103="",$H$103="",OR($I$103="",$I$103="-"),$J$103="",OR($K$103="",$K$103="-"))</formula>
    </cfRule>
  </conditionalFormatting>
  <conditionalFormatting sqref="O104">
    <cfRule type="expression" dxfId="91" priority="89">
      <formula>AND($O$104="",$F$104="",$G$104="",$H$104="",OR($I$104="",$I$104="-"),$J$104="",OR($K$104="",$K$104="-"))</formula>
    </cfRule>
  </conditionalFormatting>
  <conditionalFormatting sqref="O105">
    <cfRule type="expression" dxfId="90" priority="90">
      <formula>OR($O$105="",AND(_xlfn.ISFORMULA($O$105)&lt;&gt;FALSE,OR($O$106="*",$O$106="＊"),OR($O$107="*",$O$107="＊"),OR($O$108="*",$O$108="＊"),OR($O$109="*",$O$109="＊")))</formula>
    </cfRule>
  </conditionalFormatting>
  <conditionalFormatting sqref="O106">
    <cfRule type="expression" dxfId="89" priority="91">
      <formula>AND($O$106="",$F$106="",$G$106="",$H$106="",$I$106="",$J$106="",$K$106="")</formula>
    </cfRule>
  </conditionalFormatting>
  <conditionalFormatting sqref="O107">
    <cfRule type="expression" dxfId="88" priority="92">
      <formula>AND($O$107="",$F$107="",$G$107="",$H$107="",OR($I$107="",$I$107="-"),$J$107="",OR($K$107="",$K$107="-"))</formula>
    </cfRule>
  </conditionalFormatting>
  <conditionalFormatting sqref="O108">
    <cfRule type="expression" dxfId="87" priority="93">
      <formula>AND($O$108="",$F$108="",$G$108="",$H$108="",OR($I$108="",$I$108="-"),$J$108="",OR($K$108="",$K$108="-"))</formula>
    </cfRule>
  </conditionalFormatting>
  <conditionalFormatting sqref="O109">
    <cfRule type="expression" dxfId="86" priority="94">
      <formula>AND($O$109="",$F$109="",$G$109="",$H$109="",OR($I$109="",$I$109="-"),$J$109="",OR($K$109="",$K$109="-"))</formula>
    </cfRule>
  </conditionalFormatting>
  <conditionalFormatting sqref="O110">
    <cfRule type="expression" dxfId="85" priority="95">
      <formula>OR($O$110="",AND(_xlfn.ISFORMULA($O$110)&lt;&gt;FALSE,OR($O$111="*",$O$111="＊"),OR($O$112="*",$O$112="＊"),OR($O$113="*",$O$113="＊"),OR($O$114="*",$O$114="＊"),OR($O$115="*",$O$115="＊"),OR($O$116="*",$O$116="＊"),OR($O$117="*",$O$117="＊"),OR($O$118="*",$O$118="＊"),OR($O$119="*",$O$119="＊"),OR($O$120="*",$O$120="＊"),OR($O$121="*",$O$121="＊"),OR($O$122="*",$O$122="＊"),OR($O$123="*",$O$123="＊"),OR($O$124="*",$O$124="＊"),OR($O$125="*",$O$125="＊"),OR($O$126="*",$O$126="＊"),OR($O$127="*",$O$127="＊"),OR($O$128="*",$O$128="＊"),OR($O$129="*",$O$129="＊"),OR($O$130="*",$O$130="＊"),OR($O$131="*",$O$131="＊"),OR($O$132="*",$O$132="＊"),OR($O$133="*",$O$133="＊")))</formula>
    </cfRule>
  </conditionalFormatting>
  <conditionalFormatting sqref="O111">
    <cfRule type="expression" dxfId="84" priority="96">
      <formula>AND($O$111="",$F$111="",$G$111="",$H$111="",OR($I$111="",$I$111="-"),$J$111="",OR($K$111="",$K$111="-"))</formula>
    </cfRule>
  </conditionalFormatting>
  <conditionalFormatting sqref="O112">
    <cfRule type="expression" dxfId="83" priority="97">
      <formula>AND($O$112="",$F$112="",$G$112="",$H$112="",OR($I$112="",$I$112="-"),$J$112="",OR($K$112="",$K$112="-"))</formula>
    </cfRule>
  </conditionalFormatting>
  <conditionalFormatting sqref="O113">
    <cfRule type="expression" dxfId="82" priority="98">
      <formula>AND($O$113="",$F$113="",$G$113="",$H$113="",OR($I$113="",$I$113="-"),$J$113="",OR($K$113="",$K$113="-"))</formula>
    </cfRule>
  </conditionalFormatting>
  <conditionalFormatting sqref="O114">
    <cfRule type="expression" dxfId="81" priority="99">
      <formula>OR($O$114="",AND(_xlfn.ISFORMULA($O$114)&lt;&gt;FALSE,OR($O$115="*",$O$115="＊"),OR($O$116="*",$O$116="＊"),OR($O$117="*",$O$117="＊"),OR($O$118="*",$O$118="＊")))</formula>
    </cfRule>
  </conditionalFormatting>
  <conditionalFormatting sqref="O115">
    <cfRule type="expression" dxfId="80" priority="100">
      <formula>AND($O$115="",$F$115="",$G$115="",$H$115="",OR($I$115="",$I$115="-"),$J$115="",OR($K$115="",$K$115="-"))</formula>
    </cfRule>
  </conditionalFormatting>
  <conditionalFormatting sqref="O116">
    <cfRule type="expression" dxfId="79" priority="101">
      <formula>AND($O$116="",$F$116="",$G$116="",$H$116="",OR($I$116="",$I$116="-"),$J$116="",OR($K$116="",$K$116="-"))</formula>
    </cfRule>
  </conditionalFormatting>
  <conditionalFormatting sqref="O117">
    <cfRule type="expression" dxfId="78" priority="102">
      <formula>AND($O$117="",$F$117="",$G$117="",$H$117="",$I$117="",$J$117="",$K$117="")</formula>
    </cfRule>
  </conditionalFormatting>
  <conditionalFormatting sqref="O118">
    <cfRule type="expression" dxfId="77" priority="103">
      <formula>AND($O$118="",$F$118="",$G$118="",$H$118="",OR($I$118="",$I$118="-"),$J$118="",OR($K$118="",$K$118="-"))</formula>
    </cfRule>
  </conditionalFormatting>
  <conditionalFormatting sqref="O119">
    <cfRule type="expression" dxfId="76" priority="104">
      <formula>AND($O$119="",$F$119="",$G$119="",$H$119="",$I$119="",$J$119="",$K$119="")</formula>
    </cfRule>
  </conditionalFormatting>
  <conditionalFormatting sqref="O120">
    <cfRule type="expression" dxfId="75" priority="105">
      <formula>AND($O$120="",$F$120="",$G$120="",$H$120="",$I$120="",$J$120="",$K$120="")</formula>
    </cfRule>
  </conditionalFormatting>
  <conditionalFormatting sqref="O121">
    <cfRule type="expression" dxfId="74" priority="106">
      <formula>OR($O$121="",AND(_xlfn.ISFORMULA($O$121)&lt;&gt;FALSE,OR($O$122="*",$O$122="＊"),OR($O$123="*",$O$123="＊"),OR($O$124="*",$O$124="＊")))</formula>
    </cfRule>
  </conditionalFormatting>
  <conditionalFormatting sqref="O122">
    <cfRule type="expression" dxfId="73" priority="107">
      <formula>AND($O$122="",$F$122="",$G$122="",$H$122="",OR($I$122="",$I$122="-"),$J$122="",OR($K$122="",$K$122="-"))</formula>
    </cfRule>
  </conditionalFormatting>
  <conditionalFormatting sqref="O123">
    <cfRule type="expression" dxfId="72" priority="108">
      <formula>AND($O$123="",$F$123="",$G$123="",$H$123="",$I$123="",$J$123="",$K$123="")</formula>
    </cfRule>
  </conditionalFormatting>
  <conditionalFormatting sqref="O124">
    <cfRule type="expression" dxfId="71" priority="109">
      <formula>AND($O$124="",$F$124="",$G$124="",$H$124="",$I$124="",$J$124="",$K$124="")</formula>
    </cfRule>
  </conditionalFormatting>
  <conditionalFormatting sqref="O125">
    <cfRule type="expression" dxfId="70" priority="110">
      <formula>AND($O$125="",$F$125="",$G$125="",$H$125="",$I$125="",$J$125="",$K$125="")</formula>
    </cfRule>
  </conditionalFormatting>
  <conditionalFormatting sqref="O126">
    <cfRule type="expression" dxfId="69" priority="111">
      <formula>AND($O$126="",$F$126="",$G$126="",$H$126="",$I$126="",$J$126="",$K$126="")</formula>
    </cfRule>
  </conditionalFormatting>
  <conditionalFormatting sqref="O127">
    <cfRule type="expression" dxfId="68" priority="112">
      <formula>AND($O$127="",$F$127="",$G$127="",$H$127="",$I$127="",$J$127="",$K$127="")</formula>
    </cfRule>
  </conditionalFormatting>
  <conditionalFormatting sqref="O128">
    <cfRule type="expression" dxfId="67" priority="113">
      <formula>AND($O$128="",$F$128="",$G$128="",$H$128="",OR($I$128="",$I$128="-"),$J$128="",OR($K$128="",$K$128="-"))</formula>
    </cfRule>
  </conditionalFormatting>
  <conditionalFormatting sqref="O129">
    <cfRule type="expression" dxfId="66" priority="114">
      <formula>OR($O$129="",AND(_xlfn.ISFORMULA($O$129)&lt;&gt;FALSE,OR($O$130="*",$O$130="＊"),OR($O$131="*",$O$131="＊"),OR($O$132="*",$O$132="＊")))</formula>
    </cfRule>
  </conditionalFormatting>
  <conditionalFormatting sqref="O130">
    <cfRule type="expression" dxfId="65" priority="115">
      <formula>AND($O$130="",$F$130="",$G$130="",$H$130="",$I$130="",$J$130="",$K$130="")</formula>
    </cfRule>
  </conditionalFormatting>
  <conditionalFormatting sqref="O131">
    <cfRule type="expression" dxfId="64" priority="116">
      <formula>AND($O$131="",$F$131="",$G$131="",$H$131="",$I$131="",$J$131="",$K$131="")</formula>
    </cfRule>
  </conditionalFormatting>
  <conditionalFormatting sqref="O132">
    <cfRule type="expression" dxfId="63" priority="117">
      <formula>AND($O$132="",$F$132="",$G$132="",$H$132="",$I$132="",$J$132="",$K$132="")</formula>
    </cfRule>
  </conditionalFormatting>
  <conditionalFormatting sqref="O133">
    <cfRule type="expression" dxfId="62" priority="118">
      <formula>AND($O$133="",$F$133="",$G$133="",$H$133="",$I$133="",$J$133="",$K$133="")</formula>
    </cfRule>
  </conditionalFormatting>
  <conditionalFormatting sqref="P102">
    <cfRule type="expression" dxfId="61" priority="119">
      <formula>AND($P$102="",$F$102="",$G$102="",$H$102="",OR($I$102="",$I$102="-"),$J$102="",OR($K$102="",$K$102="-"))</formula>
    </cfRule>
  </conditionalFormatting>
  <conditionalFormatting sqref="P103">
    <cfRule type="expression" dxfId="60" priority="120">
      <formula>AND($P$103="",$F$103="",$G$103="",$H$103="",OR($I$103="",$I$103="-"),$J$103="",OR($K$103="",$K$103="-"))</formula>
    </cfRule>
  </conditionalFormatting>
  <conditionalFormatting sqref="P104">
    <cfRule type="expression" dxfId="59" priority="121">
      <formula>AND($P$104="",$F$104="",$G$104="",$H$104="",OR($I$104="",$I$104="-"),$J$104="",OR($K$104="",$K$104="-"))</formula>
    </cfRule>
  </conditionalFormatting>
  <conditionalFormatting sqref="P105">
    <cfRule type="expression" dxfId="58" priority="122">
      <formula>OR($P$105="",AND(_xlfn.ISFORMULA($P$105)&lt;&gt;FALSE,OR($P$106="*",$P$106="＊"),OR($P$107="*",$P$107="＊"),OR($P$108="*",$P$108="＊"),OR($P$109="*",$P$109="＊")))</formula>
    </cfRule>
  </conditionalFormatting>
  <conditionalFormatting sqref="P106">
    <cfRule type="expression" dxfId="57" priority="123">
      <formula>AND($P$106="",$F$106="",$G$106="",$H$106="",$I$106="",$J$106="",$K$106="")</formula>
    </cfRule>
  </conditionalFormatting>
  <conditionalFormatting sqref="P107">
    <cfRule type="expression" dxfId="56" priority="124">
      <formula>AND($P$107="",$F$107="",$G$107="",$H$107="",OR($I$107="",$I$107="-"),$J$107="",OR($K$107="",$K$107="-"))</formula>
    </cfRule>
  </conditionalFormatting>
  <conditionalFormatting sqref="P108">
    <cfRule type="expression" dxfId="55" priority="125">
      <formula>AND($P$108="",$F$108="",$G$108="",$H$108="",OR($I$108="",$I$108="-"),$J$108="",OR($K$108="",$K$108="-"))</formula>
    </cfRule>
  </conditionalFormatting>
  <conditionalFormatting sqref="P109">
    <cfRule type="expression" dxfId="54" priority="126">
      <formula>AND($P$109="",$F$109="",$G$109="",$H$109="",OR($I$109="",$I$109="-"),$J$109="",OR($K$109="",$K$109="-"))</formula>
    </cfRule>
  </conditionalFormatting>
  <conditionalFormatting sqref="P110">
    <cfRule type="expression" dxfId="53" priority="127">
      <formula>OR($P$110="",AND(_xlfn.ISFORMULA($P$110)&lt;&gt;FALSE,OR($P$111="*",$P$111="＊"),OR($P$112="*",$P$112="＊"),OR($P$113="*",$P$113="＊"),OR($P$114="*",$P$114="＊"),OR($P$115="*",$P$115="＊"),OR($P$116="*",$P$116="＊"),OR($P$117="*",$P$117="＊"),OR($P$118="*",$P$118="＊"),OR($P$119="*",$P$119="＊"),OR($P$120="*",$P$120="＊"),OR($P$121="*",$P$121="＊"),OR($P$122="*",$P$122="＊"),OR($P$123="*",$P$123="＊"),OR($P$124="*",$P$124="＊"),OR($P$125="*",$P$125="＊"),OR($P$126="*",$P$126="＊"),OR($P$127="*",$P$127="＊"),OR($P$128="*",$P$128="＊"),OR($P$129="*",$P$129="＊"),OR($P$130="*",$P$130="＊"),OR($P$131="*",$P$131="＊"),OR($P$132="*",$P$132="＊"),OR($P$133="*",$P$133="＊")))</formula>
    </cfRule>
  </conditionalFormatting>
  <conditionalFormatting sqref="P111">
    <cfRule type="expression" dxfId="52" priority="128">
      <formula>AND($P$111="",$F$111="",$G$111="",$H$111="",OR($I$111="",$I$111="-"),$J$111="",OR($K$111="",$K$111="-"))</formula>
    </cfRule>
  </conditionalFormatting>
  <conditionalFormatting sqref="P112">
    <cfRule type="expression" dxfId="51" priority="129">
      <formula>AND($P$112="",$F$112="",$G$112="",$H$112="",OR($I$112="",$I$112="-"),$J$112="",OR($K$112="",$K$112="-"))</formula>
    </cfRule>
  </conditionalFormatting>
  <conditionalFormatting sqref="P113">
    <cfRule type="expression" dxfId="50" priority="130">
      <formula>AND($P$113="",$F$113="",$G$113="",$H$113="",OR($I$113="",$I$113="-"),$J$113="",OR($K$113="",$K$113="-"))</formula>
    </cfRule>
  </conditionalFormatting>
  <conditionalFormatting sqref="P114">
    <cfRule type="expression" dxfId="49" priority="131">
      <formula>OR($P$114="",AND(_xlfn.ISFORMULA($P$114)&lt;&gt;FALSE,OR($P$115="*",$P$115="＊"),OR($P$116="*",$P$116="＊"),OR($P$117="*",$P$117="＊"),OR($P$118="*",$P$118="＊")))</formula>
    </cfRule>
  </conditionalFormatting>
  <conditionalFormatting sqref="P115">
    <cfRule type="expression" dxfId="48" priority="132">
      <formula>AND($P$115="",$F$115="",$G$115="",$H$115="",OR($I$115="",$I$115="-"),$J$115="",OR($K$115="",$K$115="-"))</formula>
    </cfRule>
  </conditionalFormatting>
  <conditionalFormatting sqref="P116">
    <cfRule type="expression" dxfId="47" priority="133">
      <formula>AND($P$116="",$F$116="",$G$116="",$H$116="",OR($I$116="",$I$116="-"),$J$116="",OR($K$116="",$K$116="-"))</formula>
    </cfRule>
  </conditionalFormatting>
  <conditionalFormatting sqref="P117">
    <cfRule type="expression" dxfId="46" priority="134">
      <formula>AND($P$117="",$F$117="",$G$117="",$H$117="",$I$117="",$J$117="",$K$117="")</formula>
    </cfRule>
  </conditionalFormatting>
  <conditionalFormatting sqref="P118">
    <cfRule type="expression" dxfId="45" priority="135">
      <formula>AND($P$118="",$F$118="",$G$118="",$H$118="",OR($I$118="",$I$118="-"),$J$118="",OR($K$118="",$K$118="-"))</formula>
    </cfRule>
  </conditionalFormatting>
  <conditionalFormatting sqref="P119">
    <cfRule type="expression" dxfId="44" priority="136">
      <formula>AND($P$119="",$F$119="",$G$119="",$H$119="",$I$119="",$J$119="",$K$119="")</formula>
    </cfRule>
  </conditionalFormatting>
  <conditionalFormatting sqref="P120">
    <cfRule type="expression" dxfId="43" priority="137">
      <formula>AND($P$120="",$F$120="",$G$120="",$H$120="",$I$120="",$J$120="",$K$120="")</formula>
    </cfRule>
  </conditionalFormatting>
  <conditionalFormatting sqref="P121">
    <cfRule type="expression" dxfId="42" priority="138">
      <formula>OR($P$121="",AND(_xlfn.ISFORMULA($P$121)&lt;&gt;FALSE,OR($P$122="*",$P$122="＊"),OR($P$123="*",$P$123="＊"),OR($P$124="*",$P$124="＊")))</formula>
    </cfRule>
  </conditionalFormatting>
  <conditionalFormatting sqref="P122">
    <cfRule type="expression" dxfId="41" priority="139">
      <formula>AND($P$122="",$F$122="",$G$122="",$H$122="",OR($I$122="",$I$122="-"),$J$122="",OR($K$122="",$K$122="-"))</formula>
    </cfRule>
  </conditionalFormatting>
  <conditionalFormatting sqref="P123">
    <cfRule type="expression" dxfId="40" priority="140">
      <formula>AND($P$123="",$F$123="",$G$123="",$H$123="",$I$123="",$J$123="",$K$123="")</formula>
    </cfRule>
  </conditionalFormatting>
  <conditionalFormatting sqref="P124">
    <cfRule type="expression" dxfId="39" priority="141">
      <formula>AND($P$124="",$F$124="",$G$124="",$H$124="",$I$124="",$J$124="",$K$124="")</formula>
    </cfRule>
  </conditionalFormatting>
  <conditionalFormatting sqref="P125">
    <cfRule type="expression" dxfId="38" priority="142">
      <formula>AND($P$125="",$F$125="",$G$125="",$H$125="",$I$125="",$J$125="",$K$125="")</formula>
    </cfRule>
  </conditionalFormatting>
  <conditionalFormatting sqref="P126">
    <cfRule type="expression" dxfId="37" priority="143">
      <formula>AND($P$126="",$F$126="",$G$126="",$H$126="",$I$126="",$J$126="",$K$126="")</formula>
    </cfRule>
  </conditionalFormatting>
  <conditionalFormatting sqref="P127">
    <cfRule type="expression" dxfId="36" priority="144">
      <formula>AND($P$127="",$F$127="",$G$127="",$H$127="",$I$127="",$J$127="",$K$127="")</formula>
    </cfRule>
  </conditionalFormatting>
  <conditionalFormatting sqref="P128">
    <cfRule type="expression" dxfId="35" priority="145">
      <formula>AND($P$128="",$F$128="",$G$128="",$H$128="",OR($I$128="",$I$128="-"),$J$128="",OR($K$128="",$K$128="-"))</formula>
    </cfRule>
  </conditionalFormatting>
  <conditionalFormatting sqref="P129">
    <cfRule type="expression" dxfId="34" priority="146">
      <formula>OR($P$129="",AND(_xlfn.ISFORMULA($P$129)&lt;&gt;FALSE,OR($P$130="*",$P$130="＊"),OR($P$131="*",$P$131="＊"),OR($P$132="*",$P$132="＊")))</formula>
    </cfRule>
  </conditionalFormatting>
  <conditionalFormatting sqref="P130">
    <cfRule type="expression" dxfId="33" priority="147">
      <formula>AND($P$130="",$F$130="",$G$130="",$H$130="",$I$130="",$J$130="",$K$130="")</formula>
    </cfRule>
  </conditionalFormatting>
  <conditionalFormatting sqref="P131">
    <cfRule type="expression" dxfId="32" priority="148">
      <formula>AND($P$131="",$F$131="",$G$131="",$H$131="",$I$131="",$J$131="",$K$131="")</formula>
    </cfRule>
  </conditionalFormatting>
  <conditionalFormatting sqref="P132">
    <cfRule type="expression" dxfId="31" priority="149">
      <formula>AND($P$132="",$F$132="",$G$132="",$H$132="",$I$132="",$J$132="",$K$132="")</formula>
    </cfRule>
  </conditionalFormatting>
  <conditionalFormatting sqref="P133">
    <cfRule type="expression" dxfId="30" priority="150">
      <formula>AND($P$133="",$F$133="",$G$133="",$H$133="",$I$133="",$J$133="",$K$133="")</formula>
    </cfRule>
  </conditionalFormatting>
  <conditionalFormatting sqref="F109">
    <cfRule type="expression" dxfId="29" priority="22">
      <formula>AND($F$109="",$M$109="",$N$109="",$O$109="",OR($P$109="",$P$109="-"))</formula>
    </cfRule>
  </conditionalFormatting>
  <conditionalFormatting sqref="F96">
    <cfRule type="expression" dxfId="28" priority="21">
      <formula>AND($F$96="")</formula>
    </cfRule>
  </conditionalFormatting>
  <conditionalFormatting sqref="L67">
    <cfRule type="expression" dxfId="27" priority="20">
      <formula>AND($L$67="")</formula>
    </cfRule>
  </conditionalFormatting>
  <conditionalFormatting sqref="L74">
    <cfRule type="expression" dxfId="26" priority="19">
      <formula>AND($L$74="")</formula>
    </cfRule>
  </conditionalFormatting>
  <conditionalFormatting sqref="L76">
    <cfRule type="expression" dxfId="25" priority="18">
      <formula>AND($L$76="")</formula>
    </cfRule>
  </conditionalFormatting>
  <conditionalFormatting sqref="L27">
    <cfRule type="expression" dxfId="24" priority="17">
      <formula>AND($L$27="")</formula>
    </cfRule>
  </conditionalFormatting>
  <conditionalFormatting sqref="L28">
    <cfRule type="expression" dxfId="23" priority="16">
      <formula>AND($L$28="")</formula>
    </cfRule>
  </conditionalFormatting>
  <conditionalFormatting sqref="L33">
    <cfRule type="expression" dxfId="22" priority="15">
      <formula>AND($L$33="")</formula>
    </cfRule>
  </conditionalFormatting>
  <conditionalFormatting sqref="L37">
    <cfRule type="expression" dxfId="21" priority="14">
      <formula>AND($L$37="")</formula>
    </cfRule>
  </conditionalFormatting>
  <conditionalFormatting sqref="L58">
    <cfRule type="expression" dxfId="20" priority="13">
      <formula>AND($L$58="")</formula>
    </cfRule>
  </conditionalFormatting>
  <conditionalFormatting sqref="L21">
    <cfRule type="expression" dxfId="19" priority="12">
      <formula>AND($L$21="")</formula>
    </cfRule>
  </conditionalFormatting>
  <conditionalFormatting sqref="M32">
    <cfRule type="expression" dxfId="18" priority="11">
      <formula>AND($M$32="←内訳と不一致")</formula>
    </cfRule>
  </conditionalFormatting>
  <conditionalFormatting sqref="M33">
    <cfRule type="expression" dxfId="17" priority="10">
      <formula>AND($M$33="←内訳より小さい")</formula>
    </cfRule>
  </conditionalFormatting>
  <conditionalFormatting sqref="M45">
    <cfRule type="expression" dxfId="16" priority="8">
      <formula>AND($M$45="←内訳より小さい")</formula>
    </cfRule>
  </conditionalFormatting>
  <conditionalFormatting sqref="M47">
    <cfRule type="expression" dxfId="15" priority="7">
      <formula>AND($M$47="←内訳より小さい")</formula>
    </cfRule>
  </conditionalFormatting>
  <conditionalFormatting sqref="M53">
    <cfRule type="expression" dxfId="14" priority="6">
      <formula>AND($M$53="←内訳より小さい")</formula>
    </cfRule>
  </conditionalFormatting>
  <conditionalFormatting sqref="M18">
    <cfRule type="expression" dxfId="13" priority="5">
      <formula>AND($M$18="←内訳と不一致")</formula>
    </cfRule>
  </conditionalFormatting>
  <conditionalFormatting sqref="M19">
    <cfRule type="expression" dxfId="12" priority="4">
      <formula>AND($M$19="←内訳より小さい")</formula>
    </cfRule>
  </conditionalFormatting>
  <conditionalFormatting sqref="M24">
    <cfRule type="expression" dxfId="11" priority="3">
      <formula>AND($M$24="←内訳より小さい")</formula>
    </cfRule>
  </conditionalFormatting>
  <conditionalFormatting sqref="M28">
    <cfRule type="expression" dxfId="10" priority="2">
      <formula>AND($M$28="←内訳より小さい")</formula>
    </cfRule>
  </conditionalFormatting>
  <conditionalFormatting sqref="M37">
    <cfRule type="expression" dxfId="9" priority="1">
      <formula>AND($M$37="←内訳より小さい")</formula>
    </cfRule>
  </conditionalFormatting>
  <dataValidations count="20">
    <dataValidation imeMode="halfAlpha" allowBlank="1" showInputMessage="1" showErrorMessage="1" error="会計期間終了日を西暦で記載ください。_x000a_(XXXX/XX/XX)" prompt="会計期間終了日を西暦で記載ください。_x000a_(XXXX/XX/XX)" sqref="L14" xr:uid="{0107479F-66BA-437D-B23D-9BEEDB656569}"/>
    <dataValidation imeMode="halfAlpha" showInputMessage="1" showErrorMessage="1" error="8桁の数字を半角で記載ください。" prompt="8桁の数字を半角で記載ください。" sqref="N7" xr:uid="{38463EDE-F972-4133-96BD-2D66B3681FE7}"/>
    <dataValidation imeMode="halfAlpha" showInputMessage="1" showErrorMessage="1" error="10桁の数字を半角で記載ください。_x000a_（都道府県番号2桁+点数表番号1桁+医療機関コード7桁）" prompt="10桁の数字を半角で記載ください。_x000a_（都道府県番号2桁+点数表番号1桁+医療機関コード7桁）" sqref="N8" xr:uid="{A03B98BD-03B9-4CF9-B359-376DF7266716}"/>
    <dataValidation imeMode="halfAlpha" showInputMessage="1" showErrorMessage="1" error="13桁の数字を半角で記載ください。" prompt="13桁の数字を半角で記載ください。" sqref="N6" xr:uid="{21D89A82-1532-4864-AE1A-7B4B4AFA7136}"/>
    <dataValidation imeMode="halfAlpha" operator="greaterThan" allowBlank="1" showInputMessage="1" showErrorMessage="1" error="0より大きい数字を記載ください。" prompt="報告施設で直接業務に従事する職員の数を記載ください。" sqref="O11" xr:uid="{F683BF6E-27AF-4BC0-8A97-BDAC41BF2340}"/>
    <dataValidation allowBlank="1" showInputMessage="1" showErrorMessage="1" prompt="保険医療機関指定の有無を選択ください。" sqref="M8" xr:uid="{52D96CBC-31E8-43A3-95F1-8E7B34BB6ADF}"/>
    <dataValidation allowBlank="1" showInputMessage="1" showErrorMessage="1" prompt="病床・外来管理番号付与の有無を選択ください。" sqref="M7" xr:uid="{1FEAE6B8-EAED-4E16-BED0-2DCFC9B27DCB}"/>
    <dataValidation allowBlank="1" showInputMessage="1" showErrorMessage="1" prompt="町域のみ記載ください。丁目番地号は記載不要です。" sqref="K12" xr:uid="{E1430C93-6F95-4F72-88C2-F26DE31703BF}"/>
    <dataValidation type="list" allowBlank="1" showInputMessage="1" showErrorMessage="1" sqref="Q96:S96 Q16:S16" xr:uid="{6397B372-5107-4EB8-B6C4-DDD177A09138}">
      <formula1>$T$5:$T$7</formula1>
    </dataValidation>
    <dataValidation allowBlank="1" showInputMessage="1" showErrorMessage="1" error="リストから選択ください。" prompt="経理方式を選択ください。" sqref="D16" xr:uid="{D6B608F2-1BCA-4130-8C8E-696B25BD570E}"/>
    <dataValidation imeMode="halfAlpha" operator="greaterThan" allowBlank="1" showInputMessage="1" showErrorMessage="1" error="0より大きい数字を記載ください。" prompt="報告施設で直接業務に従事する役員の数を記載ください。" sqref="L11" xr:uid="{8CE650F0-431B-4EA2-92AD-D1EB526DFFD1}"/>
    <dataValidation imeMode="halfAlpha" operator="notEqual" showInputMessage="1" showErrorMessage="1" sqref="M20:M23 M25:M27" xr:uid="{CBF29EDE-E235-4755-BF80-99A9087EF9DA}"/>
    <dataValidation imeMode="halfAlpha" operator="notEqual" allowBlank="1" showInputMessage="1" showErrorMessage="1" sqref="M29" xr:uid="{5D6DEC53-243A-4662-8025-7C725DDB3410}"/>
    <dataValidation imeMode="halfAlpha" showInputMessage="1" showErrorMessage="1" sqref="O7:R7 O8:P8" xr:uid="{76688D12-60E4-4B33-A8FF-7CBC1A9F3343}"/>
    <dataValidation errorStyle="warning" allowBlank="1" showInputMessage="1" showErrorMessage="1" error="リスト以外の市区町村を入力しようとしています。" sqref="I12" xr:uid="{F36848A0-2EA5-48B6-8F9B-055BB428945E}"/>
    <dataValidation errorStyle="warning" allowBlank="1" showInputMessage="1" showErrorMessage="1" sqref="P12" xr:uid="{A29D2454-424E-483C-ADD8-50BFF1F1D586}"/>
    <dataValidation imeMode="halfAlpha" allowBlank="1" showInputMessage="1" showErrorMessage="1" error="会計期間開始日を西暦で記載ください。_x000a_(XXXX/XX/XX)" prompt="会計期間開始日を西暦で記載ください。_x000a_(XXXX/XX/XX)" sqref="G14" xr:uid="{12787F7C-6989-4312-94FF-A1B64C478AD1}"/>
    <dataValidation errorStyle="warning" allowBlank="1" showInputMessage="1" showErrorMessage="1" error="リスト以外の市区町村を入力しようとしています。" prompt="都道府県を選択するとリストが表示されます。リストにない場合は直接記載ください。" sqref="H12" xr:uid="{8A5CDB78-E23A-482D-8CA6-FA350D484D46}"/>
    <dataValidation allowBlank="1" showInputMessage="1" showErrorMessage="1" error="リストから選択ください。" prompt="病院が所在する都道府県を選択ください。" sqref="E12" xr:uid="{84FDC60F-A631-4BC6-8CCA-20A589F2811A}"/>
    <dataValidation errorStyle="warning" allowBlank="1" showInputMessage="1" showErrorMessage="1" error="リスト以外を入力しています。" prompt="市区町村を選択するとリストが表示されます。リストにない場合は直接記載ください。" sqref="O12" xr:uid="{809F2B1F-F71A-455A-B497-1C0CDB1B405F}"/>
  </dataValidations>
  <printOptions horizontalCentered="1" verticalCentered="1"/>
  <pageMargins left="0.39370078740157483" right="0.19685039370078741" top="0.59055118110236227" bottom="0.19685039370078741" header="0.39370078740157483" footer="0.19685039370078741"/>
  <pageSetup paperSize="9" scale="67" pageOrder="overThenDown" orientation="portrait" r:id="rId1"/>
  <rowBreaks count="1" manualBreakCount="1">
    <brk id="1" max="15" man="1"/>
  </rowBreaks>
  <colBreaks count="1" manualBreakCount="1">
    <brk id="16" min="2" max="82" man="1"/>
  </colBreaks>
  <drawing r:id="rId2"/>
  <extLst>
    <ext xmlns:x14="http://schemas.microsoft.com/office/spreadsheetml/2009/9/main" uri="{CCE6A557-97BC-4b89-ADB6-D9C93CAAB3DF}">
      <x14:dataValidations xmlns:xm="http://schemas.microsoft.com/office/excel/2006/main" count="1">
        <x14:dataValidation type="list" errorStyle="warning" allowBlank="1" showInputMessage="1" showErrorMessage="1" error="リスト以外を入力しています。" prompt="市区町村を選択するとリストが表示されます。リストにない場合は直接記載ください。" xr:uid="{107EC744-957A-4963-856B-B7997771F99D}">
          <x14:formula1>
            <xm:f>_xlfn.ANCHORARRAY('様式１－２リスト'!$I$2)</xm:f>
          </x14:formula1>
          <xm:sqref>L11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A34FAD-AAA4-44A8-BD8A-27623B837020}">
  <sheetPr>
    <tabColor theme="9"/>
  </sheetPr>
  <dimension ref="A2:E54"/>
  <sheetViews>
    <sheetView showGridLines="0" view="pageBreakPreview" zoomScaleNormal="100" zoomScaleSheetLayoutView="100" workbookViewId="0">
      <pane xSplit="4" ySplit="2" topLeftCell="E3" activePane="bottomRight" state="frozen"/>
      <selection activeCell="A3" sqref="A3"/>
      <selection pane="topRight" activeCell="A3" sqref="A3"/>
      <selection pane="bottomLeft" activeCell="A3" sqref="A3"/>
      <selection pane="bottomRight" activeCell="B2" sqref="B2:C2"/>
    </sheetView>
  </sheetViews>
  <sheetFormatPr defaultColWidth="10.59765625" defaultRowHeight="19.5" customHeight="1" x14ac:dyDescent="0.45"/>
  <cols>
    <col min="1" max="1" width="3.09765625" style="5" customWidth="1"/>
    <col min="2" max="2" width="3.09765625" style="1" customWidth="1"/>
    <col min="3" max="3" width="20.59765625" style="59" customWidth="1"/>
    <col min="4" max="4" width="40.59765625" style="59" customWidth="1"/>
    <col min="5" max="5" width="3.09765625" style="5" customWidth="1"/>
    <col min="6" max="16384" width="10.59765625" style="5"/>
  </cols>
  <sheetData>
    <row r="2" spans="2:5" ht="19.5" customHeight="1" x14ac:dyDescent="0.45">
      <c r="B2" s="260" t="s">
        <v>212</v>
      </c>
      <c r="C2" s="261"/>
      <c r="D2" s="50" t="s">
        <v>213</v>
      </c>
      <c r="E2" s="90"/>
    </row>
    <row r="3" spans="2:5" ht="19.5" customHeight="1" x14ac:dyDescent="0.45">
      <c r="B3" s="257" t="s">
        <v>215</v>
      </c>
      <c r="C3" s="257"/>
      <c r="D3" s="51" t="s">
        <v>214</v>
      </c>
      <c r="E3" s="90"/>
    </row>
    <row r="4" spans="2:5" ht="49.5" customHeight="1" x14ac:dyDescent="0.45">
      <c r="B4" s="255" t="s">
        <v>211</v>
      </c>
      <c r="C4" s="256"/>
      <c r="D4" s="6" t="s">
        <v>2691</v>
      </c>
      <c r="E4" s="90"/>
    </row>
    <row r="5" spans="2:5" ht="83.4" customHeight="1" x14ac:dyDescent="0.45">
      <c r="B5" s="3"/>
      <c r="C5" s="21" t="s">
        <v>58</v>
      </c>
      <c r="D5" s="6" t="s">
        <v>2692</v>
      </c>
      <c r="E5" s="90"/>
    </row>
    <row r="6" spans="2:5" ht="30" customHeight="1" x14ac:dyDescent="0.45">
      <c r="B6" s="3"/>
      <c r="C6" s="52" t="s">
        <v>57</v>
      </c>
      <c r="D6" s="53" t="s">
        <v>18</v>
      </c>
      <c r="E6" s="90"/>
    </row>
    <row r="7" spans="2:5" s="92" customFormat="1" ht="30" customHeight="1" x14ac:dyDescent="0.45">
      <c r="B7" s="93"/>
      <c r="C7" s="94" t="s">
        <v>2923</v>
      </c>
      <c r="D7" s="95" t="s">
        <v>2924</v>
      </c>
      <c r="E7" s="96"/>
    </row>
    <row r="8" spans="2:5" ht="30" customHeight="1" x14ac:dyDescent="0.45">
      <c r="B8" s="262" t="s">
        <v>221</v>
      </c>
      <c r="C8" s="263"/>
      <c r="D8" s="6" t="s">
        <v>2685</v>
      </c>
      <c r="E8" s="90"/>
    </row>
    <row r="9" spans="2:5" ht="39.75" customHeight="1" x14ac:dyDescent="0.45">
      <c r="B9" s="255" t="s">
        <v>222</v>
      </c>
      <c r="C9" s="256"/>
      <c r="D9" s="6" t="s">
        <v>2693</v>
      </c>
      <c r="E9" s="90"/>
    </row>
    <row r="10" spans="2:5" ht="66" customHeight="1" x14ac:dyDescent="0.45">
      <c r="B10" s="3"/>
      <c r="C10" s="21" t="s">
        <v>58</v>
      </c>
      <c r="D10" s="6" t="s">
        <v>19</v>
      </c>
      <c r="E10" s="90"/>
    </row>
    <row r="11" spans="2:5" ht="39.6" customHeight="1" x14ac:dyDescent="0.45">
      <c r="B11" s="3"/>
      <c r="C11" s="54" t="s">
        <v>57</v>
      </c>
      <c r="D11" s="60" t="s">
        <v>20</v>
      </c>
      <c r="E11" s="90"/>
    </row>
    <row r="12" spans="2:5" s="92" customFormat="1" ht="30" customHeight="1" x14ac:dyDescent="0.45">
      <c r="B12" s="93"/>
      <c r="C12" s="94" t="s">
        <v>2923</v>
      </c>
      <c r="D12" s="95" t="s">
        <v>2924</v>
      </c>
      <c r="E12" s="96"/>
    </row>
    <row r="13" spans="2:5" ht="72" customHeight="1" x14ac:dyDescent="0.45">
      <c r="B13" s="255" t="s">
        <v>223</v>
      </c>
      <c r="C13" s="256"/>
      <c r="D13" s="6" t="s">
        <v>2694</v>
      </c>
      <c r="E13" s="90"/>
    </row>
    <row r="14" spans="2:5" ht="30" customHeight="1" x14ac:dyDescent="0.45">
      <c r="B14" s="3"/>
      <c r="C14" s="21" t="s">
        <v>40</v>
      </c>
      <c r="D14" s="6" t="s">
        <v>2</v>
      </c>
      <c r="E14" s="90"/>
    </row>
    <row r="15" spans="2:5" ht="30" customHeight="1" x14ac:dyDescent="0.45">
      <c r="B15" s="2"/>
      <c r="C15" s="21" t="s">
        <v>34</v>
      </c>
      <c r="D15" s="10" t="s">
        <v>302</v>
      </c>
      <c r="E15" s="90"/>
    </row>
    <row r="16" spans="2:5" ht="19.5" customHeight="1" x14ac:dyDescent="0.45">
      <c r="B16" s="257" t="s">
        <v>30</v>
      </c>
      <c r="C16" s="257"/>
      <c r="D16" s="51" t="s">
        <v>216</v>
      </c>
      <c r="E16" s="90"/>
    </row>
    <row r="17" spans="2:5" ht="19.5" customHeight="1" x14ac:dyDescent="0.45">
      <c r="B17" s="258" t="s">
        <v>224</v>
      </c>
      <c r="C17" s="259"/>
      <c r="D17" s="6" t="s">
        <v>217</v>
      </c>
      <c r="E17" s="90"/>
    </row>
    <row r="18" spans="2:5" ht="49.2" customHeight="1" x14ac:dyDescent="0.45">
      <c r="B18" s="3"/>
      <c r="C18" s="21" t="s">
        <v>56</v>
      </c>
      <c r="D18" s="55" t="s">
        <v>15</v>
      </c>
      <c r="E18" s="90"/>
    </row>
    <row r="19" spans="2:5" ht="39.75" customHeight="1" x14ac:dyDescent="0.45">
      <c r="B19" s="3"/>
      <c r="C19" s="56" t="s">
        <v>219</v>
      </c>
      <c r="D19" s="10" t="s">
        <v>42</v>
      </c>
      <c r="E19" s="90"/>
    </row>
    <row r="20" spans="2:5" ht="39.75" customHeight="1" x14ac:dyDescent="0.45">
      <c r="B20" s="3"/>
      <c r="C20" s="57" t="s">
        <v>55</v>
      </c>
      <c r="D20" s="58" t="s">
        <v>43</v>
      </c>
      <c r="E20" s="90"/>
    </row>
    <row r="21" spans="2:5" ht="30" customHeight="1" x14ac:dyDescent="0.45">
      <c r="B21" s="2"/>
      <c r="C21" s="21" t="s">
        <v>54</v>
      </c>
      <c r="D21" s="6" t="s">
        <v>308</v>
      </c>
      <c r="E21" s="90"/>
    </row>
    <row r="22" spans="2:5" ht="19.5" customHeight="1" x14ac:dyDescent="0.45">
      <c r="B22" s="258" t="s">
        <v>225</v>
      </c>
      <c r="C22" s="264"/>
      <c r="D22" s="6" t="s">
        <v>218</v>
      </c>
      <c r="E22" s="90"/>
    </row>
    <row r="23" spans="2:5" ht="30.6" customHeight="1" x14ac:dyDescent="0.45">
      <c r="B23" s="27"/>
      <c r="C23" s="21" t="s">
        <v>311</v>
      </c>
      <c r="D23" s="6" t="s">
        <v>313</v>
      </c>
      <c r="E23" s="90"/>
    </row>
    <row r="24" spans="2:5" ht="29.4" customHeight="1" x14ac:dyDescent="0.45">
      <c r="B24" s="3"/>
      <c r="C24" s="21" t="s">
        <v>53</v>
      </c>
      <c r="D24" s="6" t="s">
        <v>2686</v>
      </c>
      <c r="E24" s="90"/>
    </row>
    <row r="25" spans="2:5" ht="30" customHeight="1" x14ac:dyDescent="0.45">
      <c r="B25" s="3"/>
      <c r="C25" s="56" t="s">
        <v>52</v>
      </c>
      <c r="D25" s="6" t="s">
        <v>2687</v>
      </c>
      <c r="E25" s="90"/>
    </row>
    <row r="26" spans="2:5" ht="39.75" customHeight="1" x14ac:dyDescent="0.45">
      <c r="B26" s="3"/>
      <c r="C26" s="21" t="s">
        <v>51</v>
      </c>
      <c r="D26" s="7" t="s">
        <v>2688</v>
      </c>
      <c r="E26" s="90"/>
    </row>
    <row r="27" spans="2:5" ht="49.5" customHeight="1" x14ac:dyDescent="0.45">
      <c r="B27" s="3"/>
      <c r="C27" s="21" t="s">
        <v>50</v>
      </c>
      <c r="D27" s="6" t="s">
        <v>2689</v>
      </c>
      <c r="E27" s="90"/>
    </row>
    <row r="28" spans="2:5" ht="49.5" customHeight="1" x14ac:dyDescent="0.45">
      <c r="B28" s="2"/>
      <c r="C28" s="21" t="s">
        <v>49</v>
      </c>
      <c r="D28" s="6" t="s">
        <v>2690</v>
      </c>
      <c r="E28" s="90"/>
    </row>
    <row r="29" spans="2:5" ht="39.75" customHeight="1" x14ac:dyDescent="0.45">
      <c r="B29" s="258" t="s">
        <v>226</v>
      </c>
      <c r="C29" s="259"/>
      <c r="D29" s="6" t="s">
        <v>220</v>
      </c>
      <c r="E29" s="90"/>
    </row>
    <row r="30" spans="2:5" ht="19.5" customHeight="1" x14ac:dyDescent="0.45">
      <c r="B30" s="2"/>
      <c r="C30" s="21" t="s">
        <v>48</v>
      </c>
      <c r="D30" s="6" t="s">
        <v>80</v>
      </c>
      <c r="E30" s="90"/>
    </row>
    <row r="31" spans="2:5" ht="39.75" customHeight="1" x14ac:dyDescent="0.45">
      <c r="B31" s="255" t="s">
        <v>227</v>
      </c>
      <c r="C31" s="256"/>
      <c r="D31" s="6" t="s">
        <v>81</v>
      </c>
      <c r="E31" s="90"/>
    </row>
    <row r="32" spans="2:5" ht="19.5" customHeight="1" x14ac:dyDescent="0.45">
      <c r="B32" s="3"/>
      <c r="C32" s="21" t="s">
        <v>46</v>
      </c>
      <c r="D32" s="6" t="s">
        <v>8</v>
      </c>
      <c r="E32" s="90"/>
    </row>
    <row r="33" spans="2:5" ht="30" customHeight="1" x14ac:dyDescent="0.45">
      <c r="B33" s="2"/>
      <c r="C33" s="21" t="s">
        <v>47</v>
      </c>
      <c r="D33" s="6" t="s">
        <v>9</v>
      </c>
      <c r="E33" s="90"/>
    </row>
    <row r="34" spans="2:5" ht="19.5" customHeight="1" x14ac:dyDescent="0.45">
      <c r="B34" s="262" t="s">
        <v>228</v>
      </c>
      <c r="C34" s="263"/>
      <c r="D34" s="6" t="s">
        <v>82</v>
      </c>
      <c r="E34" s="90"/>
    </row>
    <row r="35" spans="2:5" ht="49.5" customHeight="1" x14ac:dyDescent="0.45">
      <c r="B35" s="255" t="s">
        <v>229</v>
      </c>
      <c r="C35" s="256"/>
      <c r="D35" s="6" t="s">
        <v>21</v>
      </c>
      <c r="E35" s="90"/>
    </row>
    <row r="36" spans="2:5" ht="30" customHeight="1" x14ac:dyDescent="0.45">
      <c r="B36" s="2"/>
      <c r="C36" s="21" t="s">
        <v>39</v>
      </c>
      <c r="D36" s="6" t="s">
        <v>10</v>
      </c>
      <c r="E36" s="90"/>
    </row>
    <row r="37" spans="2:5" ht="49.5" customHeight="1" x14ac:dyDescent="0.45">
      <c r="B37" s="262" t="s">
        <v>230</v>
      </c>
      <c r="C37" s="263"/>
      <c r="D37" s="6" t="s">
        <v>3007</v>
      </c>
      <c r="E37" s="90"/>
    </row>
    <row r="38" spans="2:5" ht="39.75" customHeight="1" x14ac:dyDescent="0.45">
      <c r="B38" s="262" t="s">
        <v>231</v>
      </c>
      <c r="C38" s="263"/>
      <c r="D38" s="6" t="s">
        <v>79</v>
      </c>
      <c r="E38" s="90"/>
    </row>
    <row r="39" spans="2:5" ht="19.5" customHeight="1" x14ac:dyDescent="0.45">
      <c r="B39" s="266" t="s">
        <v>208</v>
      </c>
      <c r="C39" s="266"/>
      <c r="D39" s="7" t="s">
        <v>208</v>
      </c>
      <c r="E39" s="90"/>
    </row>
    <row r="40" spans="2:5" ht="39.75" customHeight="1" x14ac:dyDescent="0.45">
      <c r="B40" s="265" t="s">
        <v>32</v>
      </c>
      <c r="C40" s="257"/>
      <c r="D40" s="7" t="s">
        <v>84</v>
      </c>
      <c r="E40" s="90"/>
    </row>
    <row r="41" spans="2:5" ht="19.5" customHeight="1" x14ac:dyDescent="0.45">
      <c r="B41" s="3"/>
      <c r="C41" s="49" t="s">
        <v>33</v>
      </c>
      <c r="D41" s="51" t="s">
        <v>13</v>
      </c>
      <c r="E41" s="90"/>
    </row>
    <row r="42" spans="2:5" ht="39.6" customHeight="1" x14ac:dyDescent="0.45">
      <c r="B42" s="3"/>
      <c r="C42" s="49" t="s">
        <v>34</v>
      </c>
      <c r="D42" s="10" t="s">
        <v>306</v>
      </c>
      <c r="E42" s="90"/>
    </row>
    <row r="43" spans="2:5" ht="39.6" customHeight="1" x14ac:dyDescent="0.45">
      <c r="B43" s="2"/>
      <c r="C43" s="49" t="s">
        <v>35</v>
      </c>
      <c r="D43" s="51" t="s">
        <v>307</v>
      </c>
      <c r="E43" s="90"/>
    </row>
    <row r="44" spans="2:5" ht="49.5" customHeight="1" x14ac:dyDescent="0.45">
      <c r="B44" s="257" t="s">
        <v>36</v>
      </c>
      <c r="C44" s="257"/>
      <c r="D44" s="7" t="s">
        <v>83</v>
      </c>
      <c r="E44" s="90"/>
    </row>
    <row r="45" spans="2:5" ht="19.5" customHeight="1" x14ac:dyDescent="0.45">
      <c r="B45" s="262" t="s">
        <v>232</v>
      </c>
      <c r="C45" s="263"/>
      <c r="D45" s="6" t="s">
        <v>85</v>
      </c>
      <c r="E45" s="90"/>
    </row>
    <row r="46" spans="2:5" ht="19.5" customHeight="1" x14ac:dyDescent="0.45">
      <c r="B46" s="257" t="s">
        <v>209</v>
      </c>
      <c r="C46" s="257"/>
      <c r="D46" s="7" t="s">
        <v>209</v>
      </c>
      <c r="E46" s="90"/>
    </row>
    <row r="47" spans="2:5" ht="19.5" customHeight="1" x14ac:dyDescent="0.45">
      <c r="B47" s="265" t="s">
        <v>37</v>
      </c>
      <c r="C47" s="257"/>
      <c r="D47" s="7" t="s">
        <v>44</v>
      </c>
      <c r="E47" s="90"/>
    </row>
    <row r="48" spans="2:5" ht="39.6" customHeight="1" x14ac:dyDescent="0.45">
      <c r="B48" s="3"/>
      <c r="C48" s="49" t="s">
        <v>34</v>
      </c>
      <c r="D48" s="10" t="s">
        <v>303</v>
      </c>
      <c r="E48" s="90"/>
    </row>
    <row r="49" spans="1:5" ht="39.6" customHeight="1" x14ac:dyDescent="0.45">
      <c r="B49" s="2"/>
      <c r="C49" s="49" t="s">
        <v>35</v>
      </c>
      <c r="D49" s="10" t="s">
        <v>304</v>
      </c>
      <c r="E49" s="90"/>
    </row>
    <row r="50" spans="1:5" ht="39.75" customHeight="1" x14ac:dyDescent="0.45">
      <c r="A50" s="4"/>
      <c r="B50" s="267" t="s">
        <v>38</v>
      </c>
      <c r="C50" s="268"/>
      <c r="D50" s="10" t="s">
        <v>233</v>
      </c>
      <c r="E50" s="90"/>
    </row>
    <row r="51" spans="1:5" ht="30" customHeight="1" x14ac:dyDescent="0.45">
      <c r="A51" s="4"/>
      <c r="B51" s="267" t="s">
        <v>210</v>
      </c>
      <c r="C51" s="269"/>
      <c r="D51" s="6" t="s">
        <v>3008</v>
      </c>
      <c r="E51" s="90"/>
    </row>
    <row r="52" spans="1:5" ht="30" customHeight="1" collapsed="1" x14ac:dyDescent="0.45">
      <c r="A52" s="4"/>
      <c r="B52" s="267" t="s">
        <v>113</v>
      </c>
      <c r="C52" s="268"/>
      <c r="D52" s="10" t="s">
        <v>22</v>
      </c>
      <c r="E52" s="90"/>
    </row>
    <row r="53" spans="1:5" ht="30" customHeight="1" collapsed="1" x14ac:dyDescent="0.45">
      <c r="A53" s="4"/>
      <c r="B53" s="267" t="s">
        <v>234</v>
      </c>
      <c r="C53" s="268"/>
      <c r="D53" s="51" t="s">
        <v>234</v>
      </c>
      <c r="E53" s="90"/>
    </row>
    <row r="54" spans="1:5" ht="19.5" customHeight="1" x14ac:dyDescent="0.45">
      <c r="D54" s="7"/>
      <c r="E54" s="91"/>
    </row>
  </sheetData>
  <sheetProtection sheet="1" objects="1" scenarios="1"/>
  <mergeCells count="25">
    <mergeCell ref="B37:C37"/>
    <mergeCell ref="B38:C38"/>
    <mergeCell ref="B40:C40"/>
    <mergeCell ref="B39:C39"/>
    <mergeCell ref="B53:C53"/>
    <mergeCell ref="B52:C52"/>
    <mergeCell ref="B44:C44"/>
    <mergeCell ref="B45:C45"/>
    <mergeCell ref="B46:C46"/>
    <mergeCell ref="B47:C47"/>
    <mergeCell ref="B50:C50"/>
    <mergeCell ref="B51:C51"/>
    <mergeCell ref="B22:C22"/>
    <mergeCell ref="B29:C29"/>
    <mergeCell ref="B31:C31"/>
    <mergeCell ref="B34:C34"/>
    <mergeCell ref="B35:C35"/>
    <mergeCell ref="B13:C13"/>
    <mergeCell ref="B16:C16"/>
    <mergeCell ref="B17:C17"/>
    <mergeCell ref="B2:C2"/>
    <mergeCell ref="B3:C3"/>
    <mergeCell ref="B4:C4"/>
    <mergeCell ref="B8:C8"/>
    <mergeCell ref="B9:C9"/>
  </mergeCells>
  <phoneticPr fontId="1"/>
  <printOptions horizontalCentered="1"/>
  <pageMargins left="0.19685039370078741" right="0.19685039370078741" top="0.78740157480314965" bottom="0.78740157480314965" header="0.39370078740157483" footer="0.39370078740157483"/>
  <pageSetup paperSize="9" fitToHeight="3" orientation="portrait" cellComments="asDisplayed" r:id="rId1"/>
  <rowBreaks count="2" manualBreakCount="2">
    <brk id="18" max="4" man="1"/>
    <brk id="37" max="5"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6AA854-C659-44C3-B884-DAA399CD808D}">
  <sheetPr>
    <tabColor theme="9"/>
    <pageSetUpPr fitToPage="1"/>
  </sheetPr>
  <dimension ref="B2:J34"/>
  <sheetViews>
    <sheetView showGridLines="0" view="pageBreakPreview" zoomScaleNormal="100" zoomScaleSheetLayoutView="100" workbookViewId="0">
      <pane xSplit="5" ySplit="2" topLeftCell="F3" activePane="bottomRight" state="frozen"/>
      <selection activeCell="A3" sqref="A3"/>
      <selection pane="topRight" activeCell="A3" sqref="A3"/>
      <selection pane="bottomLeft" activeCell="A3" sqref="A3"/>
      <selection pane="bottomRight" activeCell="B2" sqref="B2:D2"/>
    </sheetView>
  </sheetViews>
  <sheetFormatPr defaultColWidth="10.59765625" defaultRowHeight="19.5" customHeight="1" x14ac:dyDescent="0.45"/>
  <cols>
    <col min="1" max="1" width="2.59765625" style="5" customWidth="1"/>
    <col min="2" max="3" width="3.09765625" style="1" customWidth="1"/>
    <col min="4" max="4" width="15.59765625" style="1" customWidth="1"/>
    <col min="5" max="5" width="45.59765625" style="1" customWidth="1"/>
    <col min="6" max="6" width="3.09765625" style="5" customWidth="1"/>
    <col min="7" max="16384" width="10.59765625" style="5"/>
  </cols>
  <sheetData>
    <row r="2" spans="2:10" ht="19.5" customHeight="1" x14ac:dyDescent="0.45">
      <c r="B2" s="260" t="s">
        <v>63</v>
      </c>
      <c r="C2" s="270"/>
      <c r="D2" s="261"/>
      <c r="E2" s="11" t="s">
        <v>213</v>
      </c>
      <c r="G2" s="5" t="s">
        <v>257</v>
      </c>
      <c r="H2" s="5" t="s">
        <v>280</v>
      </c>
      <c r="I2" s="5" t="s">
        <v>288</v>
      </c>
      <c r="J2" s="5" t="s">
        <v>321</v>
      </c>
    </row>
    <row r="3" spans="2:10" ht="39.75" customHeight="1" x14ac:dyDescent="0.45">
      <c r="B3" s="257" t="s">
        <v>235</v>
      </c>
      <c r="C3" s="257"/>
      <c r="D3" s="257"/>
      <c r="E3" s="25" t="s">
        <v>3050</v>
      </c>
      <c r="G3" s="24" t="s">
        <v>256</v>
      </c>
    </row>
    <row r="4" spans="2:10" ht="54" customHeight="1" x14ac:dyDescent="0.45">
      <c r="B4" s="267" t="s">
        <v>236</v>
      </c>
      <c r="C4" s="269"/>
      <c r="D4" s="268"/>
      <c r="E4" s="25" t="s">
        <v>3051</v>
      </c>
      <c r="G4" s="5" t="s">
        <v>258</v>
      </c>
    </row>
    <row r="5" spans="2:10" ht="39.75" customHeight="1" x14ac:dyDescent="0.45">
      <c r="B5" s="267" t="s">
        <v>237</v>
      </c>
      <c r="C5" s="269"/>
      <c r="D5" s="268"/>
      <c r="E5" s="25" t="s">
        <v>260</v>
      </c>
      <c r="G5" s="5" t="s">
        <v>259</v>
      </c>
    </row>
    <row r="6" spans="2:10" ht="39.75" customHeight="1" x14ac:dyDescent="0.45">
      <c r="B6" s="258" t="s">
        <v>238</v>
      </c>
      <c r="C6" s="264"/>
      <c r="D6" s="259"/>
      <c r="E6" s="25" t="s">
        <v>281</v>
      </c>
    </row>
    <row r="7" spans="2:10" ht="39.75" customHeight="1" x14ac:dyDescent="0.45">
      <c r="B7" s="3"/>
      <c r="C7" s="267" t="s">
        <v>239</v>
      </c>
      <c r="D7" s="268"/>
      <c r="E7" s="25" t="s">
        <v>265</v>
      </c>
      <c r="G7" s="5" t="s">
        <v>261</v>
      </c>
    </row>
    <row r="8" spans="2:10" ht="39.75" customHeight="1" x14ac:dyDescent="0.45">
      <c r="B8" s="3"/>
      <c r="C8" s="267" t="s">
        <v>62</v>
      </c>
      <c r="D8" s="268"/>
      <c r="E8" s="25" t="s">
        <v>262</v>
      </c>
      <c r="G8" s="5" t="s">
        <v>262</v>
      </c>
    </row>
    <row r="9" spans="2:10" ht="39.75" customHeight="1" x14ac:dyDescent="0.45">
      <c r="B9" s="3"/>
      <c r="C9" s="267" t="s">
        <v>60</v>
      </c>
      <c r="D9" s="268"/>
      <c r="E9" s="25" t="s">
        <v>263</v>
      </c>
      <c r="G9" s="5" t="s">
        <v>263</v>
      </c>
    </row>
    <row r="10" spans="2:10" ht="39.75" customHeight="1" x14ac:dyDescent="0.45">
      <c r="B10" s="2"/>
      <c r="C10" s="267" t="s">
        <v>61</v>
      </c>
      <c r="D10" s="268"/>
      <c r="E10" s="25" t="s">
        <v>264</v>
      </c>
      <c r="G10" s="5" t="s">
        <v>264</v>
      </c>
    </row>
    <row r="11" spans="2:10" ht="39.75" customHeight="1" x14ac:dyDescent="0.45">
      <c r="B11" s="258" t="s">
        <v>240</v>
      </c>
      <c r="C11" s="269"/>
      <c r="D11" s="268"/>
      <c r="E11" s="25" t="s">
        <v>285</v>
      </c>
    </row>
    <row r="12" spans="2:10" ht="39.75" customHeight="1" x14ac:dyDescent="0.45">
      <c r="B12" s="3"/>
      <c r="C12" s="267" t="s">
        <v>241</v>
      </c>
      <c r="D12" s="268"/>
      <c r="E12" s="25" t="s">
        <v>266</v>
      </c>
      <c r="G12" s="5" t="s">
        <v>266</v>
      </c>
    </row>
    <row r="13" spans="2:10" ht="39.75" customHeight="1" x14ac:dyDescent="0.45">
      <c r="B13" s="3"/>
      <c r="C13" s="267" t="s">
        <v>242</v>
      </c>
      <c r="D13" s="268"/>
      <c r="E13" s="25" t="s">
        <v>287</v>
      </c>
      <c r="I13" s="5" t="s">
        <v>286</v>
      </c>
    </row>
    <row r="14" spans="2:10" ht="39.75" customHeight="1" x14ac:dyDescent="0.45">
      <c r="B14" s="3"/>
      <c r="C14" s="267" t="s">
        <v>243</v>
      </c>
      <c r="D14" s="268"/>
      <c r="E14" s="25" t="s">
        <v>267</v>
      </c>
      <c r="G14" s="5" t="s">
        <v>267</v>
      </c>
    </row>
    <row r="15" spans="2:10" ht="39.75" customHeight="1" x14ac:dyDescent="0.45">
      <c r="B15" s="3"/>
      <c r="C15" s="258" t="s">
        <v>72</v>
      </c>
      <c r="D15" s="268"/>
      <c r="E15" s="25" t="s">
        <v>282</v>
      </c>
    </row>
    <row r="16" spans="2:10" ht="39.75" customHeight="1" x14ac:dyDescent="0.45">
      <c r="B16" s="3"/>
      <c r="C16" s="3"/>
      <c r="D16" s="23" t="s">
        <v>244</v>
      </c>
      <c r="E16" s="25" t="s">
        <v>269</v>
      </c>
      <c r="G16" s="5" t="s">
        <v>268</v>
      </c>
    </row>
    <row r="17" spans="2:10" ht="39.75" customHeight="1" x14ac:dyDescent="0.45">
      <c r="B17" s="3"/>
      <c r="C17" s="3"/>
      <c r="D17" s="23" t="s">
        <v>245</v>
      </c>
      <c r="E17" s="25" t="s">
        <v>270</v>
      </c>
    </row>
    <row r="18" spans="2:10" ht="39.75" customHeight="1" x14ac:dyDescent="0.45">
      <c r="B18" s="3"/>
      <c r="C18" s="3"/>
      <c r="D18" s="23" t="s">
        <v>246</v>
      </c>
      <c r="E18" s="25" t="s">
        <v>271</v>
      </c>
    </row>
    <row r="19" spans="2:10" ht="39.75" customHeight="1" x14ac:dyDescent="0.45">
      <c r="B19" s="3"/>
      <c r="C19" s="2"/>
      <c r="D19" s="23" t="s">
        <v>247</v>
      </c>
      <c r="E19" s="25" t="s">
        <v>272</v>
      </c>
    </row>
    <row r="20" spans="2:10" ht="39.75" customHeight="1" x14ac:dyDescent="0.45">
      <c r="B20" s="3"/>
      <c r="C20" s="267" t="s">
        <v>66</v>
      </c>
      <c r="D20" s="268"/>
      <c r="E20" s="25" t="s">
        <v>273</v>
      </c>
      <c r="G20" s="5" t="s">
        <v>273</v>
      </c>
    </row>
    <row r="21" spans="2:10" ht="39.75" customHeight="1" x14ac:dyDescent="0.45">
      <c r="B21" s="3"/>
      <c r="C21" s="267" t="s">
        <v>67</v>
      </c>
      <c r="D21" s="268"/>
      <c r="E21" s="25" t="s">
        <v>2695</v>
      </c>
      <c r="G21" s="5" t="s">
        <v>274</v>
      </c>
      <c r="J21" s="5" t="s">
        <v>322</v>
      </c>
    </row>
    <row r="22" spans="2:10" ht="39.75" customHeight="1" x14ac:dyDescent="0.45">
      <c r="B22" s="3"/>
      <c r="C22" s="258" t="s">
        <v>248</v>
      </c>
      <c r="D22" s="268"/>
      <c r="E22" s="25" t="s">
        <v>289</v>
      </c>
    </row>
    <row r="23" spans="2:10" ht="39.75" customHeight="1" x14ac:dyDescent="0.45">
      <c r="B23" s="3"/>
      <c r="C23" s="3"/>
      <c r="D23" s="22" t="s">
        <v>249</v>
      </c>
      <c r="E23" s="25" t="s">
        <v>295</v>
      </c>
    </row>
    <row r="24" spans="2:10" ht="39.75" customHeight="1" x14ac:dyDescent="0.45">
      <c r="B24" s="3"/>
      <c r="C24" s="3"/>
      <c r="D24" s="22" t="s">
        <v>250</v>
      </c>
      <c r="E24" s="25" t="s">
        <v>294</v>
      </c>
      <c r="G24" s="5" t="s">
        <v>275</v>
      </c>
    </row>
    <row r="25" spans="2:10" ht="39.75" customHeight="1" x14ac:dyDescent="0.45">
      <c r="B25" s="3"/>
      <c r="C25" s="2"/>
      <c r="D25" s="22" t="s">
        <v>251</v>
      </c>
      <c r="E25" s="25" t="s">
        <v>309</v>
      </c>
      <c r="I25" s="5" t="s">
        <v>298</v>
      </c>
      <c r="J25" s="5" t="s">
        <v>323</v>
      </c>
    </row>
    <row r="26" spans="2:10" ht="60" customHeight="1" x14ac:dyDescent="0.45">
      <c r="B26" s="3"/>
      <c r="C26" s="267" t="s">
        <v>252</v>
      </c>
      <c r="D26" s="268"/>
      <c r="E26" s="25" t="s">
        <v>293</v>
      </c>
      <c r="I26" s="5" t="s">
        <v>291</v>
      </c>
    </row>
    <row r="27" spans="2:10" ht="75" customHeight="1" x14ac:dyDescent="0.45">
      <c r="B27" s="3"/>
      <c r="C27" s="267" t="s">
        <v>68</v>
      </c>
      <c r="D27" s="268"/>
      <c r="E27" s="25" t="s">
        <v>2699</v>
      </c>
      <c r="I27" s="5" t="s">
        <v>292</v>
      </c>
    </row>
    <row r="28" spans="2:10" ht="39.75" customHeight="1" x14ac:dyDescent="0.45">
      <c r="B28" s="3"/>
      <c r="C28" s="267" t="s">
        <v>73</v>
      </c>
      <c r="D28" s="268"/>
      <c r="E28" s="25" t="s">
        <v>277</v>
      </c>
      <c r="G28" s="5" t="s">
        <v>276</v>
      </c>
    </row>
    <row r="29" spans="2:10" ht="39.75" customHeight="1" x14ac:dyDescent="0.45">
      <c r="B29" s="3"/>
      <c r="C29" s="267" t="s">
        <v>253</v>
      </c>
      <c r="D29" s="268"/>
      <c r="E29" s="25" t="s">
        <v>296</v>
      </c>
      <c r="G29" s="24" t="s">
        <v>297</v>
      </c>
      <c r="H29" s="24"/>
    </row>
    <row r="30" spans="2:10" ht="39.75" customHeight="1" x14ac:dyDescent="0.45">
      <c r="B30" s="3"/>
      <c r="C30" s="258" t="s">
        <v>2696</v>
      </c>
      <c r="D30" s="268"/>
      <c r="E30" s="25" t="s">
        <v>2697</v>
      </c>
      <c r="G30" s="24"/>
      <c r="H30" s="24"/>
    </row>
    <row r="31" spans="2:10" ht="39.75" customHeight="1" x14ac:dyDescent="0.45">
      <c r="B31" s="3"/>
      <c r="C31" s="5"/>
      <c r="D31" s="62" t="s">
        <v>254</v>
      </c>
      <c r="E31" s="63" t="s">
        <v>2698</v>
      </c>
      <c r="G31" s="1"/>
      <c r="H31" s="5" t="s">
        <v>278</v>
      </c>
    </row>
    <row r="32" spans="2:10" ht="39.75" customHeight="1" x14ac:dyDescent="0.45">
      <c r="B32" s="3"/>
      <c r="C32" s="5"/>
      <c r="D32" s="61" t="s">
        <v>70</v>
      </c>
      <c r="E32" s="25" t="s">
        <v>290</v>
      </c>
      <c r="H32" s="5" t="s">
        <v>279</v>
      </c>
    </row>
    <row r="33" spans="2:8" ht="39.75" customHeight="1" x14ac:dyDescent="0.45">
      <c r="B33" s="3"/>
      <c r="C33" s="5"/>
      <c r="D33" s="61" t="s">
        <v>71</v>
      </c>
      <c r="E33" s="25" t="s">
        <v>284</v>
      </c>
      <c r="H33" s="24" t="s">
        <v>283</v>
      </c>
    </row>
    <row r="34" spans="2:8" ht="39.75" customHeight="1" x14ac:dyDescent="0.45">
      <c r="B34" s="2"/>
      <c r="C34" s="267" t="s">
        <v>255</v>
      </c>
      <c r="D34" s="268"/>
      <c r="E34" s="25" t="s">
        <v>285</v>
      </c>
    </row>
  </sheetData>
  <sheetProtection sheet="1" objects="1" scenarios="1"/>
  <mergeCells count="23">
    <mergeCell ref="C34:D34"/>
    <mergeCell ref="C15:D15"/>
    <mergeCell ref="C20:D20"/>
    <mergeCell ref="C21:D21"/>
    <mergeCell ref="C22:D22"/>
    <mergeCell ref="C26:D26"/>
    <mergeCell ref="C27:D27"/>
    <mergeCell ref="C28:D28"/>
    <mergeCell ref="C29:D29"/>
    <mergeCell ref="C30:D30"/>
    <mergeCell ref="B2:D2"/>
    <mergeCell ref="B3:D3"/>
    <mergeCell ref="C14:D14"/>
    <mergeCell ref="B4:D4"/>
    <mergeCell ref="B5:D5"/>
    <mergeCell ref="B6:D6"/>
    <mergeCell ref="B11:D11"/>
    <mergeCell ref="C7:D7"/>
    <mergeCell ref="C8:D8"/>
    <mergeCell ref="C9:D9"/>
    <mergeCell ref="C10:D10"/>
    <mergeCell ref="C12:D12"/>
    <mergeCell ref="C13:D13"/>
  </mergeCells>
  <phoneticPr fontId="1"/>
  <printOptions horizontalCentered="1"/>
  <pageMargins left="0.39370078740157483" right="0.39370078740157483" top="0.78740157480314965" bottom="0.78740157480314965" header="0.39370078740157483" footer="0.39370078740157483"/>
  <pageSetup paperSize="9" fitToHeight="0" orientation="portrait" cellComments="asDisplayed"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8EBDA2-50DC-47A9-941A-C7EACE406850}">
  <sheetPr>
    <tabColor rgb="FF7030A0"/>
  </sheetPr>
  <dimension ref="A1:QD2"/>
  <sheetViews>
    <sheetView workbookViewId="0">
      <selection activeCell="B2" sqref="B2"/>
    </sheetView>
  </sheetViews>
  <sheetFormatPr defaultRowHeight="18" x14ac:dyDescent="0.45"/>
  <cols>
    <col min="17" max="17" width="8.69921875" customWidth="1"/>
  </cols>
  <sheetData>
    <row r="1" spans="1:446" s="44" customFormat="1" ht="85.95" customHeight="1" x14ac:dyDescent="0.45">
      <c r="A1" s="44" t="s">
        <v>2700</v>
      </c>
      <c r="B1" s="44" t="s">
        <v>2701</v>
      </c>
      <c r="C1" s="44" t="s">
        <v>2549</v>
      </c>
      <c r="D1" s="44" t="s">
        <v>2654</v>
      </c>
      <c r="E1" s="44" t="s">
        <v>2655</v>
      </c>
      <c r="F1" s="44" t="s">
        <v>2656</v>
      </c>
      <c r="G1" s="44" t="s">
        <v>2657</v>
      </c>
      <c r="H1" s="44" t="s">
        <v>2658</v>
      </c>
      <c r="I1" s="44" t="s">
        <v>2647</v>
      </c>
      <c r="J1" s="44" t="s">
        <v>2684</v>
      </c>
      <c r="K1" s="44" t="s">
        <v>2659</v>
      </c>
      <c r="L1" s="44" t="s">
        <v>2660</v>
      </c>
      <c r="M1" s="44" t="s">
        <v>2661</v>
      </c>
      <c r="N1" s="44" t="s">
        <v>2662</v>
      </c>
      <c r="O1" s="44" t="s">
        <v>3004</v>
      </c>
      <c r="P1" s="44" t="s">
        <v>2663</v>
      </c>
      <c r="Q1" s="44" t="s">
        <v>2664</v>
      </c>
      <c r="R1" s="44" t="s">
        <v>2665</v>
      </c>
      <c r="S1" s="44" t="s">
        <v>2666</v>
      </c>
      <c r="T1" s="65" t="s">
        <v>2667</v>
      </c>
      <c r="U1" s="66" t="s">
        <v>2668</v>
      </c>
      <c r="V1" s="66" t="s">
        <v>2669</v>
      </c>
      <c r="W1" s="44" t="s">
        <v>2550</v>
      </c>
      <c r="X1" s="44" t="s">
        <v>2551</v>
      </c>
      <c r="Y1" s="44" t="s">
        <v>2552</v>
      </c>
      <c r="Z1" s="44" t="s">
        <v>2553</v>
      </c>
      <c r="AA1" s="44" t="s">
        <v>2929</v>
      </c>
      <c r="AB1" s="44" t="s">
        <v>2554</v>
      </c>
      <c r="AC1" s="44" t="s">
        <v>2555</v>
      </c>
      <c r="AD1" s="44" t="s">
        <v>2556</v>
      </c>
      <c r="AE1" s="44" t="s">
        <v>2557</v>
      </c>
      <c r="AF1" s="44" t="s">
        <v>2930</v>
      </c>
      <c r="AG1" s="44" t="s">
        <v>2558</v>
      </c>
      <c r="AH1" s="44" t="s">
        <v>2559</v>
      </c>
      <c r="AI1" s="44" t="s">
        <v>2560</v>
      </c>
      <c r="AJ1" s="44" t="s">
        <v>2561</v>
      </c>
      <c r="AK1" s="44" t="s">
        <v>2562</v>
      </c>
      <c r="AL1" s="44" t="s">
        <v>2563</v>
      </c>
      <c r="AM1" s="44" t="s">
        <v>2564</v>
      </c>
      <c r="AN1" s="44" t="s">
        <v>2565</v>
      </c>
      <c r="AO1" s="44" t="s">
        <v>2566</v>
      </c>
      <c r="AP1" s="44" t="s">
        <v>2567</v>
      </c>
      <c r="AQ1" s="44" t="s">
        <v>2568</v>
      </c>
      <c r="AR1" s="44" t="s">
        <v>2569</v>
      </c>
      <c r="AS1" s="44" t="s">
        <v>2570</v>
      </c>
      <c r="AT1" s="44" t="s">
        <v>2571</v>
      </c>
      <c r="AU1" s="44" t="s">
        <v>2572</v>
      </c>
      <c r="AV1" s="44" t="s">
        <v>2573</v>
      </c>
      <c r="AW1" s="44" t="s">
        <v>2574</v>
      </c>
      <c r="AX1" s="136" t="s">
        <v>2575</v>
      </c>
      <c r="AY1" s="44" t="s">
        <v>2576</v>
      </c>
      <c r="AZ1" s="44" t="s">
        <v>2577</v>
      </c>
      <c r="BA1" s="136" t="s">
        <v>2578</v>
      </c>
      <c r="BB1" s="137" t="s">
        <v>2579</v>
      </c>
      <c r="BC1" s="65" t="s">
        <v>2645</v>
      </c>
      <c r="BD1" s="44" t="s">
        <v>2580</v>
      </c>
      <c r="BE1" s="44" t="s">
        <v>2581</v>
      </c>
      <c r="BF1" s="44" t="s">
        <v>2582</v>
      </c>
      <c r="BG1" s="44" t="s">
        <v>2583</v>
      </c>
      <c r="BH1" s="44" t="s">
        <v>2584</v>
      </c>
      <c r="BI1" s="44" t="s">
        <v>2585</v>
      </c>
      <c r="BJ1" s="44" t="s">
        <v>2586</v>
      </c>
      <c r="BK1" s="44" t="s">
        <v>2587</v>
      </c>
      <c r="BL1" s="44" t="s">
        <v>2588</v>
      </c>
      <c r="BM1" s="44" t="s">
        <v>2589</v>
      </c>
      <c r="BN1" s="44" t="s">
        <v>2590</v>
      </c>
      <c r="BO1" s="44" t="s">
        <v>2591</v>
      </c>
      <c r="BP1" s="44" t="s">
        <v>2592</v>
      </c>
      <c r="BQ1" s="44" t="s">
        <v>2593</v>
      </c>
      <c r="BR1" s="44" t="s">
        <v>2594</v>
      </c>
      <c r="BS1" s="44" t="s">
        <v>2595</v>
      </c>
      <c r="BT1" s="44" t="s">
        <v>2596</v>
      </c>
      <c r="BU1" s="44" t="s">
        <v>2597</v>
      </c>
      <c r="BV1" s="44" t="s">
        <v>2598</v>
      </c>
      <c r="BW1" s="44" t="s">
        <v>2599</v>
      </c>
      <c r="BX1" s="44" t="s">
        <v>2600</v>
      </c>
      <c r="BY1" s="44" t="s">
        <v>2931</v>
      </c>
      <c r="BZ1" s="44" t="s">
        <v>2601</v>
      </c>
      <c r="CA1" s="44" t="s">
        <v>2602</v>
      </c>
      <c r="CB1" s="44" t="s">
        <v>2603</v>
      </c>
      <c r="CC1" s="44" t="s">
        <v>2604</v>
      </c>
      <c r="CD1" s="44" t="s">
        <v>2932</v>
      </c>
      <c r="CE1" s="44" t="s">
        <v>2605</v>
      </c>
      <c r="CF1" s="44" t="s">
        <v>2606</v>
      </c>
      <c r="CG1" s="44" t="s">
        <v>2607</v>
      </c>
      <c r="CH1" s="44" t="s">
        <v>2608</v>
      </c>
      <c r="CI1" s="44" t="s">
        <v>2609</v>
      </c>
      <c r="CJ1" s="44" t="s">
        <v>2610</v>
      </c>
      <c r="CK1" s="44" t="s">
        <v>2611</v>
      </c>
      <c r="CL1" s="44" t="s">
        <v>2612</v>
      </c>
      <c r="CM1" s="44" t="s">
        <v>2613</v>
      </c>
      <c r="CN1" s="44" t="s">
        <v>2614</v>
      </c>
      <c r="CO1" s="44" t="s">
        <v>2615</v>
      </c>
      <c r="CP1" s="44" t="s">
        <v>2616</v>
      </c>
      <c r="CQ1" s="44" t="s">
        <v>2617</v>
      </c>
      <c r="CR1" s="44" t="s">
        <v>2618</v>
      </c>
      <c r="CS1" s="44" t="s">
        <v>2619</v>
      </c>
      <c r="CT1" s="44" t="s">
        <v>2620</v>
      </c>
      <c r="CU1" s="44" t="s">
        <v>2621</v>
      </c>
      <c r="CV1" s="136" t="s">
        <v>2622</v>
      </c>
      <c r="CW1" s="44" t="s">
        <v>2623</v>
      </c>
      <c r="CX1" s="44" t="s">
        <v>2624</v>
      </c>
      <c r="CY1" s="136" t="s">
        <v>2625</v>
      </c>
      <c r="CZ1" s="137" t="s">
        <v>2626</v>
      </c>
      <c r="DA1" s="65" t="s">
        <v>2646</v>
      </c>
      <c r="DB1" s="44" t="s">
        <v>2627</v>
      </c>
      <c r="DC1" s="44" t="s">
        <v>2628</v>
      </c>
      <c r="DD1" s="44" t="s">
        <v>2629</v>
      </c>
      <c r="DE1" s="44" t="s">
        <v>2630</v>
      </c>
      <c r="DF1" s="44" t="s">
        <v>2631</v>
      </c>
      <c r="DG1" s="44" t="s">
        <v>2632</v>
      </c>
      <c r="DH1" s="44" t="s">
        <v>2633</v>
      </c>
      <c r="DI1" s="44" t="s">
        <v>2634</v>
      </c>
      <c r="DJ1" s="44" t="s">
        <v>2635</v>
      </c>
      <c r="DK1" s="44" t="s">
        <v>2636</v>
      </c>
      <c r="DL1" s="44" t="s">
        <v>2637</v>
      </c>
      <c r="DM1" s="44" t="s">
        <v>2638</v>
      </c>
      <c r="DN1" s="44" t="s">
        <v>2639</v>
      </c>
      <c r="DO1" s="44" t="s">
        <v>2640</v>
      </c>
      <c r="DP1" s="44" t="s">
        <v>2641</v>
      </c>
      <c r="DQ1" s="44" t="s">
        <v>2642</v>
      </c>
      <c r="DR1" s="44" t="s">
        <v>2643</v>
      </c>
      <c r="DS1" s="44" t="s">
        <v>2644</v>
      </c>
      <c r="DT1" s="44" t="s">
        <v>3061</v>
      </c>
      <c r="DU1" s="44" t="s">
        <v>3062</v>
      </c>
      <c r="DV1" s="44" t="s">
        <v>3063</v>
      </c>
      <c r="DW1" s="44" t="s">
        <v>2724</v>
      </c>
      <c r="DX1" s="44" t="s">
        <v>2756</v>
      </c>
      <c r="DY1" s="44" t="s">
        <v>3135</v>
      </c>
      <c r="DZ1" s="44" t="s">
        <v>2788</v>
      </c>
      <c r="EA1" s="44" t="s">
        <v>2938</v>
      </c>
      <c r="EB1" s="44" t="s">
        <v>2939</v>
      </c>
      <c r="EC1" s="44" t="s">
        <v>2820</v>
      </c>
      <c r="ED1" s="44" t="s">
        <v>2821</v>
      </c>
      <c r="EE1" s="44" t="s">
        <v>3072</v>
      </c>
      <c r="EF1" s="44" t="s">
        <v>2822</v>
      </c>
      <c r="EG1" s="44" t="s">
        <v>2725</v>
      </c>
      <c r="EH1" s="44" t="s">
        <v>2757</v>
      </c>
      <c r="EI1" s="44" t="s">
        <v>3073</v>
      </c>
      <c r="EJ1" s="44" t="s">
        <v>2789</v>
      </c>
      <c r="EK1" s="44" t="s">
        <v>2940</v>
      </c>
      <c r="EL1" s="44" t="s">
        <v>2941</v>
      </c>
      <c r="EM1" s="44" t="s">
        <v>2823</v>
      </c>
      <c r="EN1" s="44" t="s">
        <v>2824</v>
      </c>
      <c r="EO1" s="44" t="s">
        <v>3074</v>
      </c>
      <c r="EP1" s="44" t="s">
        <v>2825</v>
      </c>
      <c r="EQ1" s="44" t="s">
        <v>2726</v>
      </c>
      <c r="ER1" s="44" t="s">
        <v>2758</v>
      </c>
      <c r="ES1" s="44" t="s">
        <v>3075</v>
      </c>
      <c r="ET1" s="44" t="s">
        <v>2790</v>
      </c>
      <c r="EU1" s="44" t="s">
        <v>2942</v>
      </c>
      <c r="EV1" s="44" t="s">
        <v>2943</v>
      </c>
      <c r="EW1" s="44" t="s">
        <v>2826</v>
      </c>
      <c r="EX1" s="44" t="s">
        <v>2827</v>
      </c>
      <c r="EY1" s="44" t="s">
        <v>3076</v>
      </c>
      <c r="EZ1" s="44" t="s">
        <v>2828</v>
      </c>
      <c r="FA1" s="44" t="s">
        <v>2727</v>
      </c>
      <c r="FB1" s="44" t="s">
        <v>2759</v>
      </c>
      <c r="FC1" s="44" t="s">
        <v>3077</v>
      </c>
      <c r="FD1" s="44" t="s">
        <v>2791</v>
      </c>
      <c r="FE1" s="44" t="s">
        <v>2944</v>
      </c>
      <c r="FF1" s="44" t="s">
        <v>2945</v>
      </c>
      <c r="FG1" s="44" t="s">
        <v>2829</v>
      </c>
      <c r="FH1" s="44" t="s">
        <v>2830</v>
      </c>
      <c r="FI1" s="44" t="s">
        <v>3078</v>
      </c>
      <c r="FJ1" s="44" t="s">
        <v>2831</v>
      </c>
      <c r="FK1" s="44" t="s">
        <v>2728</v>
      </c>
      <c r="FL1" s="44" t="s">
        <v>2760</v>
      </c>
      <c r="FM1" s="44" t="s">
        <v>3079</v>
      </c>
      <c r="FN1" s="44" t="s">
        <v>2792</v>
      </c>
      <c r="FO1" s="44" t="s">
        <v>2946</v>
      </c>
      <c r="FP1" s="44" t="s">
        <v>2947</v>
      </c>
      <c r="FQ1" s="44" t="s">
        <v>2832</v>
      </c>
      <c r="FR1" s="44" t="s">
        <v>2833</v>
      </c>
      <c r="FS1" s="44" t="s">
        <v>3080</v>
      </c>
      <c r="FT1" s="44" t="s">
        <v>2834</v>
      </c>
      <c r="FU1" s="44" t="s">
        <v>2729</v>
      </c>
      <c r="FV1" s="44" t="s">
        <v>2761</v>
      </c>
      <c r="FW1" s="44" t="s">
        <v>3081</v>
      </c>
      <c r="FX1" s="44" t="s">
        <v>2793</v>
      </c>
      <c r="FY1" s="44" t="s">
        <v>2948</v>
      </c>
      <c r="FZ1" s="44" t="s">
        <v>2949</v>
      </c>
      <c r="GA1" s="44" t="s">
        <v>2835</v>
      </c>
      <c r="GB1" s="44" t="s">
        <v>2836</v>
      </c>
      <c r="GC1" s="44" t="s">
        <v>3082</v>
      </c>
      <c r="GD1" s="44" t="s">
        <v>2837</v>
      </c>
      <c r="GE1" s="44" t="s">
        <v>2730</v>
      </c>
      <c r="GF1" s="44" t="s">
        <v>2762</v>
      </c>
      <c r="GG1" s="44" t="s">
        <v>3083</v>
      </c>
      <c r="GH1" s="44" t="s">
        <v>2794</v>
      </c>
      <c r="GI1" s="44" t="s">
        <v>2950</v>
      </c>
      <c r="GJ1" s="44" t="s">
        <v>2951</v>
      </c>
      <c r="GK1" s="44" t="s">
        <v>2838</v>
      </c>
      <c r="GL1" s="44" t="s">
        <v>2839</v>
      </c>
      <c r="GM1" s="44" t="s">
        <v>3084</v>
      </c>
      <c r="GN1" s="44" t="s">
        <v>2840</v>
      </c>
      <c r="GO1" s="44" t="s">
        <v>2731</v>
      </c>
      <c r="GP1" s="44" t="s">
        <v>2763</v>
      </c>
      <c r="GQ1" s="44" t="s">
        <v>3085</v>
      </c>
      <c r="GR1" s="44" t="s">
        <v>2795</v>
      </c>
      <c r="GS1" s="44" t="s">
        <v>2952</v>
      </c>
      <c r="GT1" s="44" t="s">
        <v>2953</v>
      </c>
      <c r="GU1" s="44" t="s">
        <v>2841</v>
      </c>
      <c r="GV1" s="44" t="s">
        <v>2842</v>
      </c>
      <c r="GW1" s="44" t="s">
        <v>3086</v>
      </c>
      <c r="GX1" s="44" t="s">
        <v>2843</v>
      </c>
      <c r="GY1" s="44" t="s">
        <v>2732</v>
      </c>
      <c r="GZ1" s="44" t="s">
        <v>2764</v>
      </c>
      <c r="HA1" s="44" t="s">
        <v>3087</v>
      </c>
      <c r="HB1" s="44" t="s">
        <v>2796</v>
      </c>
      <c r="HC1" s="44" t="s">
        <v>2954</v>
      </c>
      <c r="HD1" s="44" t="s">
        <v>2955</v>
      </c>
      <c r="HE1" s="44" t="s">
        <v>2844</v>
      </c>
      <c r="HF1" s="44" t="s">
        <v>2845</v>
      </c>
      <c r="HG1" s="44" t="s">
        <v>3088</v>
      </c>
      <c r="HH1" s="44" t="s">
        <v>2846</v>
      </c>
      <c r="HI1" s="44" t="s">
        <v>2733</v>
      </c>
      <c r="HJ1" s="44" t="s">
        <v>2765</v>
      </c>
      <c r="HK1" s="44" t="s">
        <v>3089</v>
      </c>
      <c r="HL1" s="44" t="s">
        <v>2797</v>
      </c>
      <c r="HM1" s="44" t="s">
        <v>2956</v>
      </c>
      <c r="HN1" s="44" t="s">
        <v>2957</v>
      </c>
      <c r="HO1" s="44" t="s">
        <v>2847</v>
      </c>
      <c r="HP1" s="44" t="s">
        <v>2848</v>
      </c>
      <c r="HQ1" s="44" t="s">
        <v>3090</v>
      </c>
      <c r="HR1" s="44" t="s">
        <v>2849</v>
      </c>
      <c r="HS1" s="44" t="s">
        <v>2734</v>
      </c>
      <c r="HT1" s="44" t="s">
        <v>2766</v>
      </c>
      <c r="HU1" s="44" t="s">
        <v>3091</v>
      </c>
      <c r="HV1" s="44" t="s">
        <v>2798</v>
      </c>
      <c r="HW1" s="44" t="s">
        <v>2958</v>
      </c>
      <c r="HX1" s="44" t="s">
        <v>2959</v>
      </c>
      <c r="HY1" s="44" t="s">
        <v>2850</v>
      </c>
      <c r="HZ1" s="44" t="s">
        <v>2851</v>
      </c>
      <c r="IA1" s="44" t="s">
        <v>3092</v>
      </c>
      <c r="IB1" s="44" t="s">
        <v>2852</v>
      </c>
      <c r="IC1" s="44" t="s">
        <v>2735</v>
      </c>
      <c r="ID1" s="44" t="s">
        <v>2767</v>
      </c>
      <c r="IE1" s="44" t="s">
        <v>3093</v>
      </c>
      <c r="IF1" s="44" t="s">
        <v>2799</v>
      </c>
      <c r="IG1" s="44" t="s">
        <v>2960</v>
      </c>
      <c r="IH1" s="44" t="s">
        <v>2961</v>
      </c>
      <c r="II1" s="44" t="s">
        <v>2853</v>
      </c>
      <c r="IJ1" s="44" t="s">
        <v>2854</v>
      </c>
      <c r="IK1" s="44" t="s">
        <v>3094</v>
      </c>
      <c r="IL1" s="44" t="s">
        <v>2855</v>
      </c>
      <c r="IM1" s="44" t="s">
        <v>2736</v>
      </c>
      <c r="IN1" s="44" t="s">
        <v>2768</v>
      </c>
      <c r="IO1" s="44" t="s">
        <v>3095</v>
      </c>
      <c r="IP1" s="44" t="s">
        <v>2800</v>
      </c>
      <c r="IQ1" s="44" t="s">
        <v>2962</v>
      </c>
      <c r="IR1" s="44" t="s">
        <v>2963</v>
      </c>
      <c r="IS1" s="44" t="s">
        <v>2856</v>
      </c>
      <c r="IT1" s="44" t="s">
        <v>2857</v>
      </c>
      <c r="IU1" s="44" t="s">
        <v>3096</v>
      </c>
      <c r="IV1" s="44" t="s">
        <v>2858</v>
      </c>
      <c r="IW1" s="44" t="s">
        <v>2737</v>
      </c>
      <c r="IX1" s="44" t="s">
        <v>2769</v>
      </c>
      <c r="IY1" s="44" t="s">
        <v>3097</v>
      </c>
      <c r="IZ1" s="44" t="s">
        <v>2801</v>
      </c>
      <c r="JA1" s="44" t="s">
        <v>2964</v>
      </c>
      <c r="JB1" s="44" t="s">
        <v>2965</v>
      </c>
      <c r="JC1" s="44" t="s">
        <v>2859</v>
      </c>
      <c r="JD1" s="44" t="s">
        <v>2860</v>
      </c>
      <c r="JE1" s="44" t="s">
        <v>3098</v>
      </c>
      <c r="JF1" s="44" t="s">
        <v>2861</v>
      </c>
      <c r="JG1" s="44" t="s">
        <v>2738</v>
      </c>
      <c r="JH1" s="44" t="s">
        <v>2770</v>
      </c>
      <c r="JI1" s="44" t="s">
        <v>3099</v>
      </c>
      <c r="JJ1" s="44" t="s">
        <v>2802</v>
      </c>
      <c r="JK1" s="44" t="s">
        <v>2966</v>
      </c>
      <c r="JL1" s="44" t="s">
        <v>2967</v>
      </c>
      <c r="JM1" s="44" t="s">
        <v>2862</v>
      </c>
      <c r="JN1" s="44" t="s">
        <v>2863</v>
      </c>
      <c r="JO1" s="44" t="s">
        <v>3100</v>
      </c>
      <c r="JP1" s="44" t="s">
        <v>2864</v>
      </c>
      <c r="JQ1" s="44" t="s">
        <v>2739</v>
      </c>
      <c r="JR1" s="44" t="s">
        <v>2771</v>
      </c>
      <c r="JS1" s="44" t="s">
        <v>3101</v>
      </c>
      <c r="JT1" s="44" t="s">
        <v>2803</v>
      </c>
      <c r="JU1" s="44" t="s">
        <v>2968</v>
      </c>
      <c r="JV1" s="44" t="s">
        <v>2969</v>
      </c>
      <c r="JW1" s="44" t="s">
        <v>2865</v>
      </c>
      <c r="JX1" s="44" t="s">
        <v>2866</v>
      </c>
      <c r="JY1" s="44" t="s">
        <v>3102</v>
      </c>
      <c r="JZ1" s="44" t="s">
        <v>2867</v>
      </c>
      <c r="KA1" s="44" t="s">
        <v>2740</v>
      </c>
      <c r="KB1" s="44" t="s">
        <v>2772</v>
      </c>
      <c r="KC1" s="44" t="s">
        <v>3103</v>
      </c>
      <c r="KD1" s="44" t="s">
        <v>2804</v>
      </c>
      <c r="KE1" s="44" t="s">
        <v>2970</v>
      </c>
      <c r="KF1" s="44" t="s">
        <v>2971</v>
      </c>
      <c r="KG1" s="44" t="s">
        <v>2868</v>
      </c>
      <c r="KH1" s="44" t="s">
        <v>2869</v>
      </c>
      <c r="KI1" s="44" t="s">
        <v>3104</v>
      </c>
      <c r="KJ1" s="44" t="s">
        <v>2870</v>
      </c>
      <c r="KK1" s="44" t="s">
        <v>2741</v>
      </c>
      <c r="KL1" s="44" t="s">
        <v>2773</v>
      </c>
      <c r="KM1" s="44" t="s">
        <v>3105</v>
      </c>
      <c r="KN1" s="44" t="s">
        <v>2805</v>
      </c>
      <c r="KO1" s="44" t="s">
        <v>2972</v>
      </c>
      <c r="KP1" s="44" t="s">
        <v>2973</v>
      </c>
      <c r="KQ1" s="44" t="s">
        <v>2871</v>
      </c>
      <c r="KR1" s="44" t="s">
        <v>2872</v>
      </c>
      <c r="KS1" s="44" t="s">
        <v>3106</v>
      </c>
      <c r="KT1" s="44" t="s">
        <v>2873</v>
      </c>
      <c r="KU1" s="44" t="s">
        <v>2742</v>
      </c>
      <c r="KV1" s="44" t="s">
        <v>2774</v>
      </c>
      <c r="KW1" s="44" t="s">
        <v>3107</v>
      </c>
      <c r="KX1" s="44" t="s">
        <v>2806</v>
      </c>
      <c r="KY1" s="44" t="s">
        <v>2974</v>
      </c>
      <c r="KZ1" s="44" t="s">
        <v>2975</v>
      </c>
      <c r="LA1" s="44" t="s">
        <v>2874</v>
      </c>
      <c r="LB1" s="44" t="s">
        <v>2875</v>
      </c>
      <c r="LC1" s="44" t="s">
        <v>3108</v>
      </c>
      <c r="LD1" s="44" t="s">
        <v>2876</v>
      </c>
      <c r="LE1" s="44" t="s">
        <v>2743</v>
      </c>
      <c r="LF1" s="44" t="s">
        <v>2775</v>
      </c>
      <c r="LG1" s="44" t="s">
        <v>3109</v>
      </c>
      <c r="LH1" s="44" t="s">
        <v>2807</v>
      </c>
      <c r="LI1" s="44" t="s">
        <v>2976</v>
      </c>
      <c r="LJ1" s="44" t="s">
        <v>2977</v>
      </c>
      <c r="LK1" s="44" t="s">
        <v>2877</v>
      </c>
      <c r="LL1" s="44" t="s">
        <v>2878</v>
      </c>
      <c r="LM1" s="44" t="s">
        <v>3110</v>
      </c>
      <c r="LN1" s="44" t="s">
        <v>2879</v>
      </c>
      <c r="LO1" s="44" t="s">
        <v>2744</v>
      </c>
      <c r="LP1" s="44" t="s">
        <v>2776</v>
      </c>
      <c r="LQ1" s="44" t="s">
        <v>3111</v>
      </c>
      <c r="LR1" s="44" t="s">
        <v>2808</v>
      </c>
      <c r="LS1" s="44" t="s">
        <v>2978</v>
      </c>
      <c r="LT1" s="44" t="s">
        <v>2979</v>
      </c>
      <c r="LU1" s="44" t="s">
        <v>2880</v>
      </c>
      <c r="LV1" s="44" t="s">
        <v>2881</v>
      </c>
      <c r="LW1" s="44" t="s">
        <v>3112</v>
      </c>
      <c r="LX1" s="44" t="s">
        <v>2882</v>
      </c>
      <c r="LY1" s="44" t="s">
        <v>2745</v>
      </c>
      <c r="LZ1" s="44" t="s">
        <v>2777</v>
      </c>
      <c r="MA1" s="44" t="s">
        <v>3113</v>
      </c>
      <c r="MB1" s="44" t="s">
        <v>2809</v>
      </c>
      <c r="MC1" s="44" t="s">
        <v>2980</v>
      </c>
      <c r="MD1" s="44" t="s">
        <v>2981</v>
      </c>
      <c r="ME1" s="44" t="s">
        <v>2883</v>
      </c>
      <c r="MF1" s="44" t="s">
        <v>2884</v>
      </c>
      <c r="MG1" s="44" t="s">
        <v>3114</v>
      </c>
      <c r="MH1" s="44" t="s">
        <v>2885</v>
      </c>
      <c r="MI1" s="44" t="s">
        <v>2746</v>
      </c>
      <c r="MJ1" s="44" t="s">
        <v>2778</v>
      </c>
      <c r="MK1" s="44" t="s">
        <v>3115</v>
      </c>
      <c r="ML1" s="44" t="s">
        <v>2810</v>
      </c>
      <c r="MM1" s="44" t="s">
        <v>2982</v>
      </c>
      <c r="MN1" s="44" t="s">
        <v>2983</v>
      </c>
      <c r="MO1" s="44" t="s">
        <v>2886</v>
      </c>
      <c r="MP1" s="44" t="s">
        <v>2887</v>
      </c>
      <c r="MQ1" s="44" t="s">
        <v>3116</v>
      </c>
      <c r="MR1" s="44" t="s">
        <v>2888</v>
      </c>
      <c r="MS1" s="44" t="s">
        <v>2747</v>
      </c>
      <c r="MT1" s="44" t="s">
        <v>2779</v>
      </c>
      <c r="MU1" s="44" t="s">
        <v>3117</v>
      </c>
      <c r="MV1" s="44" t="s">
        <v>2811</v>
      </c>
      <c r="MW1" s="44" t="s">
        <v>2984</v>
      </c>
      <c r="MX1" s="44" t="s">
        <v>2985</v>
      </c>
      <c r="MY1" s="44" t="s">
        <v>2889</v>
      </c>
      <c r="MZ1" s="44" t="s">
        <v>2890</v>
      </c>
      <c r="NA1" s="44" t="s">
        <v>3118</v>
      </c>
      <c r="NB1" s="44" t="s">
        <v>2891</v>
      </c>
      <c r="NC1" s="44" t="s">
        <v>2748</v>
      </c>
      <c r="ND1" s="44" t="s">
        <v>2780</v>
      </c>
      <c r="NE1" s="44" t="s">
        <v>3119</v>
      </c>
      <c r="NF1" s="44" t="s">
        <v>2812</v>
      </c>
      <c r="NG1" s="44" t="s">
        <v>2986</v>
      </c>
      <c r="NH1" s="44" t="s">
        <v>2987</v>
      </c>
      <c r="NI1" s="44" t="s">
        <v>2892</v>
      </c>
      <c r="NJ1" s="44" t="s">
        <v>2893</v>
      </c>
      <c r="NK1" s="44" t="s">
        <v>3120</v>
      </c>
      <c r="NL1" s="44" t="s">
        <v>2894</v>
      </c>
      <c r="NM1" s="44" t="s">
        <v>2749</v>
      </c>
      <c r="NN1" s="44" t="s">
        <v>2781</v>
      </c>
      <c r="NO1" s="44" t="s">
        <v>3121</v>
      </c>
      <c r="NP1" s="44" t="s">
        <v>2813</v>
      </c>
      <c r="NQ1" s="44" t="s">
        <v>2988</v>
      </c>
      <c r="NR1" s="44" t="s">
        <v>2989</v>
      </c>
      <c r="NS1" s="44" t="s">
        <v>2895</v>
      </c>
      <c r="NT1" s="44" t="s">
        <v>2896</v>
      </c>
      <c r="NU1" s="44" t="s">
        <v>3122</v>
      </c>
      <c r="NV1" s="44" t="s">
        <v>2897</v>
      </c>
      <c r="NW1" s="44" t="s">
        <v>2750</v>
      </c>
      <c r="NX1" s="44" t="s">
        <v>2782</v>
      </c>
      <c r="NY1" s="44" t="s">
        <v>3123</v>
      </c>
      <c r="NZ1" s="44" t="s">
        <v>2814</v>
      </c>
      <c r="OA1" s="44" t="s">
        <v>2990</v>
      </c>
      <c r="OB1" s="44" t="s">
        <v>2991</v>
      </c>
      <c r="OC1" s="44" t="s">
        <v>2898</v>
      </c>
      <c r="OD1" s="44" t="s">
        <v>2899</v>
      </c>
      <c r="OE1" s="44" t="s">
        <v>3124</v>
      </c>
      <c r="OF1" s="44" t="s">
        <v>2900</v>
      </c>
      <c r="OG1" s="44" t="s">
        <v>2751</v>
      </c>
      <c r="OH1" s="44" t="s">
        <v>2783</v>
      </c>
      <c r="OI1" s="44" t="s">
        <v>3125</v>
      </c>
      <c r="OJ1" s="44" t="s">
        <v>2815</v>
      </c>
      <c r="OK1" s="44" t="s">
        <v>2992</v>
      </c>
      <c r="OL1" s="44" t="s">
        <v>2993</v>
      </c>
      <c r="OM1" s="44" t="s">
        <v>2901</v>
      </c>
      <c r="ON1" s="44" t="s">
        <v>2902</v>
      </c>
      <c r="OO1" s="44" t="s">
        <v>3126</v>
      </c>
      <c r="OP1" s="44" t="s">
        <v>2903</v>
      </c>
      <c r="OQ1" s="44" t="s">
        <v>2752</v>
      </c>
      <c r="OR1" s="44" t="s">
        <v>2784</v>
      </c>
      <c r="OS1" s="44" t="s">
        <v>3127</v>
      </c>
      <c r="OT1" s="44" t="s">
        <v>2816</v>
      </c>
      <c r="OU1" s="44" t="s">
        <v>2994</v>
      </c>
      <c r="OV1" s="44" t="s">
        <v>2995</v>
      </c>
      <c r="OW1" s="44" t="s">
        <v>2904</v>
      </c>
      <c r="OX1" s="44" t="s">
        <v>2905</v>
      </c>
      <c r="OY1" s="44" t="s">
        <v>3128</v>
      </c>
      <c r="OZ1" s="44" t="s">
        <v>2906</v>
      </c>
      <c r="PA1" s="44" t="s">
        <v>2753</v>
      </c>
      <c r="PB1" s="44" t="s">
        <v>2785</v>
      </c>
      <c r="PC1" s="44" t="s">
        <v>3129</v>
      </c>
      <c r="PD1" s="44" t="s">
        <v>2817</v>
      </c>
      <c r="PE1" s="44" t="s">
        <v>2996</v>
      </c>
      <c r="PF1" s="44" t="s">
        <v>2997</v>
      </c>
      <c r="PG1" s="44" t="s">
        <v>2907</v>
      </c>
      <c r="PH1" s="44" t="s">
        <v>2908</v>
      </c>
      <c r="PI1" s="44" t="s">
        <v>3130</v>
      </c>
      <c r="PJ1" s="44" t="s">
        <v>2909</v>
      </c>
      <c r="PK1" s="44" t="s">
        <v>2754</v>
      </c>
      <c r="PL1" s="44" t="s">
        <v>2786</v>
      </c>
      <c r="PM1" s="44" t="s">
        <v>3131</v>
      </c>
      <c r="PN1" s="44" t="s">
        <v>2818</v>
      </c>
      <c r="PO1" s="44" t="s">
        <v>2998</v>
      </c>
      <c r="PP1" s="44" t="s">
        <v>2999</v>
      </c>
      <c r="PQ1" s="44" t="s">
        <v>2910</v>
      </c>
      <c r="PR1" s="44" t="s">
        <v>2911</v>
      </c>
      <c r="PS1" s="44" t="s">
        <v>3132</v>
      </c>
      <c r="PT1" s="44" t="s">
        <v>2912</v>
      </c>
      <c r="PU1" s="44" t="s">
        <v>2755</v>
      </c>
      <c r="PV1" s="44" t="s">
        <v>2787</v>
      </c>
      <c r="PW1" s="44" t="s">
        <v>3133</v>
      </c>
      <c r="PX1" s="44" t="s">
        <v>2819</v>
      </c>
      <c r="PY1" s="44" t="s">
        <v>3000</v>
      </c>
      <c r="PZ1" s="44" t="s">
        <v>3001</v>
      </c>
      <c r="QA1" s="44" t="s">
        <v>2913</v>
      </c>
      <c r="QB1" s="44" t="s">
        <v>2914</v>
      </c>
      <c r="QC1" s="44" t="s">
        <v>3134</v>
      </c>
      <c r="QD1" s="44" t="s">
        <v>2915</v>
      </c>
    </row>
    <row r="2" spans="1:446" x14ac:dyDescent="0.45">
      <c r="A2" s="33" t="s">
        <v>181</v>
      </c>
      <c r="B2" s="33" t="str">
        <f>IFERROR(VLOOKUP('様式１－２'!E12,'様式１－２リスト'!G2:J48,4,0),"")</f>
        <v/>
      </c>
      <c r="C2" s="33" t="str">
        <f>IF('様式１－２'!N5="","",'様式１－２'!N5)</f>
        <v/>
      </c>
      <c r="D2" s="138" t="str">
        <f>IF('様式１－２'!N6="","",'様式１－２'!N6)</f>
        <v/>
      </c>
      <c r="E2" s="33" t="str">
        <f>IF('様式１－２'!M7="","",'様式１－２'!M7)</f>
        <v/>
      </c>
      <c r="F2" s="33" t="str">
        <f>IF('様式１－２'!N7="","",'様式１－２'!N7)</f>
        <v/>
      </c>
      <c r="G2" s="33" t="str">
        <f>IF('様式１－２'!M8="","",'様式１－２'!M8)</f>
        <v/>
      </c>
      <c r="H2" s="33" t="str">
        <f>IF('様式１－２'!N8="","",'様式１－２'!N8)</f>
        <v/>
      </c>
      <c r="I2" s="33" t="str">
        <f>IF('様式１－２'!C10="","",'様式１－２'!C10)</f>
        <v/>
      </c>
      <c r="J2" s="33" t="str">
        <f>IF('様式１－２'!C11="","",'様式１－２'!C11)</f>
        <v/>
      </c>
      <c r="K2" s="33" t="str">
        <f>IF('様式１－２'!L11="","",'様式１－２'!L11)</f>
        <v/>
      </c>
      <c r="L2" s="33" t="str">
        <f>IF('様式１－２'!O11="","",'様式１－２'!O11)</f>
        <v/>
      </c>
      <c r="M2" s="33" t="str">
        <f>IF('様式１－２'!E12="","",'様式１－２'!E12)</f>
        <v/>
      </c>
      <c r="N2" s="33" t="str">
        <f>IF('様式１－２'!H12="","",'様式１－２'!H12)</f>
        <v/>
      </c>
      <c r="O2" s="33" t="str">
        <f>IF('様式１－２'!K12="","",'様式１－２'!K12)</f>
        <v/>
      </c>
      <c r="P2" s="33" t="str">
        <f>IF('様式１－２'!O12="","",'様式１－２'!O12)</f>
        <v/>
      </c>
      <c r="Q2" s="126" t="str">
        <f>IF('様式１－２'!G14="","",'様式１－２'!G14)</f>
        <v/>
      </c>
      <c r="R2" s="126" t="str">
        <f>IF('様式１－２'!L14="","",'様式１－２'!L14)</f>
        <v/>
      </c>
      <c r="S2" t="str">
        <f>IF('様式１－２'!D16="","",'様式１－２'!D16)</f>
        <v/>
      </c>
      <c r="W2" t="str">
        <f>IF('様式１－２'!L18="","",'様式１－２'!S18)</f>
        <v/>
      </c>
      <c r="X2" t="str">
        <f>IF('様式１－２'!L19="","",'様式１－２'!S19)</f>
        <v/>
      </c>
      <c r="Y2" t="str">
        <f>IF('様式１－２'!L20="","",'様式１－２'!S20)</f>
        <v/>
      </c>
      <c r="Z2" t="str">
        <f>IF('様式１－２'!L21="","",'様式１－２'!S21)</f>
        <v/>
      </c>
      <c r="AA2" t="str">
        <f>IF('様式１－２'!L19="","",'様式１－２'!S22)</f>
        <v/>
      </c>
      <c r="AB2" t="str">
        <f>IF('様式１－２'!L23="","",'様式１－２'!S23)</f>
        <v/>
      </c>
      <c r="AC2" t="str">
        <f>IF('様式１－２'!L24="","",'様式１－２'!S24)</f>
        <v/>
      </c>
      <c r="AD2" t="str">
        <f>IF('様式１－２'!L25="","",'様式１－２'!S25)</f>
        <v/>
      </c>
      <c r="AE2" t="str">
        <f>IF('様式１－２'!L26="","",'様式１－２'!S26)</f>
        <v/>
      </c>
      <c r="AF2" t="str">
        <f>IF('様式１－２'!L24="","",'様式１－２'!S27)</f>
        <v/>
      </c>
      <c r="AG2" t="str">
        <f>IF('様式１－２'!L18="","",'様式１－２'!S28)</f>
        <v/>
      </c>
      <c r="AH2" t="str">
        <f>IF('様式１－２'!L29="","",'様式１－２'!S29)</f>
        <v/>
      </c>
      <c r="AI2" t="str">
        <f>IF('様式１－２'!L30="","",'様式１－２'!S30)</f>
        <v/>
      </c>
      <c r="AJ2" t="str">
        <f>IF('様式１－２'!L32="","",'様式１－２'!S32)</f>
        <v/>
      </c>
      <c r="AK2" t="str">
        <f>IF('様式１－２'!L34="","",'様式１－２'!S33)</f>
        <v/>
      </c>
      <c r="AL2" t="str">
        <f>IF('様式１－２'!L34="","",'様式１－２'!S34)</f>
        <v/>
      </c>
      <c r="AM2" t="str">
        <f>IF('様式１－２'!L35="","",'様式１－２'!S35)</f>
        <v/>
      </c>
      <c r="AN2" t="str">
        <f>IF('様式１－２'!L36="","",'様式１－２'!S36)</f>
        <v/>
      </c>
      <c r="AO2" t="str">
        <f>IF('様式１－２'!L39="","",'様式１－２'!S37)</f>
        <v/>
      </c>
      <c r="AP2" t="str">
        <f>IF('様式１－２'!L39="","",'様式１－２'!S39)</f>
        <v/>
      </c>
      <c r="AQ2" t="str">
        <f>IF('様式１－２'!L40="","",'様式１－２'!S40)</f>
        <v/>
      </c>
      <c r="AR2" t="str">
        <f>IF('様式１－２'!L41="","",'様式１－２'!S41)</f>
        <v/>
      </c>
      <c r="AS2" t="str">
        <f>IF('様式１－２'!L42="","",'様式１－２'!S42)</f>
        <v/>
      </c>
      <c r="AT2" t="str">
        <f>IF('様式１－２'!L43="","",'様式１－２'!S43)</f>
        <v/>
      </c>
      <c r="AU2" t="str">
        <f>IF('様式１－２'!L44="","",'様式１－２'!S44)</f>
        <v/>
      </c>
      <c r="AV2" t="str">
        <f>IF('様式１－２'!L45="","",'様式１－２'!S45)</f>
        <v/>
      </c>
      <c r="AW2" t="str">
        <f>IF('様式１－２'!L46="","",'様式１－２'!S46)</f>
        <v/>
      </c>
      <c r="AX2" t="str">
        <f>IF('様式１－２'!L47="","",'様式１－２'!S47)</f>
        <v/>
      </c>
      <c r="AY2" t="str">
        <f>IF('様式１－２'!L49="","",'様式１－２'!S49)</f>
        <v/>
      </c>
      <c r="AZ2" t="str">
        <f>IF('様式１－２'!L50="","",'様式１－２'!S50)</f>
        <v/>
      </c>
      <c r="BA2" t="str">
        <f>IF('様式１－２'!L51="","",'様式１－２'!S51)</f>
        <v/>
      </c>
      <c r="BB2" t="str">
        <f>IF('様式１－２'!L53="","",'様式１－２'!S53)</f>
        <v/>
      </c>
      <c r="BD2" t="str">
        <f>IF('様式１－２'!L55="","",'様式１－２'!S55)</f>
        <v/>
      </c>
      <c r="BE2" t="str">
        <f>IF('様式１－２'!L57="","",'様式１－２'!S57)</f>
        <v/>
      </c>
      <c r="BF2" t="str">
        <f>IF('様式１－２'!L32="","",'様式１－２'!S58)</f>
        <v/>
      </c>
      <c r="BG2" t="str">
        <f>IF('様式１－２'!L60="","",'様式１－２'!S60)</f>
        <v/>
      </c>
      <c r="BH2" t="str">
        <f>IF('様式１－２'!L61="","",'様式１－２'!S61)</f>
        <v/>
      </c>
      <c r="BI2" t="str">
        <f>IF('様式１－２'!L62="","",'様式１－２'!S62)</f>
        <v/>
      </c>
      <c r="BJ2" t="str">
        <f>IF('様式１－２'!L63="","",'様式１－２'!S63)</f>
        <v/>
      </c>
      <c r="BK2" t="str">
        <f>IF('様式１－２'!L64="","",'様式１－２'!S64)</f>
        <v/>
      </c>
      <c r="BL2" t="str">
        <f>IF('様式１－２'!L65="","",'様式１－２'!S65)</f>
        <v/>
      </c>
      <c r="BM2" t="str">
        <f>IF('様式１－２'!L18="","",'様式１－２'!S67)</f>
        <v/>
      </c>
      <c r="BN2" t="str">
        <f>IF('様式１－２'!L69="","",'様式１－２'!S69)</f>
        <v/>
      </c>
      <c r="BO2" t="str">
        <f>IF('様式１－２'!L70="","",'様式１－２'!S70)</f>
        <v/>
      </c>
      <c r="BP2" t="str">
        <f>IF('様式１－２'!L71="","",'様式１－２'!S71)</f>
        <v/>
      </c>
      <c r="BQ2" t="str">
        <f>IF('様式１－２'!L72="","",'様式１－２'!S72)</f>
        <v/>
      </c>
      <c r="BR2" t="str">
        <f>IF('様式１－２'!L18="","",'様式１－２'!S74)</f>
        <v/>
      </c>
      <c r="BS2" t="str">
        <f>IF('様式１－２'!L75="","",'様式１－２'!S75)</f>
        <v/>
      </c>
      <c r="BT2" t="str">
        <f>IF('様式１－２'!L76="-","",'様式１－２'!S76)</f>
        <v/>
      </c>
      <c r="BU2" t="str">
        <f>IF('様式１－２'!L18="","",'様式１－２'!R18)</f>
        <v/>
      </c>
      <c r="BV2" t="str">
        <f>IF('様式１－２'!L19="","",'様式１－２'!R19)</f>
        <v/>
      </c>
      <c r="BW2" t="str">
        <f>IF('様式１－２'!L20="","",'様式１－２'!R20)</f>
        <v/>
      </c>
      <c r="BX2" t="str">
        <f>IF('様式１－２'!L21="","",'様式１－２'!R21)</f>
        <v/>
      </c>
      <c r="BY2" t="str">
        <f>IF('様式１－２'!L19="","",'様式１－２'!R22)</f>
        <v/>
      </c>
      <c r="BZ2" t="str">
        <f>IF('様式１－２'!L23="","",'様式１－２'!R23)</f>
        <v/>
      </c>
      <c r="CA2" t="str">
        <f>IF('様式１－２'!L24="","",'様式１－２'!R24)</f>
        <v/>
      </c>
      <c r="CB2" t="str">
        <f>IF('様式１－２'!L25="","",'様式１－２'!R25)</f>
        <v/>
      </c>
      <c r="CC2" t="str">
        <f>IF('様式１－２'!L26="","",'様式１－２'!R26)</f>
        <v/>
      </c>
      <c r="CD2" t="str">
        <f>IF('様式１－２'!L24="","",'様式１－２'!R27)</f>
        <v/>
      </c>
      <c r="CE2" t="str">
        <f>IF('様式１－２'!L18="","",'様式１－２'!R28)</f>
        <v/>
      </c>
      <c r="CF2" t="str">
        <f>IF('様式１－２'!L29="","",'様式１－２'!R29)</f>
        <v/>
      </c>
      <c r="CG2" t="str">
        <f>IF('様式１－２'!L30="","",'様式１－２'!R30)</f>
        <v/>
      </c>
      <c r="CH2" t="str">
        <f>IF('様式１－２'!L32="","",'様式１－２'!R32)</f>
        <v/>
      </c>
      <c r="CI2" t="str">
        <f>IF('様式１－２'!L34="","",'様式１－２'!R33)</f>
        <v/>
      </c>
      <c r="CJ2" t="str">
        <f>IF('様式１－２'!L34="","",'様式１－２'!R34)</f>
        <v/>
      </c>
      <c r="CK2" t="str">
        <f>IF('様式１－２'!L35="","",'様式１－２'!R35)</f>
        <v/>
      </c>
      <c r="CL2" t="str">
        <f>IF('様式１－２'!L36="","",'様式１－２'!R36)</f>
        <v/>
      </c>
      <c r="CM2" t="str">
        <f>IF('様式１－２'!L39="","",'様式１－２'!R37)</f>
        <v/>
      </c>
      <c r="CN2" t="str">
        <f>IF('様式１－２'!L39="","",'様式１－２'!R39)</f>
        <v/>
      </c>
      <c r="CO2" t="str">
        <f>IF('様式１－２'!L40="","",'様式１－２'!R40)</f>
        <v/>
      </c>
      <c r="CP2" t="str">
        <f>IF('様式１－２'!L41="","",'様式１－２'!R41)</f>
        <v/>
      </c>
      <c r="CQ2" t="str">
        <f>IF('様式１－２'!L42="","",'様式１－２'!R42)</f>
        <v/>
      </c>
      <c r="CR2" t="str">
        <f>IF('様式１－２'!L43="","",'様式１－２'!R43)</f>
        <v/>
      </c>
      <c r="CS2" t="str">
        <f>IF('様式１－２'!L44="","",'様式１－２'!R44)</f>
        <v/>
      </c>
      <c r="CT2" t="str">
        <f>IF('様式１－２'!L45="","",'様式１－２'!R45)</f>
        <v/>
      </c>
      <c r="CU2" t="str">
        <f>IF('様式１－２'!L46="","",'様式１－２'!R46)</f>
        <v/>
      </c>
      <c r="CV2" t="str">
        <f>IF('様式１－２'!L47="","",'様式１－２'!R47)</f>
        <v/>
      </c>
      <c r="CW2" t="str">
        <f>IF('様式１－２'!L49="","",'様式１－２'!R49)</f>
        <v/>
      </c>
      <c r="CX2" t="str">
        <f>IF('様式１－２'!L50="","",'様式１－２'!R50)</f>
        <v/>
      </c>
      <c r="CY2" t="str">
        <f>IF('様式１－２'!L51="","",'様式１－２'!R51)</f>
        <v/>
      </c>
      <c r="CZ2" t="str">
        <f>IF('様式１－２'!L53="","",'様式１－２'!R53)</f>
        <v/>
      </c>
      <c r="DB2" t="str">
        <f>IF('様式１－２'!L55="","",'様式１－２'!R55)</f>
        <v/>
      </c>
      <c r="DC2" t="str">
        <f>IF('様式１－２'!L56="","",'様式１－２'!R56)</f>
        <v/>
      </c>
      <c r="DD2" t="str">
        <f>IF('様式１－２'!L57="","",'様式１－２'!R57)</f>
        <v/>
      </c>
      <c r="DE2" t="str">
        <f>IF('様式１－２'!L18="","",'様式１－２'!R58)</f>
        <v/>
      </c>
      <c r="DF2" t="str">
        <f>IF('様式１－２'!L60="","",'様式１－２'!R60)</f>
        <v/>
      </c>
      <c r="DG2" t="str">
        <f>IF('様式１－２'!L61="","",'様式１－２'!R61)</f>
        <v/>
      </c>
      <c r="DH2" t="str">
        <f>IF('様式１－２'!L62="","",'様式１－２'!R62)</f>
        <v/>
      </c>
      <c r="DI2" t="str">
        <f>IF('様式１－２'!L63="","",'様式１－２'!R63)</f>
        <v/>
      </c>
      <c r="DJ2" t="str">
        <f>IF('様式１－２'!L64="","",'様式１－２'!R64)</f>
        <v/>
      </c>
      <c r="DK2" t="str">
        <f>IF('様式１－２'!L65="","",'様式１－２'!R65)</f>
        <v/>
      </c>
      <c r="DL2" t="str">
        <f>IF('様式１－２'!L18="","",'様式１－２'!R67)</f>
        <v/>
      </c>
      <c r="DM2" t="str">
        <f>IF('様式１－２'!L69="","",'様式１－２'!R69)</f>
        <v/>
      </c>
      <c r="DN2" t="str">
        <f>IF('様式１－２'!L70="","",'様式１－２'!R70)</f>
        <v/>
      </c>
      <c r="DO2" t="str">
        <f>IF('様式１－２'!L71="","",'様式１－２'!R71)</f>
        <v/>
      </c>
      <c r="DP2" t="str">
        <f>IF('様式１－２'!L72="","",'様式１－２'!R72)</f>
        <v/>
      </c>
      <c r="DQ2" t="str">
        <f>IF('様式１－２'!L18="","",'様式１－２'!R74)</f>
        <v/>
      </c>
      <c r="DR2" t="str">
        <f>IF('様式１－２'!L75="","",'様式１－２'!R75)</f>
        <v/>
      </c>
      <c r="DS2" t="str">
        <f>IF('様式１－２'!L76="-","",'様式１－２'!R76)</f>
        <v/>
      </c>
      <c r="DT2" s="126" t="str">
        <f>IF('様式１－２'!G94="","",'様式１－２'!G94)</f>
        <v/>
      </c>
      <c r="DU2" s="126" t="str">
        <f>IF('様式１－２'!L94="","",'様式１－２'!L94)</f>
        <v/>
      </c>
      <c r="DV2" s="33" t="str">
        <f>IF('様式１－２'!$F96="","",'様式１－２'!$F96)</f>
        <v/>
      </c>
      <c r="DW2" t="str">
        <f>IF('様式１－２'!$F102="","",'様式１－２'!$F102)</f>
        <v/>
      </c>
      <c r="DX2" t="str">
        <f>IF('様式１－２'!$G102="","",'様式１－２'!$G102)</f>
        <v/>
      </c>
      <c r="DY2" t="str">
        <f>IF('様式１－２'!$H102="","",'様式１－２'!$H102)</f>
        <v/>
      </c>
      <c r="DZ2" t="str">
        <f>IF('様式１－２'!$I102="","",'様式１－２'!$I102)</f>
        <v/>
      </c>
      <c r="EA2" t="str">
        <f>IF('様式１－２'!$J102="","",'様式１－２'!$J102)</f>
        <v/>
      </c>
      <c r="EB2" t="str">
        <f>IF('様式１－２'!$K102="","",'様式１－２'!$K102)</f>
        <v/>
      </c>
      <c r="EC2" t="str">
        <f>IF('様式１－２'!$M102="","",'様式１－２'!$M102)</f>
        <v/>
      </c>
      <c r="ED2" t="str">
        <f>IF('様式１－２'!$N102="","",'様式１－２'!$N102)</f>
        <v/>
      </c>
      <c r="EE2" t="str">
        <f>IF('様式１－２'!$O102="","",'様式１－２'!$O102)</f>
        <v/>
      </c>
      <c r="EF2" t="str">
        <f>IF('様式１－２'!$P102="","",'様式１－２'!$P102)</f>
        <v/>
      </c>
      <c r="EG2" t="str">
        <f>IF('様式１－２'!$F103="","",'様式１－２'!$F103)</f>
        <v/>
      </c>
      <c r="EH2" t="str">
        <f>IF('様式１－２'!$G103="","",'様式１－２'!$G103)</f>
        <v/>
      </c>
      <c r="EI2" t="str">
        <f>IF('様式１－２'!$H103="","",'様式１－２'!$H103)</f>
        <v/>
      </c>
      <c r="EJ2" t="str">
        <f>IF('様式１－２'!$I103="","",'様式１－２'!$I103)</f>
        <v/>
      </c>
      <c r="EK2" t="str">
        <f>IF('様式１－２'!$J103="","",'様式１－２'!$J103)</f>
        <v/>
      </c>
      <c r="EL2" t="str">
        <f>IF('様式１－２'!$K103="","",'様式１－２'!$K103)</f>
        <v/>
      </c>
      <c r="EM2" t="str">
        <f>IF('様式１－２'!$M103="","",'様式１－２'!$M103)</f>
        <v/>
      </c>
      <c r="EN2" t="str">
        <f>IF('様式１－２'!$N103="","",'様式１－２'!$N103)</f>
        <v/>
      </c>
      <c r="EO2" t="str">
        <f>IF('様式１－２'!$O103="","",'様式１－２'!$O103)</f>
        <v/>
      </c>
      <c r="EP2" t="str">
        <f>IF('様式１－２'!$P103="","",'様式１－２'!$P103)</f>
        <v/>
      </c>
      <c r="EQ2" t="str">
        <f>IF('様式１－２'!$F104="","",'様式１－２'!$F104)</f>
        <v/>
      </c>
      <c r="ER2" t="str">
        <f>IF('様式１－２'!$G104="","",'様式１－２'!$G104)</f>
        <v/>
      </c>
      <c r="ES2" t="str">
        <f>IF('様式１－２'!$H104="","",'様式１－２'!$H104)</f>
        <v/>
      </c>
      <c r="ET2" t="str">
        <f>IF('様式１－２'!$I104="","",'様式１－２'!$I104)</f>
        <v/>
      </c>
      <c r="EU2" t="str">
        <f>IF('様式１－２'!$J104="","",'様式１－２'!$J104)</f>
        <v/>
      </c>
      <c r="EV2" t="str">
        <f>IF('様式１－２'!$K104="","",'様式１－２'!$K104)</f>
        <v/>
      </c>
      <c r="EW2" t="str">
        <f>IF('様式１－２'!$M104="","",'様式１－２'!$M104)</f>
        <v/>
      </c>
      <c r="EX2" t="str">
        <f>IF('様式１－２'!$N104="","",'様式１－２'!$N104)</f>
        <v/>
      </c>
      <c r="EY2" t="str">
        <f>IF('様式１－２'!$O104="","",'様式１－２'!$O104)</f>
        <v/>
      </c>
      <c r="EZ2" t="str">
        <f>IF('様式１－２'!$P104="","",'様式１－２'!$P104)</f>
        <v/>
      </c>
      <c r="FA2" t="str">
        <f>IF('様式１－２'!$F105="","",'様式１－２'!$F105)</f>
        <v/>
      </c>
      <c r="FB2" t="str">
        <f>IF('様式１－２'!$G105="","",'様式１－２'!$G105)</f>
        <v/>
      </c>
      <c r="FC2" t="str">
        <f>IF('様式１－２'!$H105="","",'様式１－２'!$H105)</f>
        <v/>
      </c>
      <c r="FD2" t="str">
        <f>IF('様式１－２'!$I105="","",'様式１－２'!$I105)</f>
        <v/>
      </c>
      <c r="FE2" t="str">
        <f>IF('様式１－２'!$J105="","",'様式１－２'!$J105)</f>
        <v/>
      </c>
      <c r="FF2" t="str">
        <f>IF('様式１－２'!$K105="","",'様式１－２'!$K105)</f>
        <v/>
      </c>
      <c r="FG2" t="str">
        <f>IF('様式１－２'!$M105="","",'様式１－２'!$M105)</f>
        <v/>
      </c>
      <c r="FH2" t="str">
        <f>IF('様式１－２'!$N105="","",'様式１－２'!$N105)</f>
        <v/>
      </c>
      <c r="FI2" t="str">
        <f>IF('様式１－２'!$O105="","",'様式１－２'!$O105)</f>
        <v/>
      </c>
      <c r="FJ2" t="str">
        <f>IF('様式１－２'!$P105="","",'様式１－２'!$P105)</f>
        <v/>
      </c>
      <c r="FK2" t="str">
        <f>IF('様式１－２'!$F106="","",'様式１－２'!$F106)</f>
        <v/>
      </c>
      <c r="FL2" t="str">
        <f>IF('様式１－２'!$G106="","",'様式１－２'!$G106)</f>
        <v/>
      </c>
      <c r="FM2" t="str">
        <f>IF('様式１－２'!$H106="","",'様式１－２'!$H106)</f>
        <v/>
      </c>
      <c r="FN2" t="str">
        <f>IF('様式１－２'!$I106="","",'様式１－２'!$I106)</f>
        <v/>
      </c>
      <c r="FO2" t="str">
        <f>IF('様式１－２'!$J106="","",'様式１－２'!$J106)</f>
        <v/>
      </c>
      <c r="FP2" t="str">
        <f>IF('様式１－２'!$K106="","",'様式１－２'!$K106)</f>
        <v/>
      </c>
      <c r="FQ2" t="str">
        <f>IF('様式１－２'!$M106="","",'様式１－２'!$M106)</f>
        <v/>
      </c>
      <c r="FR2" t="str">
        <f>IF('様式１－２'!$N106="","",'様式１－２'!$N106)</f>
        <v/>
      </c>
      <c r="FS2" t="str">
        <f>IF('様式１－２'!$O106="","",'様式１－２'!$O106)</f>
        <v/>
      </c>
      <c r="FT2" t="str">
        <f>IF('様式１－２'!$P106="","",'様式１－２'!$P106)</f>
        <v/>
      </c>
      <c r="FU2" t="str">
        <f>IF('様式１－２'!$F107="","",'様式１－２'!$F107)</f>
        <v/>
      </c>
      <c r="FV2" t="str">
        <f>IF('様式１－２'!$G107="","",'様式１－２'!$G107)</f>
        <v/>
      </c>
      <c r="FW2" t="str">
        <f>IF('様式１－２'!$H107="","",'様式１－２'!$H107)</f>
        <v/>
      </c>
      <c r="FX2" t="str">
        <f>IF('様式１－２'!$I107="","",'様式１－２'!$I107)</f>
        <v/>
      </c>
      <c r="FY2" t="str">
        <f>IF('様式１－２'!$J107="","",'様式１－２'!$J107)</f>
        <v/>
      </c>
      <c r="FZ2" t="str">
        <f>IF('様式１－２'!$K107="","",'様式１－２'!$K107)</f>
        <v/>
      </c>
      <c r="GA2" t="str">
        <f>IF('様式１－２'!$M107="","",'様式１－２'!$M107)</f>
        <v/>
      </c>
      <c r="GB2" t="str">
        <f>IF('様式１－２'!$N107="","",'様式１－２'!$N107)</f>
        <v/>
      </c>
      <c r="GC2" t="str">
        <f>IF('様式１－２'!$O107="","",'様式１－２'!$O107)</f>
        <v/>
      </c>
      <c r="GD2" t="str">
        <f>IF('様式１－２'!$P107="","",'様式１－２'!$P107)</f>
        <v/>
      </c>
      <c r="GE2" t="str">
        <f>IF('様式１－２'!$F108="","",'様式１－２'!$F108)</f>
        <v/>
      </c>
      <c r="GF2" t="str">
        <f>IF('様式１－２'!$G108="","",'様式１－２'!$G108)</f>
        <v/>
      </c>
      <c r="GG2" t="str">
        <f>IF('様式１－２'!$H108="","",'様式１－２'!$H108)</f>
        <v/>
      </c>
      <c r="GH2" t="str">
        <f>IF('様式１－２'!$I108="","",'様式１－２'!$I108)</f>
        <v/>
      </c>
      <c r="GI2" t="str">
        <f>IF('様式１－２'!$J108="","",'様式１－２'!$J108)</f>
        <v/>
      </c>
      <c r="GJ2" t="str">
        <f>IF('様式１－２'!$K108="","",'様式１－２'!$K108)</f>
        <v/>
      </c>
      <c r="GK2" t="str">
        <f>IF('様式１－２'!$M108="","",'様式１－２'!$M108)</f>
        <v/>
      </c>
      <c r="GL2" t="str">
        <f>IF('様式１－２'!$N108="","",'様式１－２'!$N108)</f>
        <v/>
      </c>
      <c r="GM2" t="str">
        <f>IF('様式１－２'!$O108="","",'様式１－２'!$O108)</f>
        <v/>
      </c>
      <c r="GN2" t="str">
        <f>IF('様式１－２'!$P108="","",'様式１－２'!$P108)</f>
        <v/>
      </c>
      <c r="GO2" t="str">
        <f>IF('様式１－２'!$F109="","",'様式１－２'!$F109)</f>
        <v/>
      </c>
      <c r="GP2" t="str">
        <f>IF('様式１－２'!$G109="","",'様式１－２'!$G109)</f>
        <v/>
      </c>
      <c r="GQ2" t="str">
        <f>IF('様式１－２'!$H109="","",'様式１－２'!$H109)</f>
        <v/>
      </c>
      <c r="GR2" t="str">
        <f>IF('様式１－２'!$I109="","",'様式１－２'!$I109)</f>
        <v/>
      </c>
      <c r="GS2" t="str">
        <f>IF('様式１－２'!$J109="","",'様式１－２'!$J109)</f>
        <v/>
      </c>
      <c r="GT2" t="str">
        <f>IF('様式１－２'!$K109="","",'様式１－２'!$K109)</f>
        <v/>
      </c>
      <c r="GU2" t="str">
        <f>IF('様式１－２'!$M109="","",'様式１－２'!$M109)</f>
        <v/>
      </c>
      <c r="GV2" t="str">
        <f>IF('様式１－２'!$N109="","",'様式１－２'!$N109)</f>
        <v/>
      </c>
      <c r="GW2" t="str">
        <f>IF('様式１－２'!$O109="","",'様式１－２'!$O109)</f>
        <v/>
      </c>
      <c r="GX2" t="str">
        <f>IF('様式１－２'!$P109="","",'様式１－２'!$P109)</f>
        <v/>
      </c>
      <c r="GY2" t="str">
        <f>IF('様式１－２'!$F110="","",'様式１－２'!$F110)</f>
        <v/>
      </c>
      <c r="GZ2" t="str">
        <f>IF('様式１－２'!$G110="","",'様式１－２'!$G110)</f>
        <v/>
      </c>
      <c r="HA2" t="str">
        <f>IF('様式１－２'!$H110="","",'様式１－２'!$H110)</f>
        <v/>
      </c>
      <c r="HB2" t="str">
        <f>IF('様式１－２'!$I110="","",'様式１－２'!$I110)</f>
        <v/>
      </c>
      <c r="HC2" t="str">
        <f>IF('様式１－２'!$J110="","",'様式１－２'!$J110)</f>
        <v/>
      </c>
      <c r="HD2" t="str">
        <f>IF('様式１－２'!$K110="","",'様式１－２'!$K110)</f>
        <v/>
      </c>
      <c r="HE2" t="str">
        <f>IF('様式１－２'!$M110="","",'様式１－２'!$M110)</f>
        <v/>
      </c>
      <c r="HF2" t="str">
        <f>IF('様式１－２'!$N110="","",'様式１－２'!$N110)</f>
        <v/>
      </c>
      <c r="HG2" t="str">
        <f>IF('様式１－２'!$O110="","",'様式１－２'!$O110)</f>
        <v/>
      </c>
      <c r="HH2" t="str">
        <f>IF('様式１－２'!$P110="","",'様式１－２'!$P110)</f>
        <v/>
      </c>
      <c r="HI2" t="str">
        <f>IF('様式１－２'!$F111="","",'様式１－２'!$F111)</f>
        <v/>
      </c>
      <c r="HJ2" t="str">
        <f>IF('様式１－２'!$G111="","",'様式１－２'!$G111)</f>
        <v/>
      </c>
      <c r="HK2" t="str">
        <f>IF('様式１－２'!$H111="","",'様式１－２'!$H111)</f>
        <v/>
      </c>
      <c r="HL2" t="str">
        <f>IF('様式１－２'!$I111="","",'様式１－２'!$I111)</f>
        <v/>
      </c>
      <c r="HM2" t="str">
        <f>IF('様式１－２'!$J111="","",'様式１－２'!$J111)</f>
        <v/>
      </c>
      <c r="HN2" t="str">
        <f>IF('様式１－２'!$K111="","",'様式１－２'!$K111)</f>
        <v/>
      </c>
      <c r="HO2" t="str">
        <f>IF('様式１－２'!$M111="","",'様式１－２'!$M111)</f>
        <v/>
      </c>
      <c r="HP2" t="str">
        <f>IF('様式１－２'!$N111="","",'様式１－２'!$N111)</f>
        <v/>
      </c>
      <c r="HQ2" t="str">
        <f>IF('様式１－２'!$O111="","",'様式１－２'!$O111)</f>
        <v/>
      </c>
      <c r="HR2" t="str">
        <f>IF('様式１－２'!$P111="","",'様式１－２'!$P111)</f>
        <v/>
      </c>
      <c r="HS2" t="str">
        <f>IF('様式１－２'!$F112="","",'様式１－２'!$F112)</f>
        <v/>
      </c>
      <c r="HT2" t="str">
        <f>IF('様式１－２'!$G112="","",'様式１－２'!$G112)</f>
        <v/>
      </c>
      <c r="HU2" t="str">
        <f>IF('様式１－２'!$H112="","",'様式１－２'!$H112)</f>
        <v/>
      </c>
      <c r="HV2" t="str">
        <f>IF('様式１－２'!$I112="","",'様式１－２'!$I112)</f>
        <v/>
      </c>
      <c r="HW2" t="str">
        <f>IF('様式１－２'!$J112="","",'様式１－２'!$J112)</f>
        <v/>
      </c>
      <c r="HX2" t="str">
        <f>IF('様式１－２'!$K112="","",'様式１－２'!$K112)</f>
        <v/>
      </c>
      <c r="HY2" t="str">
        <f>IF('様式１－２'!$M112="","",'様式１－２'!$M112)</f>
        <v/>
      </c>
      <c r="HZ2" t="str">
        <f>IF('様式１－２'!$N112="","",'様式１－２'!$N112)</f>
        <v/>
      </c>
      <c r="IA2" t="str">
        <f>IF('様式１－２'!$O112="","",'様式１－２'!$O112)</f>
        <v/>
      </c>
      <c r="IB2" t="str">
        <f>IF('様式１－２'!$P112="","",'様式１－２'!$P112)</f>
        <v/>
      </c>
      <c r="IC2" t="str">
        <f>IF('様式１－２'!$F113="","",'様式１－２'!$F113)</f>
        <v/>
      </c>
      <c r="ID2" t="str">
        <f>IF('様式１－２'!$G113="","",'様式１－２'!$G113)</f>
        <v/>
      </c>
      <c r="IE2" t="str">
        <f>IF('様式１－２'!$H113="","",'様式１－２'!$H113)</f>
        <v/>
      </c>
      <c r="IF2" t="str">
        <f>IF('様式１－２'!$I113="","",'様式１－２'!$I113)</f>
        <v/>
      </c>
      <c r="IG2" t="str">
        <f>IF('様式１－２'!$J113="","",'様式１－２'!$J113)</f>
        <v/>
      </c>
      <c r="IH2" t="str">
        <f>IF('様式１－２'!$K113="","",'様式１－２'!$K113)</f>
        <v/>
      </c>
      <c r="II2" t="str">
        <f>IF('様式１－２'!$M113="","",'様式１－２'!$M113)</f>
        <v/>
      </c>
      <c r="IJ2" t="str">
        <f>IF('様式１－２'!$N113="","",'様式１－２'!$N113)</f>
        <v/>
      </c>
      <c r="IK2" t="str">
        <f>IF('様式１－２'!$O113="","",'様式１－２'!$O113)</f>
        <v/>
      </c>
      <c r="IL2" t="str">
        <f>IF('様式１－２'!$P113="","",'様式１－２'!$P113)</f>
        <v/>
      </c>
      <c r="IM2" t="str">
        <f>IF('様式１－２'!$F114="","",'様式１－２'!$F114)</f>
        <v/>
      </c>
      <c r="IN2" t="str">
        <f>IF('様式１－２'!$G114="","",'様式１－２'!$G114)</f>
        <v/>
      </c>
      <c r="IO2" t="str">
        <f>IF('様式１－２'!$H114="","",'様式１－２'!$H114)</f>
        <v/>
      </c>
      <c r="IP2" t="str">
        <f>IF('様式１－２'!$I114="","",'様式１－２'!$I114)</f>
        <v/>
      </c>
      <c r="IQ2" t="str">
        <f>IF('様式１－２'!$J114="","",'様式１－２'!$J114)</f>
        <v/>
      </c>
      <c r="IR2" t="str">
        <f>IF('様式１－２'!$K114="","",'様式１－２'!$K114)</f>
        <v/>
      </c>
      <c r="IS2" t="str">
        <f>IF('様式１－２'!$M114="","",'様式１－２'!$M114)</f>
        <v/>
      </c>
      <c r="IT2" t="str">
        <f>IF('様式１－２'!$N114="","",'様式１－２'!$N114)</f>
        <v/>
      </c>
      <c r="IU2" t="str">
        <f>IF('様式１－２'!$O114="","",'様式１－２'!$O114)</f>
        <v/>
      </c>
      <c r="IV2" t="str">
        <f>IF('様式１－２'!$P114="","",'様式１－２'!$P114)</f>
        <v/>
      </c>
      <c r="IW2" t="str">
        <f>IF('様式１－２'!$F115="","",'様式１－２'!$F115)</f>
        <v/>
      </c>
      <c r="IX2" t="str">
        <f>IF('様式１－２'!$G115="","",'様式１－２'!$G115)</f>
        <v/>
      </c>
      <c r="IY2" t="str">
        <f>IF('様式１－２'!$H115="","",'様式１－２'!$H115)</f>
        <v/>
      </c>
      <c r="IZ2" t="str">
        <f>IF('様式１－２'!$I115="","",'様式１－２'!$I115)</f>
        <v/>
      </c>
      <c r="JA2" t="str">
        <f>IF('様式１－２'!$J115="","",'様式１－２'!$J115)</f>
        <v/>
      </c>
      <c r="JB2" t="str">
        <f>IF('様式１－２'!$K115="","",'様式１－２'!$K115)</f>
        <v/>
      </c>
      <c r="JC2" t="str">
        <f>IF('様式１－２'!$M115="","",'様式１－２'!$M115)</f>
        <v/>
      </c>
      <c r="JD2" t="str">
        <f>IF('様式１－２'!$N115="","",'様式１－２'!$N115)</f>
        <v/>
      </c>
      <c r="JE2" t="str">
        <f>IF('様式１－２'!$O115="","",'様式１－２'!$O115)</f>
        <v/>
      </c>
      <c r="JF2" t="str">
        <f>IF('様式１－２'!$P115="","",'様式１－２'!$P115)</f>
        <v/>
      </c>
      <c r="JG2" t="str">
        <f>IF('様式１－２'!$F116="","",'様式１－２'!$F116)</f>
        <v/>
      </c>
      <c r="JH2" t="str">
        <f>IF('様式１－２'!$G116="","",'様式１－２'!$G116)</f>
        <v/>
      </c>
      <c r="JI2" t="str">
        <f>IF('様式１－２'!$H116="","",'様式１－２'!$H116)</f>
        <v/>
      </c>
      <c r="JJ2" t="str">
        <f>IF('様式１－２'!$I116="","",'様式１－２'!$I116)</f>
        <v/>
      </c>
      <c r="JK2" t="str">
        <f>IF('様式１－２'!$J116="","",'様式１－２'!$J116)</f>
        <v/>
      </c>
      <c r="JL2" t="str">
        <f>IF('様式１－２'!$K116="","",'様式１－２'!$K116)</f>
        <v/>
      </c>
      <c r="JM2" t="str">
        <f>IF('様式１－２'!$M116="","",'様式１－２'!$M116)</f>
        <v/>
      </c>
      <c r="JN2" t="str">
        <f>IF('様式１－２'!$N116="","",'様式１－２'!$N116)</f>
        <v/>
      </c>
      <c r="JO2" t="str">
        <f>IF('様式１－２'!$O116="","",'様式１－２'!$O116)</f>
        <v/>
      </c>
      <c r="JP2" t="str">
        <f>IF('様式１－２'!$P116="","",'様式１－２'!$P116)</f>
        <v/>
      </c>
      <c r="JQ2" t="str">
        <f>IF('様式１－２'!$F117="","",'様式１－２'!$F117)</f>
        <v/>
      </c>
      <c r="JR2" t="str">
        <f>IF('様式１－２'!$G117="","",'様式１－２'!$G117)</f>
        <v/>
      </c>
      <c r="JS2" t="str">
        <f>IF('様式１－２'!$H117="","",'様式１－２'!$H117)</f>
        <v/>
      </c>
      <c r="JT2" t="str">
        <f>IF('様式１－２'!$I117="","",'様式１－２'!$I117)</f>
        <v/>
      </c>
      <c r="JU2" t="str">
        <f>IF('様式１－２'!$J117="","",'様式１－２'!$J117)</f>
        <v/>
      </c>
      <c r="JV2" t="str">
        <f>IF('様式１－２'!$K117="","",'様式１－２'!$K117)</f>
        <v/>
      </c>
      <c r="JW2" t="str">
        <f>IF('様式１－２'!$M117="","",'様式１－２'!$M117)</f>
        <v/>
      </c>
      <c r="JX2" t="str">
        <f>IF('様式１－２'!$N117="","",'様式１－２'!$N117)</f>
        <v/>
      </c>
      <c r="JY2" t="str">
        <f>IF('様式１－２'!$O117="","",'様式１－２'!$O117)</f>
        <v/>
      </c>
      <c r="JZ2" t="str">
        <f>IF('様式１－２'!$P117="","",'様式１－２'!$P117)</f>
        <v/>
      </c>
      <c r="KA2" t="str">
        <f>IF('様式１－２'!$F118="","",'様式１－２'!$F118)</f>
        <v/>
      </c>
      <c r="KB2" t="str">
        <f>IF('様式１－２'!$G118="","",'様式１－２'!$G118)</f>
        <v/>
      </c>
      <c r="KC2" t="str">
        <f>IF('様式１－２'!$H118="","",'様式１－２'!$H118)</f>
        <v/>
      </c>
      <c r="KD2" t="str">
        <f>IF('様式１－２'!$I118="","",'様式１－２'!$I118)</f>
        <v/>
      </c>
      <c r="KE2" t="str">
        <f>IF('様式１－２'!$J118="","",'様式１－２'!$J118)</f>
        <v/>
      </c>
      <c r="KF2" t="str">
        <f>IF('様式１－２'!$K118="","",'様式１－２'!$K118)</f>
        <v/>
      </c>
      <c r="KG2" t="str">
        <f>IF('様式１－２'!$M118="","",'様式１－２'!$M118)</f>
        <v/>
      </c>
      <c r="KH2" t="str">
        <f>IF('様式１－２'!$N118="","",'様式１－２'!$N118)</f>
        <v/>
      </c>
      <c r="KI2" t="str">
        <f>IF('様式１－２'!$O118="","",'様式１－２'!$O118)</f>
        <v/>
      </c>
      <c r="KJ2" t="str">
        <f>IF('様式１－２'!$P118="","",'様式１－２'!$P118)</f>
        <v/>
      </c>
      <c r="KK2" t="str">
        <f>IF('様式１－２'!$F119="","",'様式１－２'!$F119)</f>
        <v/>
      </c>
      <c r="KL2" t="str">
        <f>IF('様式１－２'!$G119="","",'様式１－２'!$G119)</f>
        <v/>
      </c>
      <c r="KM2" t="str">
        <f>IF('様式１－２'!$H119="","",'様式１－２'!$H119)</f>
        <v/>
      </c>
      <c r="KN2" t="str">
        <f>IF('様式１－２'!$I119="","",'様式１－２'!$I119)</f>
        <v/>
      </c>
      <c r="KO2" t="str">
        <f>IF('様式１－２'!$J119="","",'様式１－２'!$J119)</f>
        <v/>
      </c>
      <c r="KP2" t="str">
        <f>IF('様式１－２'!$K119="","",'様式１－２'!$K119)</f>
        <v/>
      </c>
      <c r="KQ2" t="str">
        <f>IF('様式１－２'!$M119="","",'様式１－２'!$M119)</f>
        <v/>
      </c>
      <c r="KR2" t="str">
        <f>IF('様式１－２'!$N119="","",'様式１－２'!$N119)</f>
        <v/>
      </c>
      <c r="KS2" t="str">
        <f>IF('様式１－２'!$O119="","",'様式１－２'!$O119)</f>
        <v/>
      </c>
      <c r="KT2" t="str">
        <f>IF('様式１－２'!$P119="","",'様式１－２'!$P119)</f>
        <v/>
      </c>
      <c r="KU2" t="str">
        <f>IF('様式１－２'!$F120="","",'様式１－２'!$F120)</f>
        <v/>
      </c>
      <c r="KV2" t="str">
        <f>IF('様式１－２'!$G120="","",'様式１－２'!$G120)</f>
        <v/>
      </c>
      <c r="KW2" t="str">
        <f>IF('様式１－２'!$H120="","",'様式１－２'!$H120)</f>
        <v/>
      </c>
      <c r="KX2" t="str">
        <f>IF('様式１－２'!$I120="","",'様式１－２'!$I120)</f>
        <v/>
      </c>
      <c r="KY2" t="str">
        <f>IF('様式１－２'!$J120="","",'様式１－２'!$J120)</f>
        <v/>
      </c>
      <c r="KZ2" t="str">
        <f>IF('様式１－２'!$K120="","",'様式１－２'!$K120)</f>
        <v/>
      </c>
      <c r="LA2" t="str">
        <f>IF('様式１－２'!$M120="","",'様式１－２'!$M120)</f>
        <v/>
      </c>
      <c r="LB2" t="str">
        <f>IF('様式１－２'!$N120="","",'様式１－２'!$N120)</f>
        <v/>
      </c>
      <c r="LC2" t="str">
        <f>IF('様式１－２'!$O120="","",'様式１－２'!$O120)</f>
        <v/>
      </c>
      <c r="LD2" t="str">
        <f>IF('様式１－２'!$P120="","",'様式１－２'!$P120)</f>
        <v/>
      </c>
      <c r="LE2" t="str">
        <f>IF('様式１－２'!$F121="","",'様式１－２'!$F121)</f>
        <v/>
      </c>
      <c r="LF2" t="str">
        <f>IF('様式１－２'!$G121="","",'様式１－２'!$G121)</f>
        <v/>
      </c>
      <c r="LG2" t="str">
        <f>IF('様式１－２'!$H121="","",'様式１－２'!$H121)</f>
        <v/>
      </c>
      <c r="LH2" t="str">
        <f>IF('様式１－２'!$I121="","",'様式１－２'!$I121)</f>
        <v/>
      </c>
      <c r="LI2" t="str">
        <f>IF('様式１－２'!$J121="","",'様式１－２'!$J121)</f>
        <v/>
      </c>
      <c r="LJ2" t="str">
        <f>IF('様式１－２'!$K121="","",'様式１－２'!$K121)</f>
        <v/>
      </c>
      <c r="LK2" t="str">
        <f>IF('様式１－２'!$M121="","",'様式１－２'!$M121)</f>
        <v/>
      </c>
      <c r="LL2" t="str">
        <f>IF('様式１－２'!$N121="","",'様式１－２'!$N121)</f>
        <v/>
      </c>
      <c r="LM2" t="str">
        <f>IF('様式１－２'!$O121="","",'様式１－２'!$O121)</f>
        <v/>
      </c>
      <c r="LN2" t="str">
        <f>IF('様式１－２'!$P121="","",'様式１－２'!$P121)</f>
        <v/>
      </c>
      <c r="LO2" t="str">
        <f>IF('様式１－２'!$F122="","",'様式１－２'!$F122)</f>
        <v/>
      </c>
      <c r="LP2" t="str">
        <f>IF('様式１－２'!$G122="","",'様式１－２'!$G122)</f>
        <v/>
      </c>
      <c r="LQ2" t="str">
        <f>IF('様式１－２'!$H122="","",'様式１－２'!$H122)</f>
        <v/>
      </c>
      <c r="LR2" t="str">
        <f>IF('様式１－２'!$I122="","",'様式１－２'!$I122)</f>
        <v/>
      </c>
      <c r="LS2" t="str">
        <f>IF('様式１－２'!$J122="","",'様式１－２'!$J122)</f>
        <v/>
      </c>
      <c r="LT2" t="str">
        <f>IF('様式１－２'!$K122="","",'様式１－２'!$K122)</f>
        <v/>
      </c>
      <c r="LU2" t="str">
        <f>IF('様式１－２'!$M122="","",'様式１－２'!$M122)</f>
        <v/>
      </c>
      <c r="LV2" t="str">
        <f>IF('様式１－２'!$N122="","",'様式１－２'!$N122)</f>
        <v/>
      </c>
      <c r="LW2" t="str">
        <f>IF('様式１－２'!$O122="","",'様式１－２'!$O122)</f>
        <v/>
      </c>
      <c r="LX2" t="str">
        <f>IF('様式１－２'!$P122="","",'様式１－２'!$P122)</f>
        <v/>
      </c>
      <c r="LY2" t="str">
        <f>IF('様式１－２'!$F123="","",'様式１－２'!$F123)</f>
        <v/>
      </c>
      <c r="LZ2" t="str">
        <f>IF('様式１－２'!$G123="","",'様式１－２'!$G123)</f>
        <v/>
      </c>
      <c r="MA2" t="str">
        <f>IF('様式１－２'!$H123="","",'様式１－２'!$H123)</f>
        <v/>
      </c>
      <c r="MB2" t="str">
        <f>IF('様式１－２'!$I123="","",'様式１－２'!$I123)</f>
        <v/>
      </c>
      <c r="MC2" t="str">
        <f>IF('様式１－２'!$J123="","",'様式１－２'!$J123)</f>
        <v/>
      </c>
      <c r="MD2" t="str">
        <f>IF('様式１－２'!$K123="","",'様式１－２'!$K123)</f>
        <v/>
      </c>
      <c r="ME2" t="str">
        <f>IF('様式１－２'!$M123="","",'様式１－２'!$M123)</f>
        <v/>
      </c>
      <c r="MF2" t="str">
        <f>IF('様式１－２'!$N123="","",'様式１－２'!$N123)</f>
        <v/>
      </c>
      <c r="MG2" t="str">
        <f>IF('様式１－２'!$O123="","",'様式１－２'!$O123)</f>
        <v/>
      </c>
      <c r="MH2" t="str">
        <f>IF('様式１－２'!$P123="","",'様式１－２'!$P123)</f>
        <v/>
      </c>
      <c r="MI2" t="str">
        <f>IF('様式１－２'!$F124="","",'様式１－２'!$F124)</f>
        <v/>
      </c>
      <c r="MJ2" t="str">
        <f>IF('様式１－２'!$G124="","",'様式１－２'!$G124)</f>
        <v/>
      </c>
      <c r="MK2" t="str">
        <f>IF('様式１－２'!$H124="","",'様式１－２'!$H124)</f>
        <v/>
      </c>
      <c r="ML2" t="str">
        <f>IF('様式１－２'!$I124="","",'様式１－２'!$I124)</f>
        <v/>
      </c>
      <c r="MM2" t="str">
        <f>IF('様式１－２'!$J124="","",'様式１－２'!$J124)</f>
        <v/>
      </c>
      <c r="MN2" t="str">
        <f>IF('様式１－２'!$K124="","",'様式１－２'!$K124)</f>
        <v/>
      </c>
      <c r="MO2" t="str">
        <f>IF('様式１－２'!$M124="","",'様式１－２'!$M124)</f>
        <v/>
      </c>
      <c r="MP2" t="str">
        <f>IF('様式１－２'!$N124="","",'様式１－２'!$N124)</f>
        <v/>
      </c>
      <c r="MQ2" t="str">
        <f>IF('様式１－２'!$O124="","",'様式１－２'!$O124)</f>
        <v/>
      </c>
      <c r="MR2" t="str">
        <f>IF('様式１－２'!$P124="","",'様式１－２'!$P124)</f>
        <v/>
      </c>
      <c r="MS2" t="str">
        <f>IF('様式１－２'!$F125="","",'様式１－２'!$F125)</f>
        <v/>
      </c>
      <c r="MT2" t="str">
        <f>IF('様式１－２'!$G125="","",'様式１－２'!$G125)</f>
        <v/>
      </c>
      <c r="MU2" t="str">
        <f>IF('様式１－２'!$H125="","",'様式１－２'!$H125)</f>
        <v/>
      </c>
      <c r="MV2" t="str">
        <f>IF('様式１－２'!$I125="","",'様式１－２'!$I125)</f>
        <v/>
      </c>
      <c r="MW2" t="str">
        <f>IF('様式１－２'!$J125="","",'様式１－２'!$J125)</f>
        <v/>
      </c>
      <c r="MX2" t="str">
        <f>IF('様式１－２'!$K125="","",'様式１－２'!$K125)</f>
        <v/>
      </c>
      <c r="MY2" t="str">
        <f>IF('様式１－２'!$M125="","",'様式１－２'!$M125)</f>
        <v/>
      </c>
      <c r="MZ2" t="str">
        <f>IF('様式１－２'!$N125="","",'様式１－２'!$N125)</f>
        <v/>
      </c>
      <c r="NA2" t="str">
        <f>IF('様式１－２'!$O125="","",'様式１－２'!$O125)</f>
        <v/>
      </c>
      <c r="NB2" t="str">
        <f>IF('様式１－２'!$P125="","",'様式１－２'!$P125)</f>
        <v/>
      </c>
      <c r="NC2" t="str">
        <f>IF('様式１－２'!$F126="","",'様式１－２'!$F126)</f>
        <v/>
      </c>
      <c r="ND2" t="str">
        <f>IF('様式１－２'!$G126="","",'様式１－２'!$G126)</f>
        <v/>
      </c>
      <c r="NE2" t="str">
        <f>IF('様式１－２'!$H126="","",'様式１－２'!$H126)</f>
        <v/>
      </c>
      <c r="NF2" t="str">
        <f>IF('様式１－２'!$I126="","",'様式１－２'!$I126)</f>
        <v/>
      </c>
      <c r="NG2" t="str">
        <f>IF('様式１－２'!$J126="","",'様式１－２'!$J126)</f>
        <v/>
      </c>
      <c r="NH2" t="str">
        <f>IF('様式１－２'!$K126="","",'様式１－２'!$K126)</f>
        <v/>
      </c>
      <c r="NI2" t="str">
        <f>IF('様式１－２'!$M126="","",'様式１－２'!$M126)</f>
        <v/>
      </c>
      <c r="NJ2" t="str">
        <f>IF('様式１－２'!$N126="","",'様式１－２'!$N126)</f>
        <v/>
      </c>
      <c r="NK2" t="str">
        <f>IF('様式１－２'!$O126="","",'様式１－２'!$O126)</f>
        <v/>
      </c>
      <c r="NL2" t="str">
        <f>IF('様式１－２'!$P126="","",'様式１－２'!$P126)</f>
        <v/>
      </c>
      <c r="NM2" t="str">
        <f>IF('様式１－２'!$F127="","",'様式１－２'!$F127)</f>
        <v/>
      </c>
      <c r="NN2" t="str">
        <f>IF('様式１－２'!$G127="","",'様式１－２'!$G127)</f>
        <v/>
      </c>
      <c r="NO2" t="str">
        <f>IF('様式１－２'!$H127="","",'様式１－２'!$H127)</f>
        <v/>
      </c>
      <c r="NP2" t="str">
        <f>IF('様式１－２'!$I127="","",'様式１－２'!$I127)</f>
        <v/>
      </c>
      <c r="NQ2" t="str">
        <f>IF('様式１－２'!$J127="","",'様式１－２'!$J127)</f>
        <v/>
      </c>
      <c r="NR2" t="str">
        <f>IF('様式１－２'!$K127="","",'様式１－２'!$K127)</f>
        <v/>
      </c>
      <c r="NS2" t="str">
        <f>IF('様式１－２'!$M127="","",'様式１－２'!$M127)</f>
        <v/>
      </c>
      <c r="NT2" t="str">
        <f>IF('様式１－２'!$N127="","",'様式１－２'!$N127)</f>
        <v/>
      </c>
      <c r="NU2" t="str">
        <f>IF('様式１－２'!$O127="","",'様式１－２'!$O127)</f>
        <v/>
      </c>
      <c r="NV2" t="str">
        <f>IF('様式１－２'!$P127="","",'様式１－２'!$P127)</f>
        <v/>
      </c>
      <c r="NW2" t="str">
        <f>IF('様式１－２'!$F128="","",'様式１－２'!$F128)</f>
        <v/>
      </c>
      <c r="NX2" t="str">
        <f>IF('様式１－２'!$G128="","",'様式１－２'!$G128)</f>
        <v/>
      </c>
      <c r="NY2" t="str">
        <f>IF('様式１－２'!$H128="","",'様式１－２'!$H128)</f>
        <v/>
      </c>
      <c r="NZ2" t="str">
        <f>IF('様式１－２'!$I128="","",'様式１－２'!$I128)</f>
        <v/>
      </c>
      <c r="OA2" t="str">
        <f>IF('様式１－２'!$J128="","",'様式１－２'!$J128)</f>
        <v/>
      </c>
      <c r="OB2" t="str">
        <f>IF('様式１－２'!$K128="","",'様式１－２'!$K128)</f>
        <v/>
      </c>
      <c r="OC2" t="str">
        <f>IF('様式１－２'!$M128="","",'様式１－２'!$M128)</f>
        <v/>
      </c>
      <c r="OD2" t="str">
        <f>IF('様式１－２'!$N128="","",'様式１－２'!$N128)</f>
        <v/>
      </c>
      <c r="OE2" t="str">
        <f>IF('様式１－２'!$O128="","",'様式１－２'!$O128)</f>
        <v/>
      </c>
      <c r="OF2" t="str">
        <f>IF('様式１－２'!$P128="","",'様式１－２'!$P128)</f>
        <v/>
      </c>
      <c r="OG2" t="str">
        <f>IF('様式１－２'!$F129="","",'様式１－２'!$F129)</f>
        <v/>
      </c>
      <c r="OH2" t="str">
        <f>IF('様式１－２'!$G129="","",'様式１－２'!$G129)</f>
        <v/>
      </c>
      <c r="OI2" t="str">
        <f>IF('様式１－２'!$H129="","",'様式１－２'!$H129)</f>
        <v/>
      </c>
      <c r="OJ2" t="str">
        <f>IF('様式１－２'!$I129="","",'様式１－２'!$I129)</f>
        <v/>
      </c>
      <c r="OK2" t="str">
        <f>IF('様式１－２'!$J129="","",'様式１－２'!$J129)</f>
        <v/>
      </c>
      <c r="OL2" t="str">
        <f>IF('様式１－２'!$K129="","",'様式１－２'!$K129)</f>
        <v/>
      </c>
      <c r="OM2" t="str">
        <f>IF('様式１－２'!$M129="","",'様式１－２'!$M129)</f>
        <v/>
      </c>
      <c r="ON2" t="str">
        <f>IF('様式１－２'!$N129="","",'様式１－２'!$N129)</f>
        <v/>
      </c>
      <c r="OO2" t="str">
        <f>IF('様式１－２'!$O129="","",'様式１－２'!$O129)</f>
        <v/>
      </c>
      <c r="OP2" t="str">
        <f>IF('様式１－２'!$P129="","",'様式１－２'!$P129)</f>
        <v/>
      </c>
      <c r="OQ2" t="str">
        <f>IF('様式１－２'!$F130="","",'様式１－２'!$F130)</f>
        <v/>
      </c>
      <c r="OR2" t="str">
        <f>IF('様式１－２'!$G130="","",'様式１－２'!$G130)</f>
        <v/>
      </c>
      <c r="OS2" t="str">
        <f>IF('様式１－２'!$H130="","",'様式１－２'!$H130)</f>
        <v/>
      </c>
      <c r="OT2" t="str">
        <f>IF('様式１－２'!$I130="","",'様式１－２'!$I130)</f>
        <v/>
      </c>
      <c r="OU2" t="str">
        <f>IF('様式１－２'!$J130="","",'様式１－２'!$J130)</f>
        <v/>
      </c>
      <c r="OV2" t="str">
        <f>IF('様式１－２'!$K130="","",'様式１－２'!$K130)</f>
        <v/>
      </c>
      <c r="OW2" t="str">
        <f>IF('様式１－２'!$M130="","",'様式１－２'!$M130)</f>
        <v/>
      </c>
      <c r="OX2" t="str">
        <f>IF('様式１－２'!$N130="","",'様式１－２'!$N130)</f>
        <v/>
      </c>
      <c r="OY2" t="str">
        <f>IF('様式１－２'!$O130="","",'様式１－２'!$O130)</f>
        <v/>
      </c>
      <c r="OZ2" t="str">
        <f>IF('様式１－２'!$P130="","",'様式１－２'!$P130)</f>
        <v/>
      </c>
      <c r="PA2" t="str">
        <f>IF('様式１－２'!$F131="","",'様式１－２'!$F131)</f>
        <v/>
      </c>
      <c r="PB2" t="str">
        <f>IF('様式１－２'!$G131="","",'様式１－２'!$G131)</f>
        <v/>
      </c>
      <c r="PC2" t="str">
        <f>IF('様式１－２'!$H131="","",'様式１－２'!$H131)</f>
        <v/>
      </c>
      <c r="PD2" t="str">
        <f>IF('様式１－２'!$I131="","",'様式１－２'!$I131)</f>
        <v/>
      </c>
      <c r="PE2" t="str">
        <f>IF('様式１－２'!$J131="","",'様式１－２'!$J131)</f>
        <v/>
      </c>
      <c r="PF2" t="str">
        <f>IF('様式１－２'!$K131="","",'様式１－２'!$K131)</f>
        <v/>
      </c>
      <c r="PG2" t="str">
        <f>IF('様式１－２'!$M131="","",'様式１－２'!$M131)</f>
        <v/>
      </c>
      <c r="PH2" t="str">
        <f>IF('様式１－２'!$N131="","",'様式１－２'!$N131)</f>
        <v/>
      </c>
      <c r="PI2" t="str">
        <f>IF('様式１－２'!$O131="","",'様式１－２'!$O131)</f>
        <v/>
      </c>
      <c r="PJ2" t="str">
        <f>IF('様式１－２'!$P131="","",'様式１－２'!$P131)</f>
        <v/>
      </c>
      <c r="PK2" t="str">
        <f>IF('様式１－２'!$F132="","",'様式１－２'!$F132)</f>
        <v/>
      </c>
      <c r="PL2" t="str">
        <f>IF('様式１－２'!$G132="","",'様式１－２'!$G132)</f>
        <v/>
      </c>
      <c r="PM2" t="str">
        <f>IF('様式１－２'!$H132="","",'様式１－２'!$H132)</f>
        <v/>
      </c>
      <c r="PN2" t="str">
        <f>IF('様式１－２'!$I132="","",'様式１－２'!$I132)</f>
        <v/>
      </c>
      <c r="PO2" t="str">
        <f>IF('様式１－２'!$J132="","",'様式１－２'!$J132)</f>
        <v/>
      </c>
      <c r="PP2" t="str">
        <f>IF('様式１－２'!$K132="","",'様式１－２'!$K132)</f>
        <v/>
      </c>
      <c r="PQ2" t="str">
        <f>IF('様式１－２'!$M132="","",'様式１－２'!$M132)</f>
        <v/>
      </c>
      <c r="PR2" t="str">
        <f>IF('様式１－２'!$N132="","",'様式１－２'!$N132)</f>
        <v/>
      </c>
      <c r="PS2" t="str">
        <f>IF('様式１－２'!$O132="","",'様式１－２'!$O132)</f>
        <v/>
      </c>
      <c r="PT2" t="str">
        <f>IF('様式１－２'!$P132="","",'様式１－２'!$P132)</f>
        <v/>
      </c>
      <c r="PU2" t="str">
        <f>IF('様式１－２'!$F133="","",'様式１－２'!$F133)</f>
        <v/>
      </c>
      <c r="PV2" t="str">
        <f>IF('様式１－２'!$G133="","",'様式１－２'!$G133)</f>
        <v/>
      </c>
      <c r="PW2" t="str">
        <f>IF('様式１－２'!$H133="","",'様式１－２'!$H133)</f>
        <v/>
      </c>
      <c r="PX2" t="str">
        <f>IF('様式１－２'!$I133="","",'様式１－２'!$I133)</f>
        <v/>
      </c>
      <c r="PY2" t="str">
        <f>IF('様式１－２'!$J133="","",'様式１－２'!$J133)</f>
        <v/>
      </c>
      <c r="PZ2" t="str">
        <f>IF('様式１－２'!$K133="","",'様式１－２'!$K133)</f>
        <v/>
      </c>
      <c r="QA2" t="str">
        <f>IF('様式１－２'!$M133="","",'様式１－２'!$M133)</f>
        <v/>
      </c>
      <c r="QB2" t="str">
        <f>IF('様式１－２'!$N133="","",'様式１－２'!$N133)</f>
        <v/>
      </c>
      <c r="QC2" t="str">
        <f>IF('様式１－２'!$O133="","",'様式１－２'!$O133)</f>
        <v/>
      </c>
      <c r="QD2" t="str">
        <f>IF('様式１－２'!$P133="","",'様式１－２'!$P133)</f>
        <v/>
      </c>
    </row>
  </sheetData>
  <sheetProtection algorithmName="SHA-512" hashValue="A0Cit1XZTupz+QtVz+wOQf8GKZwvn/gjKAWmSQgAEx4De+LqayC/jKHurKzArDHoXvE+atZohUU3CS70sXSfpQ==" saltValue="kzFL6kKFcL8HzS3LO5xI3Q==" spinCount="100000" sheet="1" objects="1" scenarios="1" selectLockedCells="1"/>
  <phoneticPr fontId="1"/>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C03AE6-658F-40D1-8F24-04F3615108C2}">
  <dimension ref="A1:J1897"/>
  <sheetViews>
    <sheetView zoomScaleNormal="100" workbookViewId="0">
      <selection activeCell="J2" sqref="J2"/>
    </sheetView>
  </sheetViews>
  <sheetFormatPr defaultRowHeight="18" x14ac:dyDescent="0.45"/>
  <cols>
    <col min="1" max="1" width="15.19921875" customWidth="1"/>
    <col min="2" max="2" width="15.09765625" customWidth="1"/>
    <col min="3" max="4" width="17.19921875" customWidth="1"/>
    <col min="5" max="5" width="16.19921875" style="33" customWidth="1"/>
  </cols>
  <sheetData>
    <row r="1" spans="1:10" ht="45" customHeight="1" x14ac:dyDescent="0.45">
      <c r="A1" s="36" t="s">
        <v>3005</v>
      </c>
      <c r="B1" s="37" t="s">
        <v>2057</v>
      </c>
      <c r="C1" s="37" t="s">
        <v>2058</v>
      </c>
      <c r="D1" s="37" t="s">
        <v>3006</v>
      </c>
      <c r="E1" s="38" t="s">
        <v>2059</v>
      </c>
    </row>
    <row r="2" spans="1:10" x14ac:dyDescent="0.45">
      <c r="A2" s="34" t="str">
        <f>B2&amp;COUNTIF($B$2:B2,B2)</f>
        <v>北海道1</v>
      </c>
      <c r="B2" s="32" t="s">
        <v>326</v>
      </c>
      <c r="C2" s="32" t="s">
        <v>2060</v>
      </c>
      <c r="D2" s="32" t="str">
        <f t="shared" ref="D2:D65" si="0">B2&amp;C2</f>
        <v>北海道札幌市中央区</v>
      </c>
      <c r="E2" s="35" t="s">
        <v>2061</v>
      </c>
      <c r="F2">
        <v>1</v>
      </c>
      <c r="G2" t="s">
        <v>326</v>
      </c>
      <c r="H2" t="str">
        <f>IFERROR(VLOOKUP('様式１－２'!$E$12&amp;F2,都道府県リスト[[列1]:[二次医療圏名]],3,0),"")</f>
        <v/>
      </c>
      <c r="I2" t="str">
        <f>IFERROR(VLOOKUP(('様式１－２'!E12)&amp;('様式１－２'!H12),都道府県リスト[[列2]:[二次医療圏名]],2,0),"")</f>
        <v/>
      </c>
      <c r="J2" s="33" t="s">
        <v>125</v>
      </c>
    </row>
    <row r="3" spans="1:10" x14ac:dyDescent="0.45">
      <c r="A3" s="34" t="str">
        <f>B3&amp;COUNTIF($B$2:B3,B3)</f>
        <v>北海道2</v>
      </c>
      <c r="B3" s="32" t="s">
        <v>326</v>
      </c>
      <c r="C3" s="32" t="s">
        <v>2062</v>
      </c>
      <c r="D3" s="32" t="str">
        <f t="shared" si="0"/>
        <v>北海道札幌市北区</v>
      </c>
      <c r="E3" s="35" t="s">
        <v>2061</v>
      </c>
      <c r="F3">
        <v>2</v>
      </c>
      <c r="G3" t="s">
        <v>504</v>
      </c>
      <c r="H3" t="str">
        <f>IFERROR(VLOOKUP('様式１－２'!$E$12&amp;F3,都道府県リスト[[列1]:[二次医療圏名]],3,0),"")</f>
        <v/>
      </c>
      <c r="J3" s="33" t="s">
        <v>165</v>
      </c>
    </row>
    <row r="4" spans="1:10" x14ac:dyDescent="0.45">
      <c r="A4" s="34" t="str">
        <f>B4&amp;COUNTIF($B$2:B4,B4)</f>
        <v>北海道3</v>
      </c>
      <c r="B4" s="32" t="s">
        <v>326</v>
      </c>
      <c r="C4" s="32" t="s">
        <v>2063</v>
      </c>
      <c r="D4" s="32" t="str">
        <f t="shared" si="0"/>
        <v>北海道札幌市東区</v>
      </c>
      <c r="E4" s="35" t="s">
        <v>2061</v>
      </c>
      <c r="F4">
        <v>3</v>
      </c>
      <c r="G4" t="s">
        <v>545</v>
      </c>
      <c r="H4" t="str">
        <f>IFERROR(VLOOKUP('様式１－２'!$E$12&amp;F4,都道府県リスト[[列1]:[二次医療圏名]],3,0),"")</f>
        <v/>
      </c>
      <c r="J4" s="33" t="s">
        <v>166</v>
      </c>
    </row>
    <row r="5" spans="1:10" x14ac:dyDescent="0.45">
      <c r="A5" s="34" t="str">
        <f>B5&amp;COUNTIF($B$2:B5,B5)</f>
        <v>北海道4</v>
      </c>
      <c r="B5" s="32" t="s">
        <v>326</v>
      </c>
      <c r="C5" s="32" t="s">
        <v>2064</v>
      </c>
      <c r="D5" s="32" t="str">
        <f t="shared" si="0"/>
        <v>北海道札幌市白石区</v>
      </c>
      <c r="E5" s="35" t="s">
        <v>2061</v>
      </c>
      <c r="F5">
        <v>4</v>
      </c>
      <c r="G5" t="s">
        <v>578</v>
      </c>
      <c r="H5" t="str">
        <f>IFERROR(VLOOKUP('様式１－２'!$E$12&amp;F5,都道府県リスト[[列1]:[二次医療圏名]],3,0),"")</f>
        <v/>
      </c>
      <c r="J5" s="33" t="s">
        <v>199</v>
      </c>
    </row>
    <row r="6" spans="1:10" x14ac:dyDescent="0.45">
      <c r="A6" s="34" t="str">
        <f>B6&amp;COUNTIF($B$2:B6,B6)</f>
        <v>北海道5</v>
      </c>
      <c r="B6" s="32" t="s">
        <v>326</v>
      </c>
      <c r="C6" s="32" t="s">
        <v>2065</v>
      </c>
      <c r="D6" s="32" t="str">
        <f t="shared" si="0"/>
        <v>北海道札幌市豊平区</v>
      </c>
      <c r="E6" s="35" t="s">
        <v>2061</v>
      </c>
      <c r="F6">
        <v>5</v>
      </c>
      <c r="G6" t="s">
        <v>612</v>
      </c>
      <c r="H6" t="str">
        <f>IFERROR(VLOOKUP('様式１－２'!$E$12&amp;F6,都道府県リスト[[列1]:[二次医療圏名]],3,0),"")</f>
        <v/>
      </c>
      <c r="J6" s="33" t="s">
        <v>130</v>
      </c>
    </row>
    <row r="7" spans="1:10" x14ac:dyDescent="0.45">
      <c r="A7" s="34" t="str">
        <f>B7&amp;COUNTIF($B$2:B7,B7)</f>
        <v>北海道6</v>
      </c>
      <c r="B7" s="32" t="s">
        <v>326</v>
      </c>
      <c r="C7" s="32" t="s">
        <v>2066</v>
      </c>
      <c r="D7" s="32" t="str">
        <f t="shared" si="0"/>
        <v>北海道札幌市南区</v>
      </c>
      <c r="E7" s="35" t="s">
        <v>2061</v>
      </c>
      <c r="F7">
        <v>6</v>
      </c>
      <c r="G7" t="s">
        <v>638</v>
      </c>
      <c r="H7" t="str">
        <f>IFERROR(VLOOKUP('様式１－２'!$E$12&amp;F7,都道府県リスト[[列1]:[二次医療圏名]],3,0),"")</f>
        <v/>
      </c>
      <c r="J7" s="33" t="s">
        <v>131</v>
      </c>
    </row>
    <row r="8" spans="1:10" x14ac:dyDescent="0.45">
      <c r="A8" s="34" t="str">
        <f>B8&amp;COUNTIF($B$2:B8,B8)</f>
        <v>北海道7</v>
      </c>
      <c r="B8" s="32" t="s">
        <v>326</v>
      </c>
      <c r="C8" s="32" t="s">
        <v>2067</v>
      </c>
      <c r="D8" s="32" t="str">
        <f t="shared" si="0"/>
        <v>北海道札幌市西区</v>
      </c>
      <c r="E8" s="35" t="s">
        <v>2061</v>
      </c>
      <c r="F8">
        <v>7</v>
      </c>
      <c r="G8" t="s">
        <v>674</v>
      </c>
      <c r="H8" t="str">
        <f>IFERROR(VLOOKUP('様式１－２'!$E$12&amp;F8,都道府県リスト[[列1]:[二次医療圏名]],3,0),"")</f>
        <v/>
      </c>
      <c r="J8" s="33" t="s">
        <v>200</v>
      </c>
    </row>
    <row r="9" spans="1:10" x14ac:dyDescent="0.45">
      <c r="A9" s="34" t="str">
        <f>B9&amp;COUNTIF($B$2:B9,B9)</f>
        <v>北海道8</v>
      </c>
      <c r="B9" s="32" t="s">
        <v>326</v>
      </c>
      <c r="C9" s="32" t="s">
        <v>2068</v>
      </c>
      <c r="D9" s="32" t="str">
        <f t="shared" si="0"/>
        <v>北海道札幌市厚別区</v>
      </c>
      <c r="E9" s="35" t="s">
        <v>2061</v>
      </c>
      <c r="F9">
        <v>8</v>
      </c>
      <c r="G9" t="s">
        <v>732</v>
      </c>
      <c r="H9" t="str">
        <f>IFERROR(VLOOKUP('様式１－２'!$E$12&amp;F9,都道府県リスト[[列1]:[二次医療圏名]],3,0),"")</f>
        <v/>
      </c>
      <c r="J9" s="33" t="s">
        <v>201</v>
      </c>
    </row>
    <row r="10" spans="1:10" x14ac:dyDescent="0.45">
      <c r="A10" s="34" t="str">
        <f>B10&amp;COUNTIF($B$2:B10,B10)</f>
        <v>北海道9</v>
      </c>
      <c r="B10" s="32" t="s">
        <v>326</v>
      </c>
      <c r="C10" s="32" t="s">
        <v>2069</v>
      </c>
      <c r="D10" s="32" t="str">
        <f t="shared" si="0"/>
        <v>北海道札幌市手稲区</v>
      </c>
      <c r="E10" s="35" t="s">
        <v>2061</v>
      </c>
      <c r="F10">
        <v>9</v>
      </c>
      <c r="G10" t="s">
        <v>777</v>
      </c>
      <c r="H10" t="str">
        <f>IFERROR(VLOOKUP('様式１－２'!$E$12&amp;F10,都道府県リスト[[列1]:[二次医療圏名]],3,0),"")</f>
        <v/>
      </c>
      <c r="J10" s="33" t="s">
        <v>202</v>
      </c>
    </row>
    <row r="11" spans="1:10" x14ac:dyDescent="0.45">
      <c r="A11" s="34" t="str">
        <f>B11&amp;COUNTIF($B$2:B11,B11)</f>
        <v>北海道10</v>
      </c>
      <c r="B11" s="32" t="s">
        <v>326</v>
      </c>
      <c r="C11" s="32" t="s">
        <v>2070</v>
      </c>
      <c r="D11" s="32" t="str">
        <f t="shared" si="0"/>
        <v>北海道札幌市清田区</v>
      </c>
      <c r="E11" s="35" t="s">
        <v>2061</v>
      </c>
      <c r="F11">
        <v>10</v>
      </c>
      <c r="G11" t="s">
        <v>803</v>
      </c>
      <c r="H11" t="str">
        <f>IFERROR(VLOOKUP('様式１－２'!$E$12&amp;F11,都道府県リスト[[列1]:[二次医療圏名]],3,0),"")</f>
        <v/>
      </c>
      <c r="J11" s="33" t="s">
        <v>203</v>
      </c>
    </row>
    <row r="12" spans="1:10" x14ac:dyDescent="0.45">
      <c r="A12" s="34" t="str">
        <f>B12&amp;COUNTIF($B$2:B12,B12)</f>
        <v>北海道11</v>
      </c>
      <c r="B12" s="32" t="s">
        <v>326</v>
      </c>
      <c r="C12" s="32" t="s">
        <v>327</v>
      </c>
      <c r="D12" s="32" t="str">
        <f t="shared" si="0"/>
        <v>北海道函館市</v>
      </c>
      <c r="E12" s="35" t="s">
        <v>2071</v>
      </c>
      <c r="F12">
        <v>11</v>
      </c>
      <c r="G12" t="s">
        <v>838</v>
      </c>
      <c r="H12" t="str">
        <f>IFERROR(VLOOKUP('様式１－２'!$E$12&amp;F12,都道府県リスト[[列1]:[二次医療圏名]],3,0),"")</f>
        <v/>
      </c>
      <c r="J12" s="33" t="s">
        <v>204</v>
      </c>
    </row>
    <row r="13" spans="1:10" x14ac:dyDescent="0.45">
      <c r="A13" s="34" t="str">
        <f>B13&amp;COUNTIF($B$2:B13,B13)</f>
        <v>北海道12</v>
      </c>
      <c r="B13" s="32" t="s">
        <v>326</v>
      </c>
      <c r="C13" s="32" t="s">
        <v>328</v>
      </c>
      <c r="D13" s="32" t="str">
        <f t="shared" si="0"/>
        <v>北海道小樽市</v>
      </c>
      <c r="E13" s="35" t="s">
        <v>2072</v>
      </c>
      <c r="F13">
        <v>12</v>
      </c>
      <c r="G13" t="s">
        <v>899</v>
      </c>
      <c r="H13" t="str">
        <f>IFERROR(VLOOKUP('様式１－２'!$E$12&amp;F13,都道府県リスト[[列1]:[二次医療圏名]],3,0),"")</f>
        <v/>
      </c>
      <c r="J13" s="33" t="s">
        <v>3011</v>
      </c>
    </row>
    <row r="14" spans="1:10" x14ac:dyDescent="0.45">
      <c r="A14" s="34" t="str">
        <f>B14&amp;COUNTIF($B$2:B14,B14)</f>
        <v>北海道13</v>
      </c>
      <c r="B14" s="32" t="s">
        <v>326</v>
      </c>
      <c r="C14" s="32" t="s">
        <v>329</v>
      </c>
      <c r="D14" s="32" t="str">
        <f t="shared" si="0"/>
        <v>北海道旭川市</v>
      </c>
      <c r="E14" s="35" t="s">
        <v>2073</v>
      </c>
      <c r="F14">
        <v>13</v>
      </c>
      <c r="G14" t="s">
        <v>952</v>
      </c>
      <c r="H14" t="str">
        <f>IFERROR(VLOOKUP('様式１－２'!$E$12&amp;F14,都道府県リスト[[列1]:[二次医療圏名]],3,0),"")</f>
        <v/>
      </c>
      <c r="J14" s="33" t="s">
        <v>3012</v>
      </c>
    </row>
    <row r="15" spans="1:10" x14ac:dyDescent="0.45">
      <c r="A15" s="34" t="str">
        <f>B15&amp;COUNTIF($B$2:B15,B15)</f>
        <v>北海道14</v>
      </c>
      <c r="B15" s="32" t="s">
        <v>326</v>
      </c>
      <c r="C15" s="32" t="s">
        <v>330</v>
      </c>
      <c r="D15" s="32" t="str">
        <f t="shared" si="0"/>
        <v>北海道室蘭市</v>
      </c>
      <c r="E15" s="35" t="s">
        <v>2074</v>
      </c>
      <c r="F15">
        <v>14</v>
      </c>
      <c r="G15" t="s">
        <v>1015</v>
      </c>
      <c r="H15" t="str">
        <f>IFERROR(VLOOKUP('様式１－２'!$E$12&amp;F15,都道府県リスト[[列1]:[二次医療圏名]],3,0),"")</f>
        <v/>
      </c>
      <c r="J15" s="33" t="s">
        <v>3013</v>
      </c>
    </row>
    <row r="16" spans="1:10" x14ac:dyDescent="0.45">
      <c r="A16" s="34" t="str">
        <f>B16&amp;COUNTIF($B$2:B16,B16)</f>
        <v>北海道15</v>
      </c>
      <c r="B16" s="32" t="s">
        <v>326</v>
      </c>
      <c r="C16" s="32" t="s">
        <v>331</v>
      </c>
      <c r="D16" s="32" t="str">
        <f t="shared" si="0"/>
        <v>北海道釧路市</v>
      </c>
      <c r="E16" s="35" t="s">
        <v>2075</v>
      </c>
      <c r="F16">
        <v>15</v>
      </c>
      <c r="G16" t="s">
        <v>1046</v>
      </c>
      <c r="H16" t="str">
        <f>IFERROR(VLOOKUP('様式１－２'!$E$12&amp;F16,都道府県リスト[[列1]:[二次医療圏名]],3,0),"")</f>
        <v/>
      </c>
      <c r="J16" s="33" t="s">
        <v>3014</v>
      </c>
    </row>
    <row r="17" spans="1:10" x14ac:dyDescent="0.45">
      <c r="A17" s="34" t="str">
        <f>B17&amp;COUNTIF($B$2:B17,B17)</f>
        <v>北海道16</v>
      </c>
      <c r="B17" s="32" t="s">
        <v>326</v>
      </c>
      <c r="C17" s="32" t="s">
        <v>332</v>
      </c>
      <c r="D17" s="32" t="str">
        <f t="shared" si="0"/>
        <v>北海道帯広市</v>
      </c>
      <c r="E17" s="35" t="s">
        <v>2076</v>
      </c>
      <c r="F17">
        <v>16</v>
      </c>
      <c r="G17" t="s">
        <v>1076</v>
      </c>
      <c r="H17" t="str">
        <f>IFERROR(VLOOKUP('様式１－２'!$E$12&amp;F17,都道府県リスト[[列1]:[二次医療圏名]],3,0),"")</f>
        <v/>
      </c>
      <c r="J17" s="33" t="s">
        <v>3015</v>
      </c>
    </row>
    <row r="18" spans="1:10" x14ac:dyDescent="0.45">
      <c r="A18" s="34" t="str">
        <f>B18&amp;COUNTIF($B$2:B18,B18)</f>
        <v>北海道17</v>
      </c>
      <c r="B18" s="32" t="s">
        <v>326</v>
      </c>
      <c r="C18" s="32" t="s">
        <v>333</v>
      </c>
      <c r="D18" s="32" t="str">
        <f t="shared" si="0"/>
        <v>北海道北見市</v>
      </c>
      <c r="E18" s="35" t="s">
        <v>2077</v>
      </c>
      <c r="F18">
        <v>17</v>
      </c>
      <c r="G18" t="s">
        <v>1091</v>
      </c>
      <c r="H18" t="str">
        <f>IFERROR(VLOOKUP('様式１－２'!$E$12&amp;F18,都道府県リスト[[列1]:[二次医療圏名]],3,0),"")</f>
        <v/>
      </c>
      <c r="J18" s="33" t="s">
        <v>3016</v>
      </c>
    </row>
    <row r="19" spans="1:10" x14ac:dyDescent="0.45">
      <c r="A19" s="34" t="str">
        <f>B19&amp;COUNTIF($B$2:B19,B19)</f>
        <v>北海道18</v>
      </c>
      <c r="B19" s="32" t="s">
        <v>326</v>
      </c>
      <c r="C19" s="32" t="s">
        <v>334</v>
      </c>
      <c r="D19" s="32" t="str">
        <f t="shared" si="0"/>
        <v>北海道夕張市</v>
      </c>
      <c r="E19" s="35" t="s">
        <v>2078</v>
      </c>
      <c r="F19">
        <v>18</v>
      </c>
      <c r="G19" t="s">
        <v>1111</v>
      </c>
      <c r="H19" t="str">
        <f>IFERROR(VLOOKUP('様式１－２'!$E$12&amp;F19,都道府県リスト[[列1]:[二次医療圏名]],3,0),"")</f>
        <v/>
      </c>
      <c r="J19" s="33" t="s">
        <v>3017</v>
      </c>
    </row>
    <row r="20" spans="1:10" x14ac:dyDescent="0.45">
      <c r="A20" s="34" t="str">
        <f>B20&amp;COUNTIF($B$2:B20,B20)</f>
        <v>北海道19</v>
      </c>
      <c r="B20" s="32" t="s">
        <v>326</v>
      </c>
      <c r="C20" s="32" t="s">
        <v>335</v>
      </c>
      <c r="D20" s="32" t="str">
        <f t="shared" si="0"/>
        <v>北海道岩見沢市</v>
      </c>
      <c r="E20" s="35" t="s">
        <v>2078</v>
      </c>
      <c r="F20">
        <v>19</v>
      </c>
      <c r="G20" t="s">
        <v>1128</v>
      </c>
      <c r="H20" t="str">
        <f>IFERROR(VLOOKUP('様式１－２'!$E$12&amp;F20,都道府県リスト[[列1]:[二次医療圏名]],3,0),"")</f>
        <v/>
      </c>
      <c r="J20" s="33" t="s">
        <v>3018</v>
      </c>
    </row>
    <row r="21" spans="1:10" x14ac:dyDescent="0.45">
      <c r="A21" s="34" t="str">
        <f>B21&amp;COUNTIF($B$2:B21,B21)</f>
        <v>北海道20</v>
      </c>
      <c r="B21" s="32" t="s">
        <v>326</v>
      </c>
      <c r="C21" s="32" t="s">
        <v>336</v>
      </c>
      <c r="D21" s="32" t="str">
        <f t="shared" si="0"/>
        <v>北海道網走市</v>
      </c>
      <c r="E21" s="35" t="s">
        <v>2077</v>
      </c>
      <c r="F21">
        <v>20</v>
      </c>
      <c r="G21" t="s">
        <v>1155</v>
      </c>
      <c r="H21" t="str">
        <f>IFERROR(VLOOKUP('様式１－２'!$E$12&amp;F21,都道府県リスト[[列1]:[二次医療圏名]],3,0),"")</f>
        <v/>
      </c>
      <c r="J21" s="33" t="s">
        <v>3019</v>
      </c>
    </row>
    <row r="22" spans="1:10" x14ac:dyDescent="0.45">
      <c r="A22" s="34" t="str">
        <f>B22&amp;COUNTIF($B$2:B22,B22)</f>
        <v>北海道21</v>
      </c>
      <c r="B22" s="32" t="s">
        <v>326</v>
      </c>
      <c r="C22" s="32" t="s">
        <v>337</v>
      </c>
      <c r="D22" s="32" t="str">
        <f t="shared" si="0"/>
        <v>北海道留萌市</v>
      </c>
      <c r="E22" s="35" t="s">
        <v>2079</v>
      </c>
      <c r="F22">
        <v>21</v>
      </c>
      <c r="G22" t="s">
        <v>1230</v>
      </c>
      <c r="H22" t="str">
        <f>IFERROR(VLOOKUP('様式１－２'!$E$12&amp;F22,都道府県リスト[[列1]:[二次医療圏名]],3,0),"")</f>
        <v/>
      </c>
      <c r="J22" s="33" t="s">
        <v>3020</v>
      </c>
    </row>
    <row r="23" spans="1:10" x14ac:dyDescent="0.45">
      <c r="A23" s="34" t="str">
        <f>B23&amp;COUNTIF($B$2:B23,B23)</f>
        <v>北海道22</v>
      </c>
      <c r="B23" s="32" t="s">
        <v>326</v>
      </c>
      <c r="C23" s="32" t="s">
        <v>338</v>
      </c>
      <c r="D23" s="32" t="str">
        <f t="shared" si="0"/>
        <v>北海道苫小牧市</v>
      </c>
      <c r="E23" s="35" t="s">
        <v>2080</v>
      </c>
      <c r="F23">
        <v>22</v>
      </c>
      <c r="G23" t="s">
        <v>1272</v>
      </c>
      <c r="H23" t="str">
        <f>IFERROR(VLOOKUP('様式１－２'!$E$12&amp;F23,都道府県リスト[[列1]:[二次医療圏名]],3,0),"")</f>
        <v/>
      </c>
      <c r="J23" s="33" t="s">
        <v>3021</v>
      </c>
    </row>
    <row r="24" spans="1:10" x14ac:dyDescent="0.45">
      <c r="A24" s="34" t="str">
        <f>B24&amp;COUNTIF($B$2:B24,B24)</f>
        <v>北海道23</v>
      </c>
      <c r="B24" s="32" t="s">
        <v>326</v>
      </c>
      <c r="C24" s="32" t="s">
        <v>339</v>
      </c>
      <c r="D24" s="32" t="str">
        <f t="shared" si="0"/>
        <v>北海道稚内市</v>
      </c>
      <c r="E24" s="35" t="s">
        <v>2081</v>
      </c>
      <c r="F24">
        <v>23</v>
      </c>
      <c r="G24" t="s">
        <v>1304</v>
      </c>
      <c r="H24" t="str">
        <f>IFERROR(VLOOKUP('様式１－２'!$E$12&amp;F24,都道府県リスト[[列1]:[二次医療圏名]],3,0),"")</f>
        <v/>
      </c>
      <c r="J24" s="33" t="s">
        <v>3022</v>
      </c>
    </row>
    <row r="25" spans="1:10" x14ac:dyDescent="0.45">
      <c r="A25" s="34" t="str">
        <f>B25&amp;COUNTIF($B$2:B25,B25)</f>
        <v>北海道24</v>
      </c>
      <c r="B25" s="32" t="s">
        <v>326</v>
      </c>
      <c r="C25" s="32" t="s">
        <v>340</v>
      </c>
      <c r="D25" s="32" t="str">
        <f t="shared" si="0"/>
        <v>北海道美唄市</v>
      </c>
      <c r="E25" s="35" t="s">
        <v>2078</v>
      </c>
      <c r="F25">
        <v>24</v>
      </c>
      <c r="G25" t="s">
        <v>1357</v>
      </c>
      <c r="H25" t="str">
        <f>IFERROR(VLOOKUP('様式１－２'!$E$12&amp;F25,都道府県リスト[[列1]:[二次医療圏名]],3,0),"")</f>
        <v/>
      </c>
      <c r="J25" s="33" t="s">
        <v>3023</v>
      </c>
    </row>
    <row r="26" spans="1:10" x14ac:dyDescent="0.45">
      <c r="A26" s="34" t="str">
        <f>B26&amp;COUNTIF($B$2:B26,B26)</f>
        <v>北海道25</v>
      </c>
      <c r="B26" s="32" t="s">
        <v>326</v>
      </c>
      <c r="C26" s="32" t="s">
        <v>341</v>
      </c>
      <c r="D26" s="32" t="str">
        <f t="shared" si="0"/>
        <v>北海道芦別市</v>
      </c>
      <c r="E26" s="35" t="s">
        <v>2082</v>
      </c>
      <c r="F26">
        <v>25</v>
      </c>
      <c r="G26" t="s">
        <v>1385</v>
      </c>
      <c r="H26" t="str">
        <f>IFERROR(VLOOKUP('様式１－２'!$E$12&amp;F26,都道府県リスト[[列1]:[二次医療圏名]],3,0),"")</f>
        <v/>
      </c>
      <c r="J26" s="33" t="s">
        <v>3024</v>
      </c>
    </row>
    <row r="27" spans="1:10" x14ac:dyDescent="0.45">
      <c r="A27" s="34" t="str">
        <f>B27&amp;COUNTIF($B$2:B27,B27)</f>
        <v>北海道26</v>
      </c>
      <c r="B27" s="32" t="s">
        <v>326</v>
      </c>
      <c r="C27" s="32" t="s">
        <v>342</v>
      </c>
      <c r="D27" s="32" t="str">
        <f t="shared" si="0"/>
        <v>北海道江別市</v>
      </c>
      <c r="E27" s="35" t="s">
        <v>2061</v>
      </c>
      <c r="F27">
        <v>26</v>
      </c>
      <c r="G27" t="s">
        <v>1405</v>
      </c>
      <c r="H27" t="str">
        <f>IFERROR(VLOOKUP('様式１－２'!$E$12&amp;F27,都道府県リスト[[列1]:[二次医療圏名]],3,0),"")</f>
        <v/>
      </c>
      <c r="J27" s="33" t="s">
        <v>3025</v>
      </c>
    </row>
    <row r="28" spans="1:10" x14ac:dyDescent="0.45">
      <c r="A28" s="34" t="str">
        <f>B28&amp;COUNTIF($B$2:B28,B28)</f>
        <v>北海道27</v>
      </c>
      <c r="B28" s="32" t="s">
        <v>326</v>
      </c>
      <c r="C28" s="32" t="s">
        <v>343</v>
      </c>
      <c r="D28" s="32" t="str">
        <f t="shared" si="0"/>
        <v>北海道赤平市</v>
      </c>
      <c r="E28" s="35" t="s">
        <v>2082</v>
      </c>
      <c r="F28">
        <v>27</v>
      </c>
      <c r="G28" t="s">
        <v>1431</v>
      </c>
      <c r="H28" t="str">
        <f>IFERROR(VLOOKUP('様式１－２'!$E$12&amp;F28,都道府県リスト[[列1]:[二次医療圏名]],3,0),"")</f>
        <v/>
      </c>
      <c r="J28" s="33" t="s">
        <v>3026</v>
      </c>
    </row>
    <row r="29" spans="1:10" x14ac:dyDescent="0.45">
      <c r="A29" s="34" t="str">
        <f>B29&amp;COUNTIF($B$2:B29,B29)</f>
        <v>北海道28</v>
      </c>
      <c r="B29" s="32" t="s">
        <v>326</v>
      </c>
      <c r="C29" s="32" t="s">
        <v>344</v>
      </c>
      <c r="D29" s="32" t="str">
        <f t="shared" si="0"/>
        <v>北海道紋別市</v>
      </c>
      <c r="E29" s="35" t="s">
        <v>2083</v>
      </c>
      <c r="F29">
        <v>28</v>
      </c>
      <c r="G29" t="s">
        <v>1475</v>
      </c>
      <c r="H29" t="str">
        <f>IFERROR(VLOOKUP('様式１－２'!$E$12&amp;F29,都道府県リスト[[列1]:[二次医療圏名]],3,0),"")</f>
        <v/>
      </c>
      <c r="J29" s="33" t="s">
        <v>3027</v>
      </c>
    </row>
    <row r="30" spans="1:10" x14ac:dyDescent="0.45">
      <c r="A30" s="34" t="str">
        <f>B30&amp;COUNTIF($B$2:B30,B30)</f>
        <v>北海道29</v>
      </c>
      <c r="B30" s="32" t="s">
        <v>326</v>
      </c>
      <c r="C30" s="32" t="s">
        <v>345</v>
      </c>
      <c r="D30" s="32" t="str">
        <f t="shared" si="0"/>
        <v>北海道士別市</v>
      </c>
      <c r="E30" s="35" t="s">
        <v>2084</v>
      </c>
      <c r="F30">
        <v>29</v>
      </c>
      <c r="G30" t="s">
        <v>1514</v>
      </c>
      <c r="H30" t="str">
        <f>IFERROR(VLOOKUP('様式１－２'!$E$12&amp;F30,都道府県リスト[[列1]:[二次医療圏名]],3,0),"")</f>
        <v/>
      </c>
      <c r="J30" s="33" t="s">
        <v>3028</v>
      </c>
    </row>
    <row r="31" spans="1:10" x14ac:dyDescent="0.45">
      <c r="A31" s="34" t="str">
        <f>B31&amp;COUNTIF($B$2:B31,B31)</f>
        <v>北海道30</v>
      </c>
      <c r="B31" s="32" t="s">
        <v>326</v>
      </c>
      <c r="C31" s="32" t="s">
        <v>346</v>
      </c>
      <c r="D31" s="32" t="str">
        <f t="shared" si="0"/>
        <v>北海道名寄市</v>
      </c>
      <c r="E31" s="35" t="s">
        <v>2084</v>
      </c>
      <c r="F31">
        <v>30</v>
      </c>
      <c r="G31" t="s">
        <v>1552</v>
      </c>
      <c r="H31" t="str">
        <f>IFERROR(VLOOKUP('様式１－２'!$E$12&amp;F31,都道府県リスト[[列1]:[二次医療圏名]],3,0),"")</f>
        <v/>
      </c>
      <c r="J31" s="33" t="s">
        <v>3029</v>
      </c>
    </row>
    <row r="32" spans="1:10" x14ac:dyDescent="0.45">
      <c r="A32" s="34" t="str">
        <f>B32&amp;COUNTIF($B$2:B32,B32)</f>
        <v>北海道31</v>
      </c>
      <c r="B32" s="32" t="s">
        <v>326</v>
      </c>
      <c r="C32" s="32" t="s">
        <v>347</v>
      </c>
      <c r="D32" s="32" t="str">
        <f t="shared" si="0"/>
        <v>北海道三笠市</v>
      </c>
      <c r="E32" s="35" t="s">
        <v>2078</v>
      </c>
      <c r="F32">
        <v>31</v>
      </c>
      <c r="G32" t="s">
        <v>1581</v>
      </c>
      <c r="H32" t="str">
        <f>IFERROR(VLOOKUP('様式１－２'!$E$12&amp;F32,都道府県リスト[[列1]:[二次医療圏名]],3,0),"")</f>
        <v/>
      </c>
      <c r="J32" s="33" t="s">
        <v>3030</v>
      </c>
    </row>
    <row r="33" spans="1:10" x14ac:dyDescent="0.45">
      <c r="A33" s="34" t="str">
        <f>B33&amp;COUNTIF($B$2:B33,B33)</f>
        <v>北海道32</v>
      </c>
      <c r="B33" s="32" t="s">
        <v>326</v>
      </c>
      <c r="C33" s="32" t="s">
        <v>348</v>
      </c>
      <c r="D33" s="32" t="str">
        <f t="shared" si="0"/>
        <v>北海道根室市</v>
      </c>
      <c r="E33" s="35" t="s">
        <v>2085</v>
      </c>
      <c r="F33">
        <v>32</v>
      </c>
      <c r="G33" t="s">
        <v>1599</v>
      </c>
      <c r="H33" t="str">
        <f>IFERROR(VLOOKUP('様式１－２'!$E$12&amp;F33,都道府県リスト[[列1]:[二次医療圏名]],3,0),"")</f>
        <v/>
      </c>
      <c r="J33" s="33" t="s">
        <v>3031</v>
      </c>
    </row>
    <row r="34" spans="1:10" x14ac:dyDescent="0.45">
      <c r="A34" s="34" t="str">
        <f>B34&amp;COUNTIF($B$2:B34,B34)</f>
        <v>北海道33</v>
      </c>
      <c r="B34" s="32" t="s">
        <v>326</v>
      </c>
      <c r="C34" s="32" t="s">
        <v>349</v>
      </c>
      <c r="D34" s="32" t="str">
        <f t="shared" si="0"/>
        <v>北海道千歳市</v>
      </c>
      <c r="E34" s="35" t="s">
        <v>2061</v>
      </c>
      <c r="F34">
        <v>33</v>
      </c>
      <c r="G34" t="s">
        <v>1618</v>
      </c>
      <c r="H34" t="str">
        <f>IFERROR(VLOOKUP('様式１－２'!$E$12&amp;F34,都道府県リスト[[列1]:[二次医療圏名]],3,0),"")</f>
        <v/>
      </c>
      <c r="J34" s="33" t="s">
        <v>3032</v>
      </c>
    </row>
    <row r="35" spans="1:10" x14ac:dyDescent="0.45">
      <c r="A35" s="34" t="str">
        <f>B35&amp;COUNTIF($B$2:B35,B35)</f>
        <v>北海道34</v>
      </c>
      <c r="B35" s="32" t="s">
        <v>326</v>
      </c>
      <c r="C35" s="32" t="s">
        <v>350</v>
      </c>
      <c r="D35" s="32" t="str">
        <f t="shared" si="0"/>
        <v>北海道滝川市</v>
      </c>
      <c r="E35" s="35" t="s">
        <v>2082</v>
      </c>
      <c r="F35">
        <v>34</v>
      </c>
      <c r="G35" t="s">
        <v>1645</v>
      </c>
      <c r="H35" t="str">
        <f>IFERROR(VLOOKUP('様式１－２'!$E$12&amp;F35,都道府県リスト[[列1]:[二次医療圏名]],3,0),"")</f>
        <v/>
      </c>
      <c r="J35" s="33" t="s">
        <v>3033</v>
      </c>
    </row>
    <row r="36" spans="1:10" x14ac:dyDescent="0.45">
      <c r="A36" s="34" t="str">
        <f>B36&amp;COUNTIF($B$2:B36,B36)</f>
        <v>北海道35</v>
      </c>
      <c r="B36" s="32" t="s">
        <v>326</v>
      </c>
      <c r="C36" s="32" t="s">
        <v>351</v>
      </c>
      <c r="D36" s="32" t="str">
        <f t="shared" si="0"/>
        <v>北海道砂川市</v>
      </c>
      <c r="E36" s="35" t="s">
        <v>2082</v>
      </c>
      <c r="F36">
        <v>35</v>
      </c>
      <c r="G36" t="s">
        <v>1667</v>
      </c>
      <c r="H36" t="str">
        <f>IFERROR(VLOOKUP('様式１－２'!$E$12&amp;F36,都道府県リスト[[列1]:[二次医療圏名]],3,0),"")</f>
        <v/>
      </c>
      <c r="J36" s="33" t="s">
        <v>3034</v>
      </c>
    </row>
    <row r="37" spans="1:10" x14ac:dyDescent="0.45">
      <c r="A37" s="34" t="str">
        <f>B37&amp;COUNTIF($B$2:B37,B37)</f>
        <v>北海道36</v>
      </c>
      <c r="B37" s="32" t="s">
        <v>326</v>
      </c>
      <c r="C37" s="32" t="s">
        <v>352</v>
      </c>
      <c r="D37" s="32" t="str">
        <f t="shared" si="0"/>
        <v>北海道歌志内市</v>
      </c>
      <c r="E37" s="35" t="s">
        <v>2082</v>
      </c>
      <c r="F37">
        <v>36</v>
      </c>
      <c r="G37" t="s">
        <v>1687</v>
      </c>
      <c r="H37" t="str">
        <f>IFERROR(VLOOKUP('様式１－２'!$E$12&amp;F37,都道府県リスト[[列1]:[二次医療圏名]],3,0),"")</f>
        <v/>
      </c>
      <c r="J37" s="33" t="s">
        <v>3035</v>
      </c>
    </row>
    <row r="38" spans="1:10" x14ac:dyDescent="0.45">
      <c r="A38" s="34" t="str">
        <f>B38&amp;COUNTIF($B$2:B38,B38)</f>
        <v>北海道37</v>
      </c>
      <c r="B38" s="32" t="s">
        <v>326</v>
      </c>
      <c r="C38" s="32" t="s">
        <v>353</v>
      </c>
      <c r="D38" s="32" t="str">
        <f t="shared" si="0"/>
        <v>北海道深川市</v>
      </c>
      <c r="E38" s="35" t="s">
        <v>2086</v>
      </c>
      <c r="F38">
        <v>37</v>
      </c>
      <c r="G38" t="s">
        <v>1712</v>
      </c>
      <c r="H38" t="str">
        <f>IFERROR(VLOOKUP('様式１－２'!$E$12&amp;F38,都道府県リスト[[列1]:[二次医療圏名]],3,0),"")</f>
        <v/>
      </c>
      <c r="J38" s="33" t="s">
        <v>3036</v>
      </c>
    </row>
    <row r="39" spans="1:10" x14ac:dyDescent="0.45">
      <c r="A39" s="34" t="str">
        <f>B39&amp;COUNTIF($B$2:B39,B39)</f>
        <v>北海道38</v>
      </c>
      <c r="B39" s="32" t="s">
        <v>326</v>
      </c>
      <c r="C39" s="32" t="s">
        <v>354</v>
      </c>
      <c r="D39" s="32" t="str">
        <f t="shared" si="0"/>
        <v>北海道富良野市</v>
      </c>
      <c r="E39" s="35" t="s">
        <v>2087</v>
      </c>
      <c r="F39">
        <v>38</v>
      </c>
      <c r="G39" t="s">
        <v>1730</v>
      </c>
      <c r="H39" t="str">
        <f>IFERROR(VLOOKUP('様式１－２'!$E$12&amp;F39,都道府県リスト[[列1]:[二次医療圏名]],3,0),"")</f>
        <v/>
      </c>
      <c r="J39" s="33" t="s">
        <v>3037</v>
      </c>
    </row>
    <row r="40" spans="1:10" x14ac:dyDescent="0.45">
      <c r="A40" s="34" t="str">
        <f>B40&amp;COUNTIF($B$2:B40,B40)</f>
        <v>北海道39</v>
      </c>
      <c r="B40" s="32" t="s">
        <v>326</v>
      </c>
      <c r="C40" s="32" t="s">
        <v>355</v>
      </c>
      <c r="D40" s="32" t="str">
        <f t="shared" si="0"/>
        <v>北海道登別市</v>
      </c>
      <c r="E40" s="35" t="s">
        <v>2074</v>
      </c>
      <c r="F40">
        <v>39</v>
      </c>
      <c r="G40" t="s">
        <v>1750</v>
      </c>
      <c r="H40" t="str">
        <f>IFERROR(VLOOKUP('様式１－２'!$E$12&amp;F40,都道府県リスト[[列1]:[二次医療圏名]],3,0),"")</f>
        <v/>
      </c>
      <c r="J40" s="33" t="s">
        <v>3038</v>
      </c>
    </row>
    <row r="41" spans="1:10" x14ac:dyDescent="0.45">
      <c r="A41" s="34" t="str">
        <f>B41&amp;COUNTIF($B$2:B41,B41)</f>
        <v>北海道40</v>
      </c>
      <c r="B41" s="32" t="s">
        <v>326</v>
      </c>
      <c r="C41" s="32" t="s">
        <v>356</v>
      </c>
      <c r="D41" s="32" t="str">
        <f t="shared" si="0"/>
        <v>北海道恵庭市</v>
      </c>
      <c r="E41" s="35" t="s">
        <v>2061</v>
      </c>
      <c r="F41">
        <v>40</v>
      </c>
      <c r="G41" t="s">
        <v>1785</v>
      </c>
      <c r="H41" t="str">
        <f>IFERROR(VLOOKUP('様式１－２'!$E$12&amp;F41,都道府県リスト[[列1]:[二次医療圏名]],3,0),"")</f>
        <v/>
      </c>
      <c r="J41" s="33" t="s">
        <v>3039</v>
      </c>
    </row>
    <row r="42" spans="1:10" x14ac:dyDescent="0.45">
      <c r="A42" s="34" t="str">
        <f>B42&amp;COUNTIF($B$2:B42,B42)</f>
        <v>北海道41</v>
      </c>
      <c r="B42" s="32" t="s">
        <v>326</v>
      </c>
      <c r="C42" s="32" t="s">
        <v>357</v>
      </c>
      <c r="D42" s="32" t="str">
        <f t="shared" si="0"/>
        <v>北海道伊達市</v>
      </c>
      <c r="E42" s="35" t="s">
        <v>2074</v>
      </c>
      <c r="F42">
        <v>41</v>
      </c>
      <c r="G42" t="s">
        <v>1841</v>
      </c>
      <c r="H42" t="str">
        <f>IFERROR(VLOOKUP('様式１－２'!$E$12&amp;F42,都道府県リスト[[列1]:[二次医療圏名]],3,0),"")</f>
        <v/>
      </c>
      <c r="J42" s="33" t="s">
        <v>3040</v>
      </c>
    </row>
    <row r="43" spans="1:10" x14ac:dyDescent="0.45">
      <c r="A43" s="34" t="str">
        <f>B43&amp;COUNTIF($B$2:B43,B43)</f>
        <v>北海道42</v>
      </c>
      <c r="B43" s="32" t="s">
        <v>326</v>
      </c>
      <c r="C43" s="32" t="s">
        <v>358</v>
      </c>
      <c r="D43" s="32" t="str">
        <f t="shared" si="0"/>
        <v>北海道北広島市</v>
      </c>
      <c r="E43" s="35" t="s">
        <v>2061</v>
      </c>
      <c r="F43">
        <v>42</v>
      </c>
      <c r="G43" t="s">
        <v>1862</v>
      </c>
      <c r="H43" t="str">
        <f>IFERROR(VLOOKUP('様式１－２'!$E$12&amp;F43,都道府県リスト[[列1]:[二次医療圏名]],3,0),"")</f>
        <v/>
      </c>
      <c r="J43" s="33" t="s">
        <v>3041</v>
      </c>
    </row>
    <row r="44" spans="1:10" x14ac:dyDescent="0.45">
      <c r="A44" s="34" t="str">
        <f>B44&amp;COUNTIF($B$2:B44,B44)</f>
        <v>北海道43</v>
      </c>
      <c r="B44" s="32" t="s">
        <v>326</v>
      </c>
      <c r="C44" s="32" t="s">
        <v>359</v>
      </c>
      <c r="D44" s="32" t="str">
        <f t="shared" si="0"/>
        <v>北海道石狩市</v>
      </c>
      <c r="E44" s="35" t="s">
        <v>2061</v>
      </c>
      <c r="F44">
        <v>43</v>
      </c>
      <c r="G44" t="s">
        <v>1884</v>
      </c>
      <c r="H44" t="str">
        <f>IFERROR(VLOOKUP('様式１－２'!$E$12&amp;F44,都道府県リスト[[列1]:[二次医療圏名]],3,0),"")</f>
        <v/>
      </c>
      <c r="J44" s="33" t="s">
        <v>3042</v>
      </c>
    </row>
    <row r="45" spans="1:10" x14ac:dyDescent="0.45">
      <c r="A45" s="34" t="str">
        <f>B45&amp;COUNTIF($B$2:B45,B45)</f>
        <v>北海道44</v>
      </c>
      <c r="B45" s="32" t="s">
        <v>326</v>
      </c>
      <c r="C45" s="32" t="s">
        <v>360</v>
      </c>
      <c r="D45" s="32" t="str">
        <f t="shared" si="0"/>
        <v>北海道北斗市</v>
      </c>
      <c r="E45" s="35" t="s">
        <v>2071</v>
      </c>
      <c r="F45">
        <v>44</v>
      </c>
      <c r="G45" t="s">
        <v>1926</v>
      </c>
      <c r="H45" t="str">
        <f>IFERROR(VLOOKUP('様式１－２'!$E$12&amp;F45,都道府県リスト[[列1]:[二次医療圏名]],3,0),"")</f>
        <v/>
      </c>
      <c r="J45" s="33" t="s">
        <v>3043</v>
      </c>
    </row>
    <row r="46" spans="1:10" x14ac:dyDescent="0.45">
      <c r="A46" s="34" t="str">
        <f>B46&amp;COUNTIF($B$2:B46,B46)</f>
        <v>北海道45</v>
      </c>
      <c r="B46" s="32" t="s">
        <v>326</v>
      </c>
      <c r="C46" s="32" t="s">
        <v>361</v>
      </c>
      <c r="D46" s="32" t="str">
        <f t="shared" si="0"/>
        <v>北海道当別町</v>
      </c>
      <c r="E46" s="35" t="s">
        <v>2061</v>
      </c>
      <c r="F46">
        <v>45</v>
      </c>
      <c r="G46" t="s">
        <v>1945</v>
      </c>
      <c r="H46" t="str">
        <f>IFERROR(VLOOKUP('様式１－２'!$E$12&amp;F46,都道府県リスト[[列1]:[二次医療圏名]],3,0),"")</f>
        <v/>
      </c>
      <c r="J46" s="33" t="s">
        <v>3044</v>
      </c>
    </row>
    <row r="47" spans="1:10" x14ac:dyDescent="0.45">
      <c r="A47" s="34" t="str">
        <f>B47&amp;COUNTIF($B$2:B47,B47)</f>
        <v>北海道46</v>
      </c>
      <c r="B47" s="32" t="s">
        <v>326</v>
      </c>
      <c r="C47" s="32" t="s">
        <v>362</v>
      </c>
      <c r="D47" s="32" t="str">
        <f t="shared" si="0"/>
        <v>北海道新篠津村</v>
      </c>
      <c r="E47" s="35" t="s">
        <v>2061</v>
      </c>
      <c r="F47">
        <v>46</v>
      </c>
      <c r="G47" t="s">
        <v>1971</v>
      </c>
      <c r="H47" t="str">
        <f>IFERROR(VLOOKUP('様式１－２'!$E$12&amp;F47,都道府県リスト[[列1]:[二次医療圏名]],3,0),"")</f>
        <v/>
      </c>
      <c r="J47" s="33" t="s">
        <v>3045</v>
      </c>
    </row>
    <row r="48" spans="1:10" x14ac:dyDescent="0.45">
      <c r="A48" s="34" t="str">
        <f>B48&amp;COUNTIF($B$2:B48,B48)</f>
        <v>北海道47</v>
      </c>
      <c r="B48" s="32" t="s">
        <v>326</v>
      </c>
      <c r="C48" s="32" t="s">
        <v>363</v>
      </c>
      <c r="D48" s="32" t="str">
        <f t="shared" si="0"/>
        <v>北海道松前町</v>
      </c>
      <c r="E48" s="35" t="s">
        <v>2071</v>
      </c>
      <c r="F48">
        <v>47</v>
      </c>
      <c r="G48" t="s">
        <v>2015</v>
      </c>
      <c r="H48" t="str">
        <f>IFERROR(VLOOKUP('様式１－２'!$E$12&amp;F48,都道府県リスト[[列1]:[二次医療圏名]],3,0),"")</f>
        <v/>
      </c>
      <c r="J48" s="33" t="s">
        <v>3046</v>
      </c>
    </row>
    <row r="49" spans="1:8" x14ac:dyDescent="0.45">
      <c r="A49" s="34" t="str">
        <f>B49&amp;COUNTIF($B$2:B49,B49)</f>
        <v>北海道48</v>
      </c>
      <c r="B49" s="32" t="s">
        <v>326</v>
      </c>
      <c r="C49" s="32" t="s">
        <v>364</v>
      </c>
      <c r="D49" s="32" t="str">
        <f t="shared" si="0"/>
        <v>北海道福島町</v>
      </c>
      <c r="E49" s="35" t="s">
        <v>2071</v>
      </c>
      <c r="F49">
        <v>48</v>
      </c>
      <c r="H49" t="str">
        <f>IFERROR(VLOOKUP('様式１－２'!$E$12&amp;F49,都道府県リスト[[列1]:[二次医療圏名]],3,0),"")</f>
        <v/>
      </c>
    </row>
    <row r="50" spans="1:8" x14ac:dyDescent="0.45">
      <c r="A50" s="34" t="str">
        <f>B50&amp;COUNTIF($B$2:B50,B50)</f>
        <v>北海道49</v>
      </c>
      <c r="B50" s="32" t="s">
        <v>326</v>
      </c>
      <c r="C50" s="32" t="s">
        <v>365</v>
      </c>
      <c r="D50" s="32" t="str">
        <f t="shared" si="0"/>
        <v>北海道知内町</v>
      </c>
      <c r="E50" s="35" t="s">
        <v>2071</v>
      </c>
      <c r="F50">
        <v>49</v>
      </c>
      <c r="H50" t="str">
        <f>IFERROR(VLOOKUP('様式１－２'!$E$12&amp;F50,都道府県リスト[[列1]:[二次医療圏名]],3,0),"")</f>
        <v/>
      </c>
    </row>
    <row r="51" spans="1:8" x14ac:dyDescent="0.45">
      <c r="A51" s="34" t="str">
        <f>B51&amp;COUNTIF($B$2:B51,B51)</f>
        <v>北海道50</v>
      </c>
      <c r="B51" s="32" t="s">
        <v>326</v>
      </c>
      <c r="C51" s="32" t="s">
        <v>366</v>
      </c>
      <c r="D51" s="32" t="str">
        <f t="shared" si="0"/>
        <v>北海道木古内町</v>
      </c>
      <c r="E51" s="35" t="s">
        <v>2071</v>
      </c>
      <c r="F51">
        <v>50</v>
      </c>
      <c r="H51" t="str">
        <f>IFERROR(VLOOKUP('様式１－２'!$E$12&amp;F51,都道府県リスト[[列1]:[二次医療圏名]],3,0),"")</f>
        <v/>
      </c>
    </row>
    <row r="52" spans="1:8" x14ac:dyDescent="0.45">
      <c r="A52" s="34" t="str">
        <f>B52&amp;COUNTIF($B$2:B52,B52)</f>
        <v>北海道51</v>
      </c>
      <c r="B52" s="32" t="s">
        <v>326</v>
      </c>
      <c r="C52" s="32" t="s">
        <v>367</v>
      </c>
      <c r="D52" s="32" t="str">
        <f t="shared" si="0"/>
        <v>北海道七飯町</v>
      </c>
      <c r="E52" s="35" t="s">
        <v>2071</v>
      </c>
      <c r="F52">
        <v>51</v>
      </c>
      <c r="H52" t="str">
        <f>IFERROR(VLOOKUP('様式１－２'!$E$12&amp;F52,都道府県リスト[[列1]:[二次医療圏名]],3,0),"")</f>
        <v/>
      </c>
    </row>
    <row r="53" spans="1:8" x14ac:dyDescent="0.45">
      <c r="A53" s="34" t="str">
        <f>B53&amp;COUNTIF($B$2:B53,B53)</f>
        <v>北海道52</v>
      </c>
      <c r="B53" s="32" t="s">
        <v>326</v>
      </c>
      <c r="C53" s="32" t="s">
        <v>368</v>
      </c>
      <c r="D53" s="32" t="str">
        <f t="shared" si="0"/>
        <v>北海道鹿部町</v>
      </c>
      <c r="E53" s="35" t="s">
        <v>2071</v>
      </c>
      <c r="F53">
        <v>52</v>
      </c>
      <c r="H53" t="str">
        <f>IFERROR(VLOOKUP('様式１－２'!$E$12&amp;F53,都道府県リスト[[列1]:[二次医療圏名]],3,0),"")</f>
        <v/>
      </c>
    </row>
    <row r="54" spans="1:8" x14ac:dyDescent="0.45">
      <c r="A54" s="34" t="str">
        <f>B54&amp;COUNTIF($B$2:B54,B54)</f>
        <v>北海道53</v>
      </c>
      <c r="B54" s="32" t="s">
        <v>326</v>
      </c>
      <c r="C54" s="32" t="s">
        <v>369</v>
      </c>
      <c r="D54" s="32" t="str">
        <f t="shared" si="0"/>
        <v>北海道森町</v>
      </c>
      <c r="E54" s="35" t="s">
        <v>2071</v>
      </c>
      <c r="F54">
        <v>53</v>
      </c>
      <c r="H54" t="str">
        <f>IFERROR(VLOOKUP('様式１－２'!$E$12&amp;F54,都道府県リスト[[列1]:[二次医療圏名]],3,0),"")</f>
        <v/>
      </c>
    </row>
    <row r="55" spans="1:8" x14ac:dyDescent="0.45">
      <c r="A55" s="34" t="str">
        <f>B55&amp;COUNTIF($B$2:B55,B55)</f>
        <v>北海道54</v>
      </c>
      <c r="B55" s="32" t="s">
        <v>326</v>
      </c>
      <c r="C55" s="32" t="s">
        <v>370</v>
      </c>
      <c r="D55" s="32" t="str">
        <f t="shared" si="0"/>
        <v>北海道八雲町</v>
      </c>
      <c r="E55" s="35" t="s">
        <v>2088</v>
      </c>
      <c r="F55">
        <v>54</v>
      </c>
      <c r="H55" t="str">
        <f>IFERROR(VLOOKUP('様式１－２'!$E$12&amp;F55,都道府県リスト[[列1]:[二次医療圏名]],3,0),"")</f>
        <v/>
      </c>
    </row>
    <row r="56" spans="1:8" x14ac:dyDescent="0.45">
      <c r="A56" s="34" t="str">
        <f>B56&amp;COUNTIF($B$2:B56,B56)</f>
        <v>北海道55</v>
      </c>
      <c r="B56" s="32" t="s">
        <v>326</v>
      </c>
      <c r="C56" s="32" t="s">
        <v>371</v>
      </c>
      <c r="D56" s="32" t="str">
        <f t="shared" si="0"/>
        <v>北海道長万部町</v>
      </c>
      <c r="E56" s="35" t="s">
        <v>2088</v>
      </c>
      <c r="F56">
        <v>55</v>
      </c>
      <c r="H56" t="str">
        <f>IFERROR(VLOOKUP('様式１－２'!$E$12&amp;F56,都道府県リスト[[列1]:[二次医療圏名]],3,0),"")</f>
        <v/>
      </c>
    </row>
    <row r="57" spans="1:8" x14ac:dyDescent="0.45">
      <c r="A57" s="34" t="str">
        <f>B57&amp;COUNTIF($B$2:B57,B57)</f>
        <v>北海道56</v>
      </c>
      <c r="B57" s="32" t="s">
        <v>326</v>
      </c>
      <c r="C57" s="32" t="s">
        <v>372</v>
      </c>
      <c r="D57" s="32" t="str">
        <f t="shared" si="0"/>
        <v>北海道江差町</v>
      </c>
      <c r="E57" s="35" t="s">
        <v>2089</v>
      </c>
      <c r="F57">
        <v>56</v>
      </c>
      <c r="H57" t="str">
        <f>IFERROR(VLOOKUP('様式１－２'!$E$12&amp;F57,都道府県リスト[[列1]:[二次医療圏名]],3,0),"")</f>
        <v/>
      </c>
    </row>
    <row r="58" spans="1:8" x14ac:dyDescent="0.45">
      <c r="A58" s="34" t="str">
        <f>B58&amp;COUNTIF($B$2:B58,B58)</f>
        <v>北海道57</v>
      </c>
      <c r="B58" s="32" t="s">
        <v>326</v>
      </c>
      <c r="C58" s="32" t="s">
        <v>373</v>
      </c>
      <c r="D58" s="32" t="str">
        <f t="shared" si="0"/>
        <v>北海道上ノ国町</v>
      </c>
      <c r="E58" s="35" t="s">
        <v>2089</v>
      </c>
      <c r="F58">
        <v>57</v>
      </c>
      <c r="H58" t="str">
        <f>IFERROR(VLOOKUP('様式１－２'!$E$12&amp;F58,都道府県リスト[[列1]:[二次医療圏名]],3,0),"")</f>
        <v/>
      </c>
    </row>
    <row r="59" spans="1:8" x14ac:dyDescent="0.45">
      <c r="A59" s="34" t="str">
        <f>B59&amp;COUNTIF($B$2:B59,B59)</f>
        <v>北海道58</v>
      </c>
      <c r="B59" s="32" t="s">
        <v>326</v>
      </c>
      <c r="C59" s="32" t="s">
        <v>374</v>
      </c>
      <c r="D59" s="32" t="str">
        <f t="shared" si="0"/>
        <v>北海道厚沢部町</v>
      </c>
      <c r="E59" s="35" t="s">
        <v>2089</v>
      </c>
      <c r="F59">
        <v>58</v>
      </c>
      <c r="H59" t="str">
        <f>IFERROR(VLOOKUP('様式１－２'!$E$12&amp;F59,都道府県リスト[[列1]:[二次医療圏名]],3,0),"")</f>
        <v/>
      </c>
    </row>
    <row r="60" spans="1:8" x14ac:dyDescent="0.45">
      <c r="A60" s="34" t="str">
        <f>B60&amp;COUNTIF($B$2:B60,B60)</f>
        <v>北海道59</v>
      </c>
      <c r="B60" s="32" t="s">
        <v>326</v>
      </c>
      <c r="C60" s="32" t="s">
        <v>375</v>
      </c>
      <c r="D60" s="32" t="str">
        <f t="shared" si="0"/>
        <v>北海道乙部町</v>
      </c>
      <c r="E60" s="35" t="s">
        <v>2089</v>
      </c>
      <c r="F60">
        <v>59</v>
      </c>
      <c r="H60" t="str">
        <f>IFERROR(VLOOKUP('様式１－２'!$E$12&amp;F60,都道府県リスト[[列1]:[二次医療圏名]],3,0),"")</f>
        <v/>
      </c>
    </row>
    <row r="61" spans="1:8" x14ac:dyDescent="0.45">
      <c r="A61" s="34" t="str">
        <f>B61&amp;COUNTIF($B$2:B61,B61)</f>
        <v>北海道60</v>
      </c>
      <c r="B61" s="32" t="s">
        <v>326</v>
      </c>
      <c r="C61" s="32" t="s">
        <v>376</v>
      </c>
      <c r="D61" s="32" t="str">
        <f t="shared" si="0"/>
        <v>北海道奥尻町</v>
      </c>
      <c r="E61" s="35" t="s">
        <v>2089</v>
      </c>
      <c r="F61">
        <v>60</v>
      </c>
      <c r="H61" t="str">
        <f>IFERROR(VLOOKUP('様式１－２'!$E$12&amp;F61,都道府県リスト[[列1]:[二次医療圏名]],3,0),"")</f>
        <v/>
      </c>
    </row>
    <row r="62" spans="1:8" x14ac:dyDescent="0.45">
      <c r="A62" s="34" t="str">
        <f>B62&amp;COUNTIF($B$2:B62,B62)</f>
        <v>北海道61</v>
      </c>
      <c r="B62" s="32" t="s">
        <v>326</v>
      </c>
      <c r="C62" s="32" t="s">
        <v>377</v>
      </c>
      <c r="D62" s="32" t="str">
        <f t="shared" si="0"/>
        <v>北海道今金町</v>
      </c>
      <c r="E62" s="35" t="s">
        <v>2088</v>
      </c>
      <c r="F62">
        <v>61</v>
      </c>
      <c r="H62" t="str">
        <f>IFERROR(VLOOKUP('様式１－２'!$E$12&amp;F62,都道府県リスト[[列1]:[二次医療圏名]],3,0),"")</f>
        <v/>
      </c>
    </row>
    <row r="63" spans="1:8" x14ac:dyDescent="0.45">
      <c r="A63" s="34" t="str">
        <f>B63&amp;COUNTIF($B$2:B63,B63)</f>
        <v>北海道62</v>
      </c>
      <c r="B63" s="32" t="s">
        <v>326</v>
      </c>
      <c r="C63" s="32" t="s">
        <v>378</v>
      </c>
      <c r="D63" s="32" t="str">
        <f t="shared" si="0"/>
        <v>北海道せたな町</v>
      </c>
      <c r="E63" s="35" t="s">
        <v>2088</v>
      </c>
      <c r="F63">
        <v>62</v>
      </c>
      <c r="H63" t="str">
        <f>IFERROR(VLOOKUP('様式１－２'!$E$12&amp;F63,都道府県リスト[[列1]:[二次医療圏名]],3,0),"")</f>
        <v/>
      </c>
    </row>
    <row r="64" spans="1:8" x14ac:dyDescent="0.45">
      <c r="A64" s="34" t="str">
        <f>B64&amp;COUNTIF($B$2:B64,B64)</f>
        <v>北海道63</v>
      </c>
      <c r="B64" s="32" t="s">
        <v>326</v>
      </c>
      <c r="C64" s="32" t="s">
        <v>379</v>
      </c>
      <c r="D64" s="32" t="str">
        <f t="shared" si="0"/>
        <v>北海道島牧村</v>
      </c>
      <c r="E64" s="35" t="s">
        <v>2072</v>
      </c>
      <c r="F64">
        <v>63</v>
      </c>
      <c r="H64" t="str">
        <f>IFERROR(VLOOKUP('様式１－２'!$E$12&amp;F64,都道府県リスト[[列1]:[二次医療圏名]],3,0),"")</f>
        <v/>
      </c>
    </row>
    <row r="65" spans="1:8" x14ac:dyDescent="0.45">
      <c r="A65" s="34" t="str">
        <f>B65&amp;COUNTIF($B$2:B65,B65)</f>
        <v>北海道64</v>
      </c>
      <c r="B65" s="32" t="s">
        <v>326</v>
      </c>
      <c r="C65" s="32" t="s">
        <v>380</v>
      </c>
      <c r="D65" s="32" t="str">
        <f t="shared" si="0"/>
        <v>北海道寿都町</v>
      </c>
      <c r="E65" s="35" t="s">
        <v>2072</v>
      </c>
      <c r="F65">
        <v>64</v>
      </c>
      <c r="H65" t="str">
        <f>IFERROR(VLOOKUP('様式１－２'!$E$12&amp;F65,都道府県リスト[[列1]:[二次医療圏名]],3,0),"")</f>
        <v/>
      </c>
    </row>
    <row r="66" spans="1:8" x14ac:dyDescent="0.45">
      <c r="A66" s="34" t="str">
        <f>B66&amp;COUNTIF($B$2:B66,B66)</f>
        <v>北海道65</v>
      </c>
      <c r="B66" s="32" t="s">
        <v>326</v>
      </c>
      <c r="C66" s="32" t="s">
        <v>381</v>
      </c>
      <c r="D66" s="32" t="str">
        <f t="shared" ref="D66:D129" si="1">B66&amp;C66</f>
        <v>北海道黒松内町</v>
      </c>
      <c r="E66" s="35" t="s">
        <v>2072</v>
      </c>
      <c r="F66">
        <v>65</v>
      </c>
      <c r="H66" t="str">
        <f>IFERROR(VLOOKUP('様式１－２'!$E$12&amp;F66,都道府県リスト[[列1]:[二次医療圏名]],3,0),"")</f>
        <v/>
      </c>
    </row>
    <row r="67" spans="1:8" x14ac:dyDescent="0.45">
      <c r="A67" s="34" t="str">
        <f>B67&amp;COUNTIF($B$2:B67,B67)</f>
        <v>北海道66</v>
      </c>
      <c r="B67" s="32" t="s">
        <v>326</v>
      </c>
      <c r="C67" s="32" t="s">
        <v>382</v>
      </c>
      <c r="D67" s="32" t="str">
        <f t="shared" si="1"/>
        <v>北海道蘭越町</v>
      </c>
      <c r="E67" s="35" t="s">
        <v>2072</v>
      </c>
      <c r="F67">
        <v>66</v>
      </c>
      <c r="H67" t="str">
        <f>IFERROR(VLOOKUP('様式１－２'!$E$12&amp;F67,都道府県リスト[[列1]:[二次医療圏名]],3,0),"")</f>
        <v/>
      </c>
    </row>
    <row r="68" spans="1:8" x14ac:dyDescent="0.45">
      <c r="A68" s="34" t="str">
        <f>B68&amp;COUNTIF($B$2:B68,B68)</f>
        <v>北海道67</v>
      </c>
      <c r="B68" s="32" t="s">
        <v>326</v>
      </c>
      <c r="C68" s="32" t="s">
        <v>383</v>
      </c>
      <c r="D68" s="32" t="str">
        <f t="shared" si="1"/>
        <v>北海道ニセコ町</v>
      </c>
      <c r="E68" s="35" t="s">
        <v>2072</v>
      </c>
      <c r="F68">
        <v>67</v>
      </c>
      <c r="H68" t="str">
        <f>IFERROR(VLOOKUP('様式１－２'!$E$12&amp;F68,都道府県リスト[[列1]:[二次医療圏名]],3,0),"")</f>
        <v/>
      </c>
    </row>
    <row r="69" spans="1:8" x14ac:dyDescent="0.45">
      <c r="A69" s="34" t="str">
        <f>B69&amp;COUNTIF($B$2:B69,B69)</f>
        <v>北海道68</v>
      </c>
      <c r="B69" s="32" t="s">
        <v>326</v>
      </c>
      <c r="C69" s="32" t="s">
        <v>384</v>
      </c>
      <c r="D69" s="32" t="str">
        <f t="shared" si="1"/>
        <v>北海道真狩村</v>
      </c>
      <c r="E69" s="35" t="s">
        <v>2072</v>
      </c>
      <c r="F69">
        <v>68</v>
      </c>
      <c r="H69" t="str">
        <f>IFERROR(VLOOKUP('様式１－２'!$E$12&amp;F69,都道府県リスト[[列1]:[二次医療圏名]],3,0),"")</f>
        <v/>
      </c>
    </row>
    <row r="70" spans="1:8" x14ac:dyDescent="0.45">
      <c r="A70" s="34" t="str">
        <f>B70&amp;COUNTIF($B$2:B70,B70)</f>
        <v>北海道69</v>
      </c>
      <c r="B70" s="32" t="s">
        <v>326</v>
      </c>
      <c r="C70" s="32" t="s">
        <v>385</v>
      </c>
      <c r="D70" s="32" t="str">
        <f t="shared" si="1"/>
        <v>北海道留寿都村</v>
      </c>
      <c r="E70" s="35" t="s">
        <v>2072</v>
      </c>
      <c r="F70">
        <v>69</v>
      </c>
      <c r="H70" t="str">
        <f>IFERROR(VLOOKUP('様式１－２'!$E$12&amp;F70,都道府県リスト[[列1]:[二次医療圏名]],3,0),"")</f>
        <v/>
      </c>
    </row>
    <row r="71" spans="1:8" x14ac:dyDescent="0.45">
      <c r="A71" s="34" t="str">
        <f>B71&amp;COUNTIF($B$2:B71,B71)</f>
        <v>北海道70</v>
      </c>
      <c r="B71" s="32" t="s">
        <v>326</v>
      </c>
      <c r="C71" s="32" t="s">
        <v>386</v>
      </c>
      <c r="D71" s="32" t="str">
        <f t="shared" si="1"/>
        <v>北海道喜茂別町</v>
      </c>
      <c r="E71" s="35" t="s">
        <v>2072</v>
      </c>
      <c r="F71">
        <v>70</v>
      </c>
      <c r="H71" t="str">
        <f>IFERROR(VLOOKUP('様式１－２'!$E$12&amp;F71,都道府県リスト[[列1]:[二次医療圏名]],3,0),"")</f>
        <v/>
      </c>
    </row>
    <row r="72" spans="1:8" x14ac:dyDescent="0.45">
      <c r="A72" s="34" t="str">
        <f>B72&amp;COUNTIF($B$2:B72,B72)</f>
        <v>北海道71</v>
      </c>
      <c r="B72" s="32" t="s">
        <v>326</v>
      </c>
      <c r="C72" s="32" t="s">
        <v>387</v>
      </c>
      <c r="D72" s="32" t="str">
        <f t="shared" si="1"/>
        <v>北海道京極町</v>
      </c>
      <c r="E72" s="35" t="s">
        <v>2072</v>
      </c>
      <c r="F72">
        <v>71</v>
      </c>
      <c r="H72" t="str">
        <f>IFERROR(VLOOKUP('様式１－２'!$E$12&amp;F72,都道府県リスト[[列1]:[二次医療圏名]],3,0),"")</f>
        <v/>
      </c>
    </row>
    <row r="73" spans="1:8" x14ac:dyDescent="0.45">
      <c r="A73" s="34" t="str">
        <f>B73&amp;COUNTIF($B$2:B73,B73)</f>
        <v>北海道72</v>
      </c>
      <c r="B73" s="32" t="s">
        <v>326</v>
      </c>
      <c r="C73" s="32" t="s">
        <v>388</v>
      </c>
      <c r="D73" s="32" t="str">
        <f t="shared" si="1"/>
        <v>北海道倶知安町</v>
      </c>
      <c r="E73" s="35" t="s">
        <v>2072</v>
      </c>
      <c r="F73">
        <v>72</v>
      </c>
      <c r="H73" t="str">
        <f>IFERROR(VLOOKUP('様式１－２'!$E$12&amp;F73,都道府県リスト[[列1]:[二次医療圏名]],3,0),"")</f>
        <v/>
      </c>
    </row>
    <row r="74" spans="1:8" x14ac:dyDescent="0.45">
      <c r="A74" s="34" t="str">
        <f>B74&amp;COUNTIF($B$2:B74,B74)</f>
        <v>北海道73</v>
      </c>
      <c r="B74" s="32" t="s">
        <v>326</v>
      </c>
      <c r="C74" s="32" t="s">
        <v>389</v>
      </c>
      <c r="D74" s="32" t="str">
        <f t="shared" si="1"/>
        <v>北海道共和町</v>
      </c>
      <c r="E74" s="35" t="s">
        <v>2072</v>
      </c>
      <c r="F74">
        <v>73</v>
      </c>
      <c r="H74" t="str">
        <f>IFERROR(VLOOKUP('様式１－２'!$E$12&amp;F74,都道府県リスト[[列1]:[二次医療圏名]],3,0),"")</f>
        <v/>
      </c>
    </row>
    <row r="75" spans="1:8" x14ac:dyDescent="0.45">
      <c r="A75" s="34" t="str">
        <f>B75&amp;COUNTIF($B$2:B75,B75)</f>
        <v>北海道74</v>
      </c>
      <c r="B75" s="32" t="s">
        <v>326</v>
      </c>
      <c r="C75" s="32" t="s">
        <v>390</v>
      </c>
      <c r="D75" s="32" t="str">
        <f t="shared" si="1"/>
        <v>北海道岩内町</v>
      </c>
      <c r="E75" s="35" t="s">
        <v>2072</v>
      </c>
      <c r="F75">
        <v>74</v>
      </c>
      <c r="H75" t="str">
        <f>IFERROR(VLOOKUP('様式１－２'!$E$12&amp;F75,都道府県リスト[[列1]:[二次医療圏名]],3,0),"")</f>
        <v/>
      </c>
    </row>
    <row r="76" spans="1:8" x14ac:dyDescent="0.45">
      <c r="A76" s="34" t="str">
        <f>B76&amp;COUNTIF($B$2:B76,B76)</f>
        <v>北海道75</v>
      </c>
      <c r="B76" s="32" t="s">
        <v>326</v>
      </c>
      <c r="C76" s="32" t="s">
        <v>391</v>
      </c>
      <c r="D76" s="32" t="str">
        <f t="shared" si="1"/>
        <v>北海道泊村</v>
      </c>
      <c r="E76" s="35" t="s">
        <v>2072</v>
      </c>
      <c r="F76">
        <v>75</v>
      </c>
      <c r="H76" t="str">
        <f>IFERROR(VLOOKUP('様式１－２'!$E$12&amp;F76,都道府県リスト[[列1]:[二次医療圏名]],3,0),"")</f>
        <v/>
      </c>
    </row>
    <row r="77" spans="1:8" x14ac:dyDescent="0.45">
      <c r="A77" s="34" t="str">
        <f>B77&amp;COUNTIF($B$2:B77,B77)</f>
        <v>北海道76</v>
      </c>
      <c r="B77" s="32" t="s">
        <v>326</v>
      </c>
      <c r="C77" s="32" t="s">
        <v>392</v>
      </c>
      <c r="D77" s="32" t="str">
        <f t="shared" si="1"/>
        <v>北海道神恵内村</v>
      </c>
      <c r="E77" s="35" t="s">
        <v>2072</v>
      </c>
      <c r="F77">
        <v>76</v>
      </c>
      <c r="H77" t="str">
        <f>IFERROR(VLOOKUP('様式１－２'!$E$12&amp;F77,都道府県リスト[[列1]:[二次医療圏名]],3,0),"")</f>
        <v/>
      </c>
    </row>
    <row r="78" spans="1:8" x14ac:dyDescent="0.45">
      <c r="A78" s="34" t="str">
        <f>B78&amp;COUNTIF($B$2:B78,B78)</f>
        <v>北海道77</v>
      </c>
      <c r="B78" s="32" t="s">
        <v>326</v>
      </c>
      <c r="C78" s="32" t="s">
        <v>393</v>
      </c>
      <c r="D78" s="32" t="str">
        <f t="shared" si="1"/>
        <v>北海道積丹町</v>
      </c>
      <c r="E78" s="35" t="s">
        <v>2072</v>
      </c>
      <c r="F78">
        <v>77</v>
      </c>
      <c r="H78" t="str">
        <f>IFERROR(VLOOKUP('様式１－２'!$E$12&amp;F78,都道府県リスト[[列1]:[二次医療圏名]],3,0),"")</f>
        <v/>
      </c>
    </row>
    <row r="79" spans="1:8" x14ac:dyDescent="0.45">
      <c r="A79" s="34" t="str">
        <f>B79&amp;COUNTIF($B$2:B79,B79)</f>
        <v>北海道78</v>
      </c>
      <c r="B79" s="32" t="s">
        <v>326</v>
      </c>
      <c r="C79" s="32" t="s">
        <v>394</v>
      </c>
      <c r="D79" s="32" t="str">
        <f t="shared" si="1"/>
        <v>北海道古平町</v>
      </c>
      <c r="E79" s="35" t="s">
        <v>2072</v>
      </c>
      <c r="F79">
        <v>78</v>
      </c>
      <c r="H79" t="str">
        <f>IFERROR(VLOOKUP('様式１－２'!$E$12&amp;F79,都道府県リスト[[列1]:[二次医療圏名]],3,0),"")</f>
        <v/>
      </c>
    </row>
    <row r="80" spans="1:8" x14ac:dyDescent="0.45">
      <c r="A80" s="34" t="str">
        <f>B80&amp;COUNTIF($B$2:B80,B80)</f>
        <v>北海道79</v>
      </c>
      <c r="B80" s="32" t="s">
        <v>326</v>
      </c>
      <c r="C80" s="32" t="s">
        <v>395</v>
      </c>
      <c r="D80" s="32" t="str">
        <f t="shared" si="1"/>
        <v>北海道仁木町</v>
      </c>
      <c r="E80" s="35" t="s">
        <v>2072</v>
      </c>
      <c r="F80">
        <v>79</v>
      </c>
      <c r="H80" t="str">
        <f>IFERROR(VLOOKUP('様式１－２'!$E$12&amp;F80,都道府県リスト[[列1]:[二次医療圏名]],3,0),"")</f>
        <v/>
      </c>
    </row>
    <row r="81" spans="1:8" x14ac:dyDescent="0.45">
      <c r="A81" s="34" t="str">
        <f>B81&amp;COUNTIF($B$2:B81,B81)</f>
        <v>北海道80</v>
      </c>
      <c r="B81" s="32" t="s">
        <v>326</v>
      </c>
      <c r="C81" s="32" t="s">
        <v>396</v>
      </c>
      <c r="D81" s="32" t="str">
        <f t="shared" si="1"/>
        <v>北海道余市町</v>
      </c>
      <c r="E81" s="35" t="s">
        <v>2072</v>
      </c>
      <c r="F81">
        <v>80</v>
      </c>
      <c r="H81" t="str">
        <f>IFERROR(VLOOKUP('様式１－２'!$E$12&amp;F81,都道府県リスト[[列1]:[二次医療圏名]],3,0),"")</f>
        <v/>
      </c>
    </row>
    <row r="82" spans="1:8" x14ac:dyDescent="0.45">
      <c r="A82" s="34" t="str">
        <f>B82&amp;COUNTIF($B$2:B82,B82)</f>
        <v>北海道81</v>
      </c>
      <c r="B82" s="32" t="s">
        <v>326</v>
      </c>
      <c r="C82" s="32" t="s">
        <v>397</v>
      </c>
      <c r="D82" s="32" t="str">
        <f t="shared" si="1"/>
        <v>北海道赤井川村</v>
      </c>
      <c r="E82" s="35" t="s">
        <v>2072</v>
      </c>
      <c r="F82">
        <v>81</v>
      </c>
      <c r="H82" t="str">
        <f>IFERROR(VLOOKUP('様式１－２'!$E$12&amp;F82,都道府県リスト[[列1]:[二次医療圏名]],3,0),"")</f>
        <v/>
      </c>
    </row>
    <row r="83" spans="1:8" x14ac:dyDescent="0.45">
      <c r="A83" s="34" t="str">
        <f>B83&amp;COUNTIF($B$2:B83,B83)</f>
        <v>北海道82</v>
      </c>
      <c r="B83" s="32" t="s">
        <v>326</v>
      </c>
      <c r="C83" s="32" t="s">
        <v>398</v>
      </c>
      <c r="D83" s="32" t="str">
        <f t="shared" si="1"/>
        <v>北海道南幌町</v>
      </c>
      <c r="E83" s="35" t="s">
        <v>2078</v>
      </c>
      <c r="F83">
        <v>82</v>
      </c>
      <c r="H83" t="str">
        <f>IFERROR(VLOOKUP('様式１－２'!$E$12&amp;F83,都道府県リスト[[列1]:[二次医療圏名]],3,0),"")</f>
        <v/>
      </c>
    </row>
    <row r="84" spans="1:8" x14ac:dyDescent="0.45">
      <c r="A84" s="34" t="str">
        <f>B84&amp;COUNTIF($B$2:B84,B84)</f>
        <v>北海道83</v>
      </c>
      <c r="B84" s="32" t="s">
        <v>326</v>
      </c>
      <c r="C84" s="32" t="s">
        <v>399</v>
      </c>
      <c r="D84" s="32" t="str">
        <f t="shared" si="1"/>
        <v>北海道奈井江町</v>
      </c>
      <c r="E84" s="35" t="s">
        <v>2082</v>
      </c>
      <c r="F84">
        <v>83</v>
      </c>
      <c r="H84" t="str">
        <f>IFERROR(VLOOKUP('様式１－２'!$E$12&amp;F84,都道府県リスト[[列1]:[二次医療圏名]],3,0),"")</f>
        <v/>
      </c>
    </row>
    <row r="85" spans="1:8" x14ac:dyDescent="0.45">
      <c r="A85" s="34" t="str">
        <f>B85&amp;COUNTIF($B$2:B85,B85)</f>
        <v>北海道84</v>
      </c>
      <c r="B85" s="32" t="s">
        <v>326</v>
      </c>
      <c r="C85" s="32" t="s">
        <v>400</v>
      </c>
      <c r="D85" s="32" t="str">
        <f t="shared" si="1"/>
        <v>北海道上砂川町</v>
      </c>
      <c r="E85" s="35" t="s">
        <v>2082</v>
      </c>
      <c r="F85">
        <v>84</v>
      </c>
      <c r="H85" t="str">
        <f>IFERROR(VLOOKUP('様式１－２'!$E$12&amp;F85,都道府県リスト[[列1]:[二次医療圏名]],3,0),"")</f>
        <v/>
      </c>
    </row>
    <row r="86" spans="1:8" x14ac:dyDescent="0.45">
      <c r="A86" s="34" t="str">
        <f>B86&amp;COUNTIF($B$2:B86,B86)</f>
        <v>北海道85</v>
      </c>
      <c r="B86" s="32" t="s">
        <v>326</v>
      </c>
      <c r="C86" s="32" t="s">
        <v>401</v>
      </c>
      <c r="D86" s="32" t="str">
        <f t="shared" si="1"/>
        <v>北海道由仁町</v>
      </c>
      <c r="E86" s="35" t="s">
        <v>2078</v>
      </c>
      <c r="F86">
        <v>85</v>
      </c>
      <c r="H86" t="str">
        <f>IFERROR(VLOOKUP('様式１－２'!$E$12&amp;F86,都道府県リスト[[列1]:[二次医療圏名]],3,0),"")</f>
        <v/>
      </c>
    </row>
    <row r="87" spans="1:8" x14ac:dyDescent="0.45">
      <c r="A87" s="34" t="str">
        <f>B87&amp;COUNTIF($B$2:B87,B87)</f>
        <v>北海道86</v>
      </c>
      <c r="B87" s="32" t="s">
        <v>326</v>
      </c>
      <c r="C87" s="32" t="s">
        <v>402</v>
      </c>
      <c r="D87" s="32" t="str">
        <f t="shared" si="1"/>
        <v>北海道長沼町</v>
      </c>
      <c r="E87" s="35" t="s">
        <v>2078</v>
      </c>
      <c r="F87">
        <v>86</v>
      </c>
      <c r="H87" t="str">
        <f>IFERROR(VLOOKUP('様式１－２'!$E$12&amp;F87,都道府県リスト[[列1]:[二次医療圏名]],3,0),"")</f>
        <v/>
      </c>
    </row>
    <row r="88" spans="1:8" x14ac:dyDescent="0.45">
      <c r="A88" s="34" t="str">
        <f>B88&amp;COUNTIF($B$2:B88,B88)</f>
        <v>北海道87</v>
      </c>
      <c r="B88" s="32" t="s">
        <v>326</v>
      </c>
      <c r="C88" s="32" t="s">
        <v>403</v>
      </c>
      <c r="D88" s="32" t="str">
        <f t="shared" si="1"/>
        <v>北海道栗山町</v>
      </c>
      <c r="E88" s="35" t="s">
        <v>2078</v>
      </c>
      <c r="F88">
        <v>87</v>
      </c>
      <c r="H88" t="str">
        <f>IFERROR(VLOOKUP('様式１－２'!$E$12&amp;F88,都道府県リスト[[列1]:[二次医療圏名]],3,0),"")</f>
        <v/>
      </c>
    </row>
    <row r="89" spans="1:8" x14ac:dyDescent="0.45">
      <c r="A89" s="34" t="str">
        <f>B89&amp;COUNTIF($B$2:B89,B89)</f>
        <v>北海道88</v>
      </c>
      <c r="B89" s="32" t="s">
        <v>326</v>
      </c>
      <c r="C89" s="32" t="s">
        <v>404</v>
      </c>
      <c r="D89" s="32" t="str">
        <f t="shared" si="1"/>
        <v>北海道月形町</v>
      </c>
      <c r="E89" s="35" t="s">
        <v>2078</v>
      </c>
      <c r="F89">
        <v>88</v>
      </c>
      <c r="H89" t="str">
        <f>IFERROR(VLOOKUP('様式１－２'!$E$12&amp;F89,都道府県リスト[[列1]:[二次医療圏名]],3,0),"")</f>
        <v/>
      </c>
    </row>
    <row r="90" spans="1:8" x14ac:dyDescent="0.45">
      <c r="A90" s="34" t="str">
        <f>B90&amp;COUNTIF($B$2:B90,B90)</f>
        <v>北海道89</v>
      </c>
      <c r="B90" s="32" t="s">
        <v>326</v>
      </c>
      <c r="C90" s="32" t="s">
        <v>405</v>
      </c>
      <c r="D90" s="32" t="str">
        <f t="shared" si="1"/>
        <v>北海道浦臼町</v>
      </c>
      <c r="E90" s="35" t="s">
        <v>2082</v>
      </c>
      <c r="F90">
        <v>89</v>
      </c>
      <c r="H90" t="str">
        <f>IFERROR(VLOOKUP('様式１－２'!$E$12&amp;F90,都道府県リスト[[列1]:[二次医療圏名]],3,0),"")</f>
        <v/>
      </c>
    </row>
    <row r="91" spans="1:8" x14ac:dyDescent="0.45">
      <c r="A91" s="34" t="str">
        <f>B91&amp;COUNTIF($B$2:B91,B91)</f>
        <v>北海道90</v>
      </c>
      <c r="B91" s="32" t="s">
        <v>326</v>
      </c>
      <c r="C91" s="32" t="s">
        <v>406</v>
      </c>
      <c r="D91" s="32" t="str">
        <f t="shared" si="1"/>
        <v>北海道新十津川町</v>
      </c>
      <c r="E91" s="35" t="s">
        <v>2082</v>
      </c>
      <c r="F91">
        <v>90</v>
      </c>
      <c r="H91" t="str">
        <f>IFERROR(VLOOKUP('様式１－２'!$E$12&amp;F91,都道府県リスト[[列1]:[二次医療圏名]],3,0),"")</f>
        <v/>
      </c>
    </row>
    <row r="92" spans="1:8" x14ac:dyDescent="0.45">
      <c r="A92" s="34" t="str">
        <f>B92&amp;COUNTIF($B$2:B92,B92)</f>
        <v>北海道91</v>
      </c>
      <c r="B92" s="32" t="s">
        <v>326</v>
      </c>
      <c r="C92" s="32" t="s">
        <v>407</v>
      </c>
      <c r="D92" s="32" t="str">
        <f t="shared" si="1"/>
        <v>北海道妹背牛町</v>
      </c>
      <c r="E92" s="35" t="s">
        <v>2086</v>
      </c>
      <c r="F92">
        <v>91</v>
      </c>
      <c r="H92" t="str">
        <f>IFERROR(VLOOKUP('様式１－２'!$E$12&amp;F92,都道府県リスト[[列1]:[二次医療圏名]],3,0),"")</f>
        <v/>
      </c>
    </row>
    <row r="93" spans="1:8" x14ac:dyDescent="0.45">
      <c r="A93" s="34" t="str">
        <f>B93&amp;COUNTIF($B$2:B93,B93)</f>
        <v>北海道92</v>
      </c>
      <c r="B93" s="32" t="s">
        <v>326</v>
      </c>
      <c r="C93" s="32" t="s">
        <v>408</v>
      </c>
      <c r="D93" s="32" t="str">
        <f t="shared" si="1"/>
        <v>北海道秩父別町</v>
      </c>
      <c r="E93" s="35" t="s">
        <v>2086</v>
      </c>
      <c r="F93">
        <v>92</v>
      </c>
      <c r="H93" t="str">
        <f>IFERROR(VLOOKUP('様式１－２'!$E$12&amp;F93,都道府県リスト[[列1]:[二次医療圏名]],3,0),"")</f>
        <v/>
      </c>
    </row>
    <row r="94" spans="1:8" x14ac:dyDescent="0.45">
      <c r="A94" s="34" t="str">
        <f>B94&amp;COUNTIF($B$2:B94,B94)</f>
        <v>北海道93</v>
      </c>
      <c r="B94" s="32" t="s">
        <v>326</v>
      </c>
      <c r="C94" s="32" t="s">
        <v>409</v>
      </c>
      <c r="D94" s="32" t="str">
        <f t="shared" si="1"/>
        <v>北海道雨竜町</v>
      </c>
      <c r="E94" s="35" t="s">
        <v>2082</v>
      </c>
      <c r="F94">
        <v>93</v>
      </c>
      <c r="H94" t="str">
        <f>IFERROR(VLOOKUP('様式１－２'!$E$12&amp;F94,都道府県リスト[[列1]:[二次医療圏名]],3,0),"")</f>
        <v/>
      </c>
    </row>
    <row r="95" spans="1:8" x14ac:dyDescent="0.45">
      <c r="A95" s="34" t="str">
        <f>B95&amp;COUNTIF($B$2:B95,B95)</f>
        <v>北海道94</v>
      </c>
      <c r="B95" s="32" t="s">
        <v>326</v>
      </c>
      <c r="C95" s="32" t="s">
        <v>410</v>
      </c>
      <c r="D95" s="32" t="str">
        <f t="shared" si="1"/>
        <v>北海道北竜町</v>
      </c>
      <c r="E95" s="35" t="s">
        <v>2086</v>
      </c>
      <c r="F95">
        <v>94</v>
      </c>
      <c r="H95" t="str">
        <f>IFERROR(VLOOKUP('様式１－２'!$E$12&amp;F95,都道府県リスト[[列1]:[二次医療圏名]],3,0),"")</f>
        <v/>
      </c>
    </row>
    <row r="96" spans="1:8" x14ac:dyDescent="0.45">
      <c r="A96" s="34" t="str">
        <f>B96&amp;COUNTIF($B$2:B96,B96)</f>
        <v>北海道95</v>
      </c>
      <c r="B96" s="32" t="s">
        <v>326</v>
      </c>
      <c r="C96" s="32" t="s">
        <v>411</v>
      </c>
      <c r="D96" s="32" t="str">
        <f t="shared" si="1"/>
        <v>北海道沼田町</v>
      </c>
      <c r="E96" s="35" t="s">
        <v>2086</v>
      </c>
      <c r="F96">
        <v>95</v>
      </c>
      <c r="H96" t="str">
        <f>IFERROR(VLOOKUP('様式１－２'!$E$12&amp;F96,都道府県リスト[[列1]:[二次医療圏名]],3,0),"")</f>
        <v/>
      </c>
    </row>
    <row r="97" spans="1:8" x14ac:dyDescent="0.45">
      <c r="A97" s="34" t="str">
        <f>B97&amp;COUNTIF($B$2:B97,B97)</f>
        <v>北海道96</v>
      </c>
      <c r="B97" s="32" t="s">
        <v>326</v>
      </c>
      <c r="C97" s="32" t="s">
        <v>412</v>
      </c>
      <c r="D97" s="32" t="str">
        <f t="shared" si="1"/>
        <v>北海道鷹栖町</v>
      </c>
      <c r="E97" s="35" t="s">
        <v>2073</v>
      </c>
      <c r="F97">
        <v>96</v>
      </c>
      <c r="H97" t="str">
        <f>IFERROR(VLOOKUP('様式１－２'!$E$12&amp;F97,都道府県リスト[[列1]:[二次医療圏名]],3,0),"")</f>
        <v/>
      </c>
    </row>
    <row r="98" spans="1:8" x14ac:dyDescent="0.45">
      <c r="A98" s="34" t="str">
        <f>B98&amp;COUNTIF($B$2:B98,B98)</f>
        <v>北海道97</v>
      </c>
      <c r="B98" s="32" t="s">
        <v>326</v>
      </c>
      <c r="C98" s="32" t="s">
        <v>413</v>
      </c>
      <c r="D98" s="32" t="str">
        <f t="shared" si="1"/>
        <v>北海道東神楽町</v>
      </c>
      <c r="E98" s="35" t="s">
        <v>2073</v>
      </c>
      <c r="F98">
        <v>97</v>
      </c>
      <c r="H98" t="str">
        <f>IFERROR(VLOOKUP('様式１－２'!$E$12&amp;F98,都道府県リスト[[列1]:[二次医療圏名]],3,0),"")</f>
        <v/>
      </c>
    </row>
    <row r="99" spans="1:8" x14ac:dyDescent="0.45">
      <c r="A99" s="34" t="str">
        <f>B99&amp;COUNTIF($B$2:B99,B99)</f>
        <v>北海道98</v>
      </c>
      <c r="B99" s="32" t="s">
        <v>326</v>
      </c>
      <c r="C99" s="32" t="s">
        <v>414</v>
      </c>
      <c r="D99" s="32" t="str">
        <f t="shared" si="1"/>
        <v>北海道当麻町</v>
      </c>
      <c r="E99" s="35" t="s">
        <v>2073</v>
      </c>
      <c r="F99">
        <v>98</v>
      </c>
      <c r="H99" t="str">
        <f>IFERROR(VLOOKUP('様式１－２'!$E$12&amp;F99,都道府県リスト[[列1]:[二次医療圏名]],3,0),"")</f>
        <v/>
      </c>
    </row>
    <row r="100" spans="1:8" x14ac:dyDescent="0.45">
      <c r="A100" s="34" t="str">
        <f>B100&amp;COUNTIF($B$2:B100,B100)</f>
        <v>北海道99</v>
      </c>
      <c r="B100" s="32" t="s">
        <v>326</v>
      </c>
      <c r="C100" s="32" t="s">
        <v>415</v>
      </c>
      <c r="D100" s="32" t="str">
        <f t="shared" si="1"/>
        <v>北海道比布町</v>
      </c>
      <c r="E100" s="35" t="s">
        <v>2073</v>
      </c>
      <c r="F100">
        <v>99</v>
      </c>
      <c r="H100" t="str">
        <f>IFERROR(VLOOKUP('様式１－２'!$E$12&amp;F100,都道府県リスト[[列1]:[二次医療圏名]],3,0),"")</f>
        <v/>
      </c>
    </row>
    <row r="101" spans="1:8" x14ac:dyDescent="0.45">
      <c r="A101" s="34" t="str">
        <f>B101&amp;COUNTIF($B$2:B101,B101)</f>
        <v>北海道100</v>
      </c>
      <c r="B101" s="32" t="s">
        <v>326</v>
      </c>
      <c r="C101" s="32" t="s">
        <v>416</v>
      </c>
      <c r="D101" s="32" t="str">
        <f t="shared" si="1"/>
        <v>北海道愛別町</v>
      </c>
      <c r="E101" s="35" t="s">
        <v>2073</v>
      </c>
      <c r="F101">
        <v>100</v>
      </c>
      <c r="H101" t="str">
        <f>IFERROR(VLOOKUP('様式１－２'!$E$12&amp;F101,都道府県リスト[[列1]:[二次医療圏名]],3,0),"")</f>
        <v/>
      </c>
    </row>
    <row r="102" spans="1:8" x14ac:dyDescent="0.45">
      <c r="A102" s="34" t="str">
        <f>B102&amp;COUNTIF($B$2:B102,B102)</f>
        <v>北海道101</v>
      </c>
      <c r="B102" s="32" t="s">
        <v>326</v>
      </c>
      <c r="C102" s="32" t="s">
        <v>417</v>
      </c>
      <c r="D102" s="32" t="str">
        <f t="shared" si="1"/>
        <v>北海道上川町</v>
      </c>
      <c r="E102" s="35" t="s">
        <v>2073</v>
      </c>
      <c r="F102">
        <v>101</v>
      </c>
      <c r="H102" t="str">
        <f>IFERROR(VLOOKUP('様式１－２'!$E$12&amp;F102,都道府県リスト[[列1]:[二次医療圏名]],3,0),"")</f>
        <v/>
      </c>
    </row>
    <row r="103" spans="1:8" x14ac:dyDescent="0.45">
      <c r="A103" s="34" t="str">
        <f>B103&amp;COUNTIF($B$2:B103,B103)</f>
        <v>北海道102</v>
      </c>
      <c r="B103" s="32" t="s">
        <v>326</v>
      </c>
      <c r="C103" s="32" t="s">
        <v>418</v>
      </c>
      <c r="D103" s="32" t="str">
        <f t="shared" si="1"/>
        <v>北海道東川町</v>
      </c>
      <c r="E103" s="35" t="s">
        <v>2073</v>
      </c>
      <c r="F103">
        <v>102</v>
      </c>
      <c r="H103" t="str">
        <f>IFERROR(VLOOKUP('様式１－２'!$E$12&amp;F103,都道府県リスト[[列1]:[二次医療圏名]],3,0),"")</f>
        <v/>
      </c>
    </row>
    <row r="104" spans="1:8" x14ac:dyDescent="0.45">
      <c r="A104" s="34" t="str">
        <f>B104&amp;COUNTIF($B$2:B104,B104)</f>
        <v>北海道103</v>
      </c>
      <c r="B104" s="32" t="s">
        <v>326</v>
      </c>
      <c r="C104" s="32" t="s">
        <v>419</v>
      </c>
      <c r="D104" s="32" t="str">
        <f t="shared" si="1"/>
        <v>北海道美瑛町</v>
      </c>
      <c r="E104" s="35" t="s">
        <v>2073</v>
      </c>
      <c r="F104">
        <v>103</v>
      </c>
      <c r="H104" t="str">
        <f>IFERROR(VLOOKUP('様式１－２'!$E$12&amp;F104,都道府県リスト[[列1]:[二次医療圏名]],3,0),"")</f>
        <v/>
      </c>
    </row>
    <row r="105" spans="1:8" x14ac:dyDescent="0.45">
      <c r="A105" s="34" t="str">
        <f>B105&amp;COUNTIF($B$2:B105,B105)</f>
        <v>北海道104</v>
      </c>
      <c r="B105" s="32" t="s">
        <v>326</v>
      </c>
      <c r="C105" s="32" t="s">
        <v>420</v>
      </c>
      <c r="D105" s="32" t="str">
        <f t="shared" si="1"/>
        <v>北海道上富良野町</v>
      </c>
      <c r="E105" s="35" t="s">
        <v>2087</v>
      </c>
      <c r="F105">
        <v>104</v>
      </c>
      <c r="H105" t="str">
        <f>IFERROR(VLOOKUP('様式１－２'!$E$12&amp;F105,都道府県リスト[[列1]:[二次医療圏名]],3,0),"")</f>
        <v/>
      </c>
    </row>
    <row r="106" spans="1:8" x14ac:dyDescent="0.45">
      <c r="A106" s="34" t="str">
        <f>B106&amp;COUNTIF($B$2:B106,B106)</f>
        <v>北海道105</v>
      </c>
      <c r="B106" s="32" t="s">
        <v>326</v>
      </c>
      <c r="C106" s="32" t="s">
        <v>421</v>
      </c>
      <c r="D106" s="32" t="str">
        <f t="shared" si="1"/>
        <v>北海道中富良野町</v>
      </c>
      <c r="E106" s="35" t="s">
        <v>2087</v>
      </c>
      <c r="F106">
        <v>105</v>
      </c>
      <c r="H106" t="str">
        <f>IFERROR(VLOOKUP('様式１－２'!$E$12&amp;F106,都道府県リスト[[列1]:[二次医療圏名]],3,0),"")</f>
        <v/>
      </c>
    </row>
    <row r="107" spans="1:8" x14ac:dyDescent="0.45">
      <c r="A107" s="34" t="str">
        <f>B107&amp;COUNTIF($B$2:B107,B107)</f>
        <v>北海道106</v>
      </c>
      <c r="B107" s="32" t="s">
        <v>326</v>
      </c>
      <c r="C107" s="32" t="s">
        <v>422</v>
      </c>
      <c r="D107" s="32" t="str">
        <f t="shared" si="1"/>
        <v>北海道南富良野町</v>
      </c>
      <c r="E107" s="35" t="s">
        <v>2087</v>
      </c>
      <c r="F107">
        <v>106</v>
      </c>
      <c r="H107" t="str">
        <f>IFERROR(VLOOKUP('様式１－２'!$E$12&amp;F107,都道府県リスト[[列1]:[二次医療圏名]],3,0),"")</f>
        <v/>
      </c>
    </row>
    <row r="108" spans="1:8" x14ac:dyDescent="0.45">
      <c r="A108" s="34" t="str">
        <f>B108&amp;COUNTIF($B$2:B108,B108)</f>
        <v>北海道107</v>
      </c>
      <c r="B108" s="32" t="s">
        <v>326</v>
      </c>
      <c r="C108" s="32" t="s">
        <v>423</v>
      </c>
      <c r="D108" s="32" t="str">
        <f t="shared" si="1"/>
        <v>北海道占冠村</v>
      </c>
      <c r="E108" s="35" t="s">
        <v>2087</v>
      </c>
      <c r="F108">
        <v>107</v>
      </c>
      <c r="H108" t="str">
        <f>IFERROR(VLOOKUP('様式１－２'!$E$12&amp;F108,都道府県リスト[[列1]:[二次医療圏名]],3,0),"")</f>
        <v/>
      </c>
    </row>
    <row r="109" spans="1:8" x14ac:dyDescent="0.45">
      <c r="A109" s="34" t="str">
        <f>B109&amp;COUNTIF($B$2:B109,B109)</f>
        <v>北海道108</v>
      </c>
      <c r="B109" s="32" t="s">
        <v>326</v>
      </c>
      <c r="C109" s="32" t="s">
        <v>424</v>
      </c>
      <c r="D109" s="32" t="str">
        <f t="shared" si="1"/>
        <v>北海道和寒町</v>
      </c>
      <c r="E109" s="35" t="s">
        <v>2084</v>
      </c>
      <c r="F109">
        <v>108</v>
      </c>
      <c r="H109" t="str">
        <f>IFERROR(VLOOKUP('様式１－２'!$E$12&amp;F109,都道府県リスト[[列1]:[二次医療圏名]],3,0),"")</f>
        <v/>
      </c>
    </row>
    <row r="110" spans="1:8" x14ac:dyDescent="0.45">
      <c r="A110" s="34" t="str">
        <f>B110&amp;COUNTIF($B$2:B110,B110)</f>
        <v>北海道109</v>
      </c>
      <c r="B110" s="32" t="s">
        <v>326</v>
      </c>
      <c r="C110" s="32" t="s">
        <v>425</v>
      </c>
      <c r="D110" s="32" t="str">
        <f t="shared" si="1"/>
        <v>北海道剣淵町</v>
      </c>
      <c r="E110" s="35" t="s">
        <v>2084</v>
      </c>
      <c r="F110">
        <v>109</v>
      </c>
      <c r="H110" t="str">
        <f>IFERROR(VLOOKUP('様式１－２'!$E$12&amp;F110,都道府県リスト[[列1]:[二次医療圏名]],3,0),"")</f>
        <v/>
      </c>
    </row>
    <row r="111" spans="1:8" x14ac:dyDescent="0.45">
      <c r="A111" s="34" t="str">
        <f>B111&amp;COUNTIF($B$2:B111,B111)</f>
        <v>北海道110</v>
      </c>
      <c r="B111" s="32" t="s">
        <v>326</v>
      </c>
      <c r="C111" s="32" t="s">
        <v>426</v>
      </c>
      <c r="D111" s="32" t="str">
        <f t="shared" si="1"/>
        <v>北海道下川町</v>
      </c>
      <c r="E111" s="35" t="s">
        <v>2084</v>
      </c>
      <c r="F111">
        <v>110</v>
      </c>
      <c r="H111" t="str">
        <f>IFERROR(VLOOKUP('様式１－２'!$E$12&amp;F111,都道府県リスト[[列1]:[二次医療圏名]],3,0),"")</f>
        <v/>
      </c>
    </row>
    <row r="112" spans="1:8" x14ac:dyDescent="0.45">
      <c r="A112" s="34" t="str">
        <f>B112&amp;COUNTIF($B$2:B112,B112)</f>
        <v>北海道111</v>
      </c>
      <c r="B112" s="32" t="s">
        <v>326</v>
      </c>
      <c r="C112" s="32" t="s">
        <v>427</v>
      </c>
      <c r="D112" s="32" t="str">
        <f t="shared" si="1"/>
        <v>北海道美深町</v>
      </c>
      <c r="E112" s="35" t="s">
        <v>2084</v>
      </c>
      <c r="F112">
        <v>111</v>
      </c>
      <c r="H112" t="str">
        <f>IFERROR(VLOOKUP('様式１－２'!$E$12&amp;F112,都道府県リスト[[列1]:[二次医療圏名]],3,0),"")</f>
        <v/>
      </c>
    </row>
    <row r="113" spans="1:8" x14ac:dyDescent="0.45">
      <c r="A113" s="34" t="str">
        <f>B113&amp;COUNTIF($B$2:B113,B113)</f>
        <v>北海道112</v>
      </c>
      <c r="B113" s="32" t="s">
        <v>326</v>
      </c>
      <c r="C113" s="32" t="s">
        <v>428</v>
      </c>
      <c r="D113" s="32" t="str">
        <f t="shared" si="1"/>
        <v>北海道音威子府村</v>
      </c>
      <c r="E113" s="35" t="s">
        <v>2084</v>
      </c>
      <c r="F113">
        <v>112</v>
      </c>
      <c r="H113" t="str">
        <f>IFERROR(VLOOKUP('様式１－２'!$E$12&amp;F113,都道府県リスト[[列1]:[二次医療圏名]],3,0),"")</f>
        <v/>
      </c>
    </row>
    <row r="114" spans="1:8" x14ac:dyDescent="0.45">
      <c r="A114" s="34" t="str">
        <f>B114&amp;COUNTIF($B$2:B114,B114)</f>
        <v>北海道113</v>
      </c>
      <c r="B114" s="32" t="s">
        <v>326</v>
      </c>
      <c r="C114" s="32" t="s">
        <v>429</v>
      </c>
      <c r="D114" s="32" t="str">
        <f t="shared" si="1"/>
        <v>北海道中川町</v>
      </c>
      <c r="E114" s="35" t="s">
        <v>2084</v>
      </c>
      <c r="F114">
        <v>113</v>
      </c>
      <c r="H114" t="str">
        <f>IFERROR(VLOOKUP('様式１－２'!$E$12&amp;F114,都道府県リスト[[列1]:[二次医療圏名]],3,0),"")</f>
        <v/>
      </c>
    </row>
    <row r="115" spans="1:8" x14ac:dyDescent="0.45">
      <c r="A115" s="34" t="str">
        <f>B115&amp;COUNTIF($B$2:B115,B115)</f>
        <v>北海道114</v>
      </c>
      <c r="B115" s="32" t="s">
        <v>326</v>
      </c>
      <c r="C115" s="32" t="s">
        <v>430</v>
      </c>
      <c r="D115" s="32" t="str">
        <f t="shared" si="1"/>
        <v>北海道幌加内町</v>
      </c>
      <c r="E115" s="35" t="s">
        <v>2073</v>
      </c>
      <c r="F115">
        <v>114</v>
      </c>
      <c r="H115" t="str">
        <f>IFERROR(VLOOKUP('様式１－２'!$E$12&amp;F115,都道府県リスト[[列1]:[二次医療圏名]],3,0),"")</f>
        <v/>
      </c>
    </row>
    <row r="116" spans="1:8" x14ac:dyDescent="0.45">
      <c r="A116" s="34" t="str">
        <f>B116&amp;COUNTIF($B$2:B116,B116)</f>
        <v>北海道115</v>
      </c>
      <c r="B116" s="32" t="s">
        <v>326</v>
      </c>
      <c r="C116" s="32" t="s">
        <v>431</v>
      </c>
      <c r="D116" s="32" t="str">
        <f t="shared" si="1"/>
        <v>北海道増毛町</v>
      </c>
      <c r="E116" s="35" t="s">
        <v>2079</v>
      </c>
      <c r="F116">
        <v>115</v>
      </c>
      <c r="H116" t="str">
        <f>IFERROR(VLOOKUP('様式１－２'!$E$12&amp;F116,都道府県リスト[[列1]:[二次医療圏名]],3,0),"")</f>
        <v/>
      </c>
    </row>
    <row r="117" spans="1:8" x14ac:dyDescent="0.45">
      <c r="A117" s="34" t="str">
        <f>B117&amp;COUNTIF($B$2:B117,B117)</f>
        <v>北海道116</v>
      </c>
      <c r="B117" s="32" t="s">
        <v>326</v>
      </c>
      <c r="C117" s="32" t="s">
        <v>432</v>
      </c>
      <c r="D117" s="32" t="str">
        <f t="shared" si="1"/>
        <v>北海道小平町</v>
      </c>
      <c r="E117" s="35" t="s">
        <v>2079</v>
      </c>
      <c r="F117">
        <v>116</v>
      </c>
      <c r="H117" t="str">
        <f>IFERROR(VLOOKUP('様式１－２'!$E$12&amp;F117,都道府県リスト[[列1]:[二次医療圏名]],3,0),"")</f>
        <v/>
      </c>
    </row>
    <row r="118" spans="1:8" x14ac:dyDescent="0.45">
      <c r="A118" s="34" t="str">
        <f>B118&amp;COUNTIF($B$2:B118,B118)</f>
        <v>北海道117</v>
      </c>
      <c r="B118" s="32" t="s">
        <v>326</v>
      </c>
      <c r="C118" s="32" t="s">
        <v>433</v>
      </c>
      <c r="D118" s="32" t="str">
        <f t="shared" si="1"/>
        <v>北海道苫前町</v>
      </c>
      <c r="E118" s="35" t="s">
        <v>2079</v>
      </c>
      <c r="F118">
        <v>117</v>
      </c>
      <c r="H118" t="str">
        <f>IFERROR(VLOOKUP('様式１－２'!$E$12&amp;F118,都道府県リスト[[列1]:[二次医療圏名]],3,0),"")</f>
        <v/>
      </c>
    </row>
    <row r="119" spans="1:8" x14ac:dyDescent="0.45">
      <c r="A119" s="34" t="str">
        <f>B119&amp;COUNTIF($B$2:B119,B119)</f>
        <v>北海道118</v>
      </c>
      <c r="B119" s="32" t="s">
        <v>326</v>
      </c>
      <c r="C119" s="32" t="s">
        <v>434</v>
      </c>
      <c r="D119" s="32" t="str">
        <f t="shared" si="1"/>
        <v>北海道羽幌町</v>
      </c>
      <c r="E119" s="35" t="s">
        <v>2079</v>
      </c>
      <c r="F119">
        <v>118</v>
      </c>
      <c r="H119" t="str">
        <f>IFERROR(VLOOKUP('様式１－２'!$E$12&amp;F119,都道府県リスト[[列1]:[二次医療圏名]],3,0),"")</f>
        <v/>
      </c>
    </row>
    <row r="120" spans="1:8" x14ac:dyDescent="0.45">
      <c r="A120" s="34" t="str">
        <f>B120&amp;COUNTIF($B$2:B120,B120)</f>
        <v>北海道119</v>
      </c>
      <c r="B120" s="32" t="s">
        <v>326</v>
      </c>
      <c r="C120" s="32" t="s">
        <v>435</v>
      </c>
      <c r="D120" s="32" t="str">
        <f t="shared" si="1"/>
        <v>北海道初山別村</v>
      </c>
      <c r="E120" s="35" t="s">
        <v>2079</v>
      </c>
      <c r="F120">
        <v>119</v>
      </c>
      <c r="H120" t="str">
        <f>IFERROR(VLOOKUP('様式１－２'!$E$12&amp;F120,都道府県リスト[[列1]:[二次医療圏名]],3,0),"")</f>
        <v/>
      </c>
    </row>
    <row r="121" spans="1:8" x14ac:dyDescent="0.45">
      <c r="A121" s="34" t="str">
        <f>B121&amp;COUNTIF($B$2:B121,B121)</f>
        <v>北海道120</v>
      </c>
      <c r="B121" s="32" t="s">
        <v>326</v>
      </c>
      <c r="C121" s="32" t="s">
        <v>436</v>
      </c>
      <c r="D121" s="32" t="str">
        <f t="shared" si="1"/>
        <v>北海道遠別町</v>
      </c>
      <c r="E121" s="35" t="s">
        <v>2079</v>
      </c>
      <c r="F121">
        <v>120</v>
      </c>
      <c r="H121" t="str">
        <f>IFERROR(VLOOKUP('様式１－２'!$E$12&amp;F121,都道府県リスト[[列1]:[二次医療圏名]],3,0),"")</f>
        <v/>
      </c>
    </row>
    <row r="122" spans="1:8" x14ac:dyDescent="0.45">
      <c r="A122" s="34" t="str">
        <f>B122&amp;COUNTIF($B$2:B122,B122)</f>
        <v>北海道121</v>
      </c>
      <c r="B122" s="32" t="s">
        <v>326</v>
      </c>
      <c r="C122" s="32" t="s">
        <v>437</v>
      </c>
      <c r="D122" s="32" t="str">
        <f t="shared" si="1"/>
        <v>北海道天塩町</v>
      </c>
      <c r="E122" s="35" t="s">
        <v>2079</v>
      </c>
      <c r="F122">
        <v>121</v>
      </c>
      <c r="H122" t="str">
        <f>IFERROR(VLOOKUP('様式１－２'!$E$12&amp;F122,都道府県リスト[[列1]:[二次医療圏名]],3,0),"")</f>
        <v/>
      </c>
    </row>
    <row r="123" spans="1:8" x14ac:dyDescent="0.45">
      <c r="A123" s="34" t="str">
        <f>B123&amp;COUNTIF($B$2:B123,B123)</f>
        <v>北海道122</v>
      </c>
      <c r="B123" s="32" t="s">
        <v>326</v>
      </c>
      <c r="C123" s="32" t="s">
        <v>438</v>
      </c>
      <c r="D123" s="32" t="str">
        <f t="shared" si="1"/>
        <v>北海道猿払村</v>
      </c>
      <c r="E123" s="35" t="s">
        <v>2081</v>
      </c>
      <c r="F123">
        <v>122</v>
      </c>
      <c r="H123" t="str">
        <f>IFERROR(VLOOKUP('様式１－２'!$E$12&amp;F123,都道府県リスト[[列1]:[二次医療圏名]],3,0),"")</f>
        <v/>
      </c>
    </row>
    <row r="124" spans="1:8" x14ac:dyDescent="0.45">
      <c r="A124" s="34" t="str">
        <f>B124&amp;COUNTIF($B$2:B124,B124)</f>
        <v>北海道123</v>
      </c>
      <c r="B124" s="32" t="s">
        <v>326</v>
      </c>
      <c r="C124" s="32" t="s">
        <v>439</v>
      </c>
      <c r="D124" s="32" t="str">
        <f t="shared" si="1"/>
        <v>北海道浜頓別町</v>
      </c>
      <c r="E124" s="35" t="s">
        <v>2081</v>
      </c>
      <c r="F124">
        <v>123</v>
      </c>
      <c r="H124" t="str">
        <f>IFERROR(VLOOKUP('様式１－２'!$E$12&amp;F124,都道府県リスト[[列1]:[二次医療圏名]],3,0),"")</f>
        <v/>
      </c>
    </row>
    <row r="125" spans="1:8" x14ac:dyDescent="0.45">
      <c r="A125" s="34" t="str">
        <f>B125&amp;COUNTIF($B$2:B125,B125)</f>
        <v>北海道124</v>
      </c>
      <c r="B125" s="32" t="s">
        <v>326</v>
      </c>
      <c r="C125" s="32" t="s">
        <v>440</v>
      </c>
      <c r="D125" s="32" t="str">
        <f t="shared" si="1"/>
        <v>北海道中頓別町</v>
      </c>
      <c r="E125" s="35" t="s">
        <v>2081</v>
      </c>
      <c r="F125">
        <v>124</v>
      </c>
      <c r="H125" t="str">
        <f>IFERROR(VLOOKUP('様式１－２'!$E$12&amp;F125,都道府県リスト[[列1]:[二次医療圏名]],3,0),"")</f>
        <v/>
      </c>
    </row>
    <row r="126" spans="1:8" x14ac:dyDescent="0.45">
      <c r="A126" s="34" t="str">
        <f>B126&amp;COUNTIF($B$2:B126,B126)</f>
        <v>北海道125</v>
      </c>
      <c r="B126" s="32" t="s">
        <v>326</v>
      </c>
      <c r="C126" s="32" t="s">
        <v>441</v>
      </c>
      <c r="D126" s="32" t="str">
        <f t="shared" si="1"/>
        <v>北海道枝幸町</v>
      </c>
      <c r="E126" s="35" t="s">
        <v>2081</v>
      </c>
      <c r="F126">
        <v>125</v>
      </c>
      <c r="H126" t="str">
        <f>IFERROR(VLOOKUP('様式１－２'!$E$12&amp;F126,都道府県リスト[[列1]:[二次医療圏名]],3,0),"")</f>
        <v/>
      </c>
    </row>
    <row r="127" spans="1:8" x14ac:dyDescent="0.45">
      <c r="A127" s="34" t="str">
        <f>B127&amp;COUNTIF($B$2:B127,B127)</f>
        <v>北海道126</v>
      </c>
      <c r="B127" s="32" t="s">
        <v>326</v>
      </c>
      <c r="C127" s="32" t="s">
        <v>442</v>
      </c>
      <c r="D127" s="32" t="str">
        <f t="shared" si="1"/>
        <v>北海道豊富町</v>
      </c>
      <c r="E127" s="35" t="s">
        <v>2081</v>
      </c>
      <c r="F127">
        <v>126</v>
      </c>
      <c r="H127" t="str">
        <f>IFERROR(VLOOKUP('様式１－２'!$E$12&amp;F127,都道府県リスト[[列1]:[二次医療圏名]],3,0),"")</f>
        <v/>
      </c>
    </row>
    <row r="128" spans="1:8" x14ac:dyDescent="0.45">
      <c r="A128" s="34" t="str">
        <f>B128&amp;COUNTIF($B$2:B128,B128)</f>
        <v>北海道127</v>
      </c>
      <c r="B128" s="32" t="s">
        <v>326</v>
      </c>
      <c r="C128" s="32" t="s">
        <v>443</v>
      </c>
      <c r="D128" s="32" t="str">
        <f t="shared" si="1"/>
        <v>北海道礼文町</v>
      </c>
      <c r="E128" s="35" t="s">
        <v>2081</v>
      </c>
      <c r="F128">
        <v>127</v>
      </c>
      <c r="H128" t="str">
        <f>IFERROR(VLOOKUP('様式１－２'!$E$12&amp;F128,都道府県リスト[[列1]:[二次医療圏名]],3,0),"")</f>
        <v/>
      </c>
    </row>
    <row r="129" spans="1:8" x14ac:dyDescent="0.45">
      <c r="A129" s="34" t="str">
        <f>B129&amp;COUNTIF($B$2:B129,B129)</f>
        <v>北海道128</v>
      </c>
      <c r="B129" s="32" t="s">
        <v>326</v>
      </c>
      <c r="C129" s="32" t="s">
        <v>444</v>
      </c>
      <c r="D129" s="32" t="str">
        <f t="shared" si="1"/>
        <v>北海道利尻町</v>
      </c>
      <c r="E129" s="35" t="s">
        <v>2081</v>
      </c>
      <c r="F129">
        <v>128</v>
      </c>
      <c r="H129" t="str">
        <f>IFERROR(VLOOKUP('様式１－２'!$E$12&amp;F129,都道府県リスト[[列1]:[二次医療圏名]],3,0),"")</f>
        <v/>
      </c>
    </row>
    <row r="130" spans="1:8" x14ac:dyDescent="0.45">
      <c r="A130" s="34" t="str">
        <f>B130&amp;COUNTIF($B$2:B130,B130)</f>
        <v>北海道129</v>
      </c>
      <c r="B130" s="32" t="s">
        <v>326</v>
      </c>
      <c r="C130" s="32" t="s">
        <v>445</v>
      </c>
      <c r="D130" s="32" t="str">
        <f t="shared" ref="D130:D193" si="2">B130&amp;C130</f>
        <v>北海道利尻富士町</v>
      </c>
      <c r="E130" s="35" t="s">
        <v>2081</v>
      </c>
      <c r="F130">
        <v>129</v>
      </c>
      <c r="H130" t="str">
        <f>IFERROR(VLOOKUP('様式１－２'!$E$12&amp;F130,都道府県リスト[[列1]:[二次医療圏名]],3,0),"")</f>
        <v/>
      </c>
    </row>
    <row r="131" spans="1:8" x14ac:dyDescent="0.45">
      <c r="A131" s="34" t="str">
        <f>B131&amp;COUNTIF($B$2:B131,B131)</f>
        <v>北海道130</v>
      </c>
      <c r="B131" s="32" t="s">
        <v>326</v>
      </c>
      <c r="C131" s="32" t="s">
        <v>446</v>
      </c>
      <c r="D131" s="32" t="str">
        <f t="shared" si="2"/>
        <v>北海道幌延町</v>
      </c>
      <c r="E131" s="35" t="s">
        <v>2081</v>
      </c>
      <c r="F131">
        <v>130</v>
      </c>
      <c r="H131" t="str">
        <f>IFERROR(VLOOKUP('様式１－２'!$E$12&amp;F131,都道府県リスト[[列1]:[二次医療圏名]],3,0),"")</f>
        <v/>
      </c>
    </row>
    <row r="132" spans="1:8" x14ac:dyDescent="0.45">
      <c r="A132" s="34" t="str">
        <f>B132&amp;COUNTIF($B$2:B132,B132)</f>
        <v>北海道131</v>
      </c>
      <c r="B132" s="32" t="s">
        <v>326</v>
      </c>
      <c r="C132" s="32" t="s">
        <v>447</v>
      </c>
      <c r="D132" s="32" t="str">
        <f t="shared" si="2"/>
        <v>北海道美幌町</v>
      </c>
      <c r="E132" s="35" t="s">
        <v>2077</v>
      </c>
      <c r="F132">
        <v>131</v>
      </c>
      <c r="H132" t="str">
        <f>IFERROR(VLOOKUP('様式１－２'!$E$12&amp;F132,都道府県リスト[[列1]:[二次医療圏名]],3,0),"")</f>
        <v/>
      </c>
    </row>
    <row r="133" spans="1:8" x14ac:dyDescent="0.45">
      <c r="A133" s="34" t="str">
        <f>B133&amp;COUNTIF($B$2:B133,B133)</f>
        <v>北海道132</v>
      </c>
      <c r="B133" s="32" t="s">
        <v>326</v>
      </c>
      <c r="C133" s="32" t="s">
        <v>448</v>
      </c>
      <c r="D133" s="32" t="str">
        <f t="shared" si="2"/>
        <v>北海道津別町</v>
      </c>
      <c r="E133" s="35" t="s">
        <v>2077</v>
      </c>
      <c r="F133">
        <v>132</v>
      </c>
      <c r="H133" t="str">
        <f>IFERROR(VLOOKUP('様式１－２'!$E$12&amp;F133,都道府県リスト[[列1]:[二次医療圏名]],3,0),"")</f>
        <v/>
      </c>
    </row>
    <row r="134" spans="1:8" x14ac:dyDescent="0.45">
      <c r="A134" s="34" t="str">
        <f>B134&amp;COUNTIF($B$2:B134,B134)</f>
        <v>北海道133</v>
      </c>
      <c r="B134" s="32" t="s">
        <v>326</v>
      </c>
      <c r="C134" s="32" t="s">
        <v>449</v>
      </c>
      <c r="D134" s="32" t="str">
        <f t="shared" si="2"/>
        <v>北海道斜里町</v>
      </c>
      <c r="E134" s="35" t="s">
        <v>2077</v>
      </c>
      <c r="F134">
        <v>133</v>
      </c>
      <c r="H134" t="str">
        <f>IFERROR(VLOOKUP('様式１－２'!$E$12&amp;F134,都道府県リスト[[列1]:[二次医療圏名]],3,0),"")</f>
        <v/>
      </c>
    </row>
    <row r="135" spans="1:8" x14ac:dyDescent="0.45">
      <c r="A135" s="34" t="str">
        <f>B135&amp;COUNTIF($B$2:B135,B135)</f>
        <v>北海道134</v>
      </c>
      <c r="B135" s="32" t="s">
        <v>326</v>
      </c>
      <c r="C135" s="32" t="s">
        <v>450</v>
      </c>
      <c r="D135" s="32" t="str">
        <f t="shared" si="2"/>
        <v>北海道清里町</v>
      </c>
      <c r="E135" s="35" t="s">
        <v>2077</v>
      </c>
      <c r="F135">
        <v>134</v>
      </c>
      <c r="H135" t="str">
        <f>IFERROR(VLOOKUP('様式１－２'!$E$12&amp;F135,都道府県リスト[[列1]:[二次医療圏名]],3,0),"")</f>
        <v/>
      </c>
    </row>
    <row r="136" spans="1:8" x14ac:dyDescent="0.45">
      <c r="A136" s="34" t="str">
        <f>B136&amp;COUNTIF($B$2:B136,B136)</f>
        <v>北海道135</v>
      </c>
      <c r="B136" s="32" t="s">
        <v>326</v>
      </c>
      <c r="C136" s="32" t="s">
        <v>451</v>
      </c>
      <c r="D136" s="32" t="str">
        <f t="shared" si="2"/>
        <v>北海道小清水町</v>
      </c>
      <c r="E136" s="35" t="s">
        <v>2077</v>
      </c>
      <c r="F136">
        <v>135</v>
      </c>
      <c r="H136" t="str">
        <f>IFERROR(VLOOKUP('様式１－２'!$E$12&amp;F136,都道府県リスト[[列1]:[二次医療圏名]],3,0),"")</f>
        <v/>
      </c>
    </row>
    <row r="137" spans="1:8" x14ac:dyDescent="0.45">
      <c r="A137" s="34" t="str">
        <f>B137&amp;COUNTIF($B$2:B137,B137)</f>
        <v>北海道136</v>
      </c>
      <c r="B137" s="32" t="s">
        <v>326</v>
      </c>
      <c r="C137" s="32" t="s">
        <v>452</v>
      </c>
      <c r="D137" s="32" t="str">
        <f t="shared" si="2"/>
        <v>北海道訓子府町</v>
      </c>
      <c r="E137" s="35" t="s">
        <v>2077</v>
      </c>
      <c r="F137">
        <v>136</v>
      </c>
      <c r="H137" t="str">
        <f>IFERROR(VLOOKUP('様式１－２'!$E$12&amp;F137,都道府県リスト[[列1]:[二次医療圏名]],3,0),"")</f>
        <v/>
      </c>
    </row>
    <row r="138" spans="1:8" x14ac:dyDescent="0.45">
      <c r="A138" s="34" t="str">
        <f>B138&amp;COUNTIF($B$2:B138,B138)</f>
        <v>北海道137</v>
      </c>
      <c r="B138" s="32" t="s">
        <v>326</v>
      </c>
      <c r="C138" s="32" t="s">
        <v>453</v>
      </c>
      <c r="D138" s="32" t="str">
        <f t="shared" si="2"/>
        <v>北海道置戸町</v>
      </c>
      <c r="E138" s="35" t="s">
        <v>2077</v>
      </c>
      <c r="F138">
        <v>137</v>
      </c>
      <c r="H138" t="str">
        <f>IFERROR(VLOOKUP('様式１－２'!$E$12&amp;F138,都道府県リスト[[列1]:[二次医療圏名]],3,0),"")</f>
        <v/>
      </c>
    </row>
    <row r="139" spans="1:8" x14ac:dyDescent="0.45">
      <c r="A139" s="34" t="str">
        <f>B139&amp;COUNTIF($B$2:B139,B139)</f>
        <v>北海道138</v>
      </c>
      <c r="B139" s="32" t="s">
        <v>326</v>
      </c>
      <c r="C139" s="32" t="s">
        <v>454</v>
      </c>
      <c r="D139" s="32" t="str">
        <f t="shared" si="2"/>
        <v>北海道佐呂間町</v>
      </c>
      <c r="E139" s="35" t="s">
        <v>2083</v>
      </c>
      <c r="F139">
        <v>138</v>
      </c>
      <c r="H139" t="str">
        <f>IFERROR(VLOOKUP('様式１－２'!$E$12&amp;F139,都道府県リスト[[列1]:[二次医療圏名]],3,0),"")</f>
        <v/>
      </c>
    </row>
    <row r="140" spans="1:8" x14ac:dyDescent="0.45">
      <c r="A140" s="34" t="str">
        <f>B140&amp;COUNTIF($B$2:B140,B140)</f>
        <v>北海道139</v>
      </c>
      <c r="B140" s="32" t="s">
        <v>326</v>
      </c>
      <c r="C140" s="32" t="s">
        <v>455</v>
      </c>
      <c r="D140" s="32" t="str">
        <f t="shared" si="2"/>
        <v>北海道遠軽町</v>
      </c>
      <c r="E140" s="35" t="s">
        <v>2083</v>
      </c>
      <c r="F140">
        <v>139</v>
      </c>
      <c r="H140" t="str">
        <f>IFERROR(VLOOKUP('様式１－２'!$E$12&amp;F140,都道府県リスト[[列1]:[二次医療圏名]],3,0),"")</f>
        <v/>
      </c>
    </row>
    <row r="141" spans="1:8" x14ac:dyDescent="0.45">
      <c r="A141" s="34" t="str">
        <f>B141&amp;COUNTIF($B$2:B141,B141)</f>
        <v>北海道140</v>
      </c>
      <c r="B141" s="32" t="s">
        <v>326</v>
      </c>
      <c r="C141" s="32" t="s">
        <v>456</v>
      </c>
      <c r="D141" s="32" t="str">
        <f t="shared" si="2"/>
        <v>北海道湧別町</v>
      </c>
      <c r="E141" s="35" t="s">
        <v>2083</v>
      </c>
      <c r="F141">
        <v>140</v>
      </c>
      <c r="H141" t="str">
        <f>IFERROR(VLOOKUP('様式１－２'!$E$12&amp;F141,都道府県リスト[[列1]:[二次医療圏名]],3,0),"")</f>
        <v/>
      </c>
    </row>
    <row r="142" spans="1:8" x14ac:dyDescent="0.45">
      <c r="A142" s="34" t="str">
        <f>B142&amp;COUNTIF($B$2:B142,B142)</f>
        <v>北海道141</v>
      </c>
      <c r="B142" s="32" t="s">
        <v>326</v>
      </c>
      <c r="C142" s="32" t="s">
        <v>457</v>
      </c>
      <c r="D142" s="32" t="str">
        <f t="shared" si="2"/>
        <v>北海道滝上町</v>
      </c>
      <c r="E142" s="35" t="s">
        <v>2083</v>
      </c>
      <c r="F142">
        <v>141</v>
      </c>
      <c r="H142" t="str">
        <f>IFERROR(VLOOKUP('様式１－２'!$E$12&amp;F142,都道府県リスト[[列1]:[二次医療圏名]],3,0),"")</f>
        <v/>
      </c>
    </row>
    <row r="143" spans="1:8" x14ac:dyDescent="0.45">
      <c r="A143" s="34" t="str">
        <f>B143&amp;COUNTIF($B$2:B143,B143)</f>
        <v>北海道142</v>
      </c>
      <c r="B143" s="32" t="s">
        <v>326</v>
      </c>
      <c r="C143" s="32" t="s">
        <v>458</v>
      </c>
      <c r="D143" s="32" t="str">
        <f t="shared" si="2"/>
        <v>北海道興部町</v>
      </c>
      <c r="E143" s="35" t="s">
        <v>2083</v>
      </c>
      <c r="F143">
        <v>142</v>
      </c>
      <c r="H143" t="str">
        <f>IFERROR(VLOOKUP('様式１－２'!$E$12&amp;F143,都道府県リスト[[列1]:[二次医療圏名]],3,0),"")</f>
        <v/>
      </c>
    </row>
    <row r="144" spans="1:8" x14ac:dyDescent="0.45">
      <c r="A144" s="34" t="str">
        <f>B144&amp;COUNTIF($B$2:B144,B144)</f>
        <v>北海道143</v>
      </c>
      <c r="B144" s="32" t="s">
        <v>326</v>
      </c>
      <c r="C144" s="32" t="s">
        <v>459</v>
      </c>
      <c r="D144" s="32" t="str">
        <f t="shared" si="2"/>
        <v>北海道西興部村</v>
      </c>
      <c r="E144" s="35" t="s">
        <v>2083</v>
      </c>
      <c r="F144">
        <v>143</v>
      </c>
      <c r="H144" t="str">
        <f>IFERROR(VLOOKUP('様式１－２'!$E$12&amp;F144,都道府県リスト[[列1]:[二次医療圏名]],3,0),"")</f>
        <v/>
      </c>
    </row>
    <row r="145" spans="1:8" x14ac:dyDescent="0.45">
      <c r="A145" s="34" t="str">
        <f>B145&amp;COUNTIF($B$2:B145,B145)</f>
        <v>北海道144</v>
      </c>
      <c r="B145" s="32" t="s">
        <v>326</v>
      </c>
      <c r="C145" s="32" t="s">
        <v>460</v>
      </c>
      <c r="D145" s="32" t="str">
        <f t="shared" si="2"/>
        <v>北海道雄武町</v>
      </c>
      <c r="E145" s="35" t="s">
        <v>2083</v>
      </c>
      <c r="F145">
        <v>144</v>
      </c>
      <c r="H145" t="str">
        <f>IFERROR(VLOOKUP('様式１－２'!$E$12&amp;F145,都道府県リスト[[列1]:[二次医療圏名]],3,0),"")</f>
        <v/>
      </c>
    </row>
    <row r="146" spans="1:8" x14ac:dyDescent="0.45">
      <c r="A146" s="34" t="str">
        <f>B146&amp;COUNTIF($B$2:B146,B146)</f>
        <v>北海道145</v>
      </c>
      <c r="B146" s="32" t="s">
        <v>326</v>
      </c>
      <c r="C146" s="32" t="s">
        <v>461</v>
      </c>
      <c r="D146" s="32" t="str">
        <f t="shared" si="2"/>
        <v>北海道大空町</v>
      </c>
      <c r="E146" s="35" t="s">
        <v>2077</v>
      </c>
      <c r="F146">
        <v>145</v>
      </c>
      <c r="H146" t="str">
        <f>IFERROR(VLOOKUP('様式１－２'!$E$12&amp;F146,都道府県リスト[[列1]:[二次医療圏名]],3,0),"")</f>
        <v/>
      </c>
    </row>
    <row r="147" spans="1:8" x14ac:dyDescent="0.45">
      <c r="A147" s="34" t="str">
        <f>B147&amp;COUNTIF($B$2:B147,B147)</f>
        <v>北海道146</v>
      </c>
      <c r="B147" s="32" t="s">
        <v>326</v>
      </c>
      <c r="C147" s="32" t="s">
        <v>462</v>
      </c>
      <c r="D147" s="32" t="str">
        <f t="shared" si="2"/>
        <v>北海道豊浦町</v>
      </c>
      <c r="E147" s="35" t="s">
        <v>2074</v>
      </c>
      <c r="F147">
        <v>146</v>
      </c>
      <c r="H147" t="str">
        <f>IFERROR(VLOOKUP('様式１－２'!$E$12&amp;F147,都道府県リスト[[列1]:[二次医療圏名]],3,0),"")</f>
        <v/>
      </c>
    </row>
    <row r="148" spans="1:8" x14ac:dyDescent="0.45">
      <c r="A148" s="34" t="str">
        <f>B148&amp;COUNTIF($B$2:B148,B148)</f>
        <v>北海道147</v>
      </c>
      <c r="B148" s="32" t="s">
        <v>326</v>
      </c>
      <c r="C148" s="32" t="s">
        <v>463</v>
      </c>
      <c r="D148" s="32" t="str">
        <f t="shared" si="2"/>
        <v>北海道壮瞥町</v>
      </c>
      <c r="E148" s="35" t="s">
        <v>2074</v>
      </c>
      <c r="F148">
        <v>147</v>
      </c>
      <c r="H148" t="str">
        <f>IFERROR(VLOOKUP('様式１－２'!$E$12&amp;F148,都道府県リスト[[列1]:[二次医療圏名]],3,0),"")</f>
        <v/>
      </c>
    </row>
    <row r="149" spans="1:8" x14ac:dyDescent="0.45">
      <c r="A149" s="34" t="str">
        <f>B149&amp;COUNTIF($B$2:B149,B149)</f>
        <v>北海道148</v>
      </c>
      <c r="B149" s="32" t="s">
        <v>326</v>
      </c>
      <c r="C149" s="32" t="s">
        <v>464</v>
      </c>
      <c r="D149" s="32" t="str">
        <f t="shared" si="2"/>
        <v>北海道白老町</v>
      </c>
      <c r="E149" s="35" t="s">
        <v>2080</v>
      </c>
      <c r="F149">
        <v>148</v>
      </c>
      <c r="H149" t="str">
        <f>IFERROR(VLOOKUP('様式１－２'!$E$12&amp;F149,都道府県リスト[[列1]:[二次医療圏名]],3,0),"")</f>
        <v/>
      </c>
    </row>
    <row r="150" spans="1:8" x14ac:dyDescent="0.45">
      <c r="A150" s="34" t="str">
        <f>B150&amp;COUNTIF($B$2:B150,B150)</f>
        <v>北海道149</v>
      </c>
      <c r="B150" s="32" t="s">
        <v>326</v>
      </c>
      <c r="C150" s="32" t="s">
        <v>465</v>
      </c>
      <c r="D150" s="32" t="str">
        <f t="shared" si="2"/>
        <v>北海道厚真町</v>
      </c>
      <c r="E150" s="35" t="s">
        <v>2080</v>
      </c>
      <c r="F150">
        <v>149</v>
      </c>
      <c r="H150" t="str">
        <f>IFERROR(VLOOKUP('様式１－２'!$E$12&amp;F150,都道府県リスト[[列1]:[二次医療圏名]],3,0),"")</f>
        <v/>
      </c>
    </row>
    <row r="151" spans="1:8" x14ac:dyDescent="0.45">
      <c r="A151" s="34" t="str">
        <f>B151&amp;COUNTIF($B$2:B151,B151)</f>
        <v>北海道150</v>
      </c>
      <c r="B151" s="32" t="s">
        <v>326</v>
      </c>
      <c r="C151" s="32" t="s">
        <v>466</v>
      </c>
      <c r="D151" s="32" t="str">
        <f t="shared" si="2"/>
        <v>北海道洞爺湖町</v>
      </c>
      <c r="E151" s="35" t="s">
        <v>2074</v>
      </c>
      <c r="F151">
        <v>150</v>
      </c>
      <c r="H151" t="str">
        <f>IFERROR(VLOOKUP('様式１－２'!$E$12&amp;F151,都道府県リスト[[列1]:[二次医療圏名]],3,0),"")</f>
        <v/>
      </c>
    </row>
    <row r="152" spans="1:8" x14ac:dyDescent="0.45">
      <c r="A152" s="34" t="str">
        <f>B152&amp;COUNTIF($B$2:B152,B152)</f>
        <v>北海道151</v>
      </c>
      <c r="B152" s="32" t="s">
        <v>326</v>
      </c>
      <c r="C152" s="32" t="s">
        <v>467</v>
      </c>
      <c r="D152" s="32" t="str">
        <f t="shared" si="2"/>
        <v>北海道安平町</v>
      </c>
      <c r="E152" s="35" t="s">
        <v>2080</v>
      </c>
      <c r="F152">
        <v>151</v>
      </c>
      <c r="H152" t="str">
        <f>IFERROR(VLOOKUP('様式１－２'!$E$12&amp;F152,都道府県リスト[[列1]:[二次医療圏名]],3,0),"")</f>
        <v/>
      </c>
    </row>
    <row r="153" spans="1:8" x14ac:dyDescent="0.45">
      <c r="A153" s="34" t="str">
        <f>B153&amp;COUNTIF($B$2:B153,B153)</f>
        <v>北海道152</v>
      </c>
      <c r="B153" s="32" t="s">
        <v>326</v>
      </c>
      <c r="C153" s="32" t="s">
        <v>468</v>
      </c>
      <c r="D153" s="32" t="str">
        <f t="shared" si="2"/>
        <v>北海道むかわ町</v>
      </c>
      <c r="E153" s="35" t="s">
        <v>2080</v>
      </c>
      <c r="F153">
        <v>152</v>
      </c>
      <c r="H153" t="str">
        <f>IFERROR(VLOOKUP('様式１－２'!$E$12&amp;F153,都道府県リスト[[列1]:[二次医療圏名]],3,0),"")</f>
        <v/>
      </c>
    </row>
    <row r="154" spans="1:8" x14ac:dyDescent="0.45">
      <c r="A154" s="34" t="str">
        <f>B154&amp;COUNTIF($B$2:B154,B154)</f>
        <v>北海道153</v>
      </c>
      <c r="B154" s="32" t="s">
        <v>326</v>
      </c>
      <c r="C154" s="32" t="s">
        <v>469</v>
      </c>
      <c r="D154" s="32" t="str">
        <f t="shared" si="2"/>
        <v>北海道日高町</v>
      </c>
      <c r="E154" s="35" t="s">
        <v>2090</v>
      </c>
      <c r="F154">
        <v>153</v>
      </c>
      <c r="H154" t="str">
        <f>IFERROR(VLOOKUP('様式１－２'!$E$12&amp;F154,都道府県リスト[[列1]:[二次医療圏名]],3,0),"")</f>
        <v/>
      </c>
    </row>
    <row r="155" spans="1:8" x14ac:dyDescent="0.45">
      <c r="A155" s="34" t="str">
        <f>B155&amp;COUNTIF($B$2:B155,B155)</f>
        <v>北海道154</v>
      </c>
      <c r="B155" s="32" t="s">
        <v>326</v>
      </c>
      <c r="C155" s="32" t="s">
        <v>470</v>
      </c>
      <c r="D155" s="32" t="str">
        <f t="shared" si="2"/>
        <v>北海道平取町</v>
      </c>
      <c r="E155" s="35" t="s">
        <v>2090</v>
      </c>
      <c r="F155">
        <v>154</v>
      </c>
      <c r="H155" t="str">
        <f>IFERROR(VLOOKUP('様式１－２'!$E$12&amp;F155,都道府県リスト[[列1]:[二次医療圏名]],3,0),"")</f>
        <v/>
      </c>
    </row>
    <row r="156" spans="1:8" x14ac:dyDescent="0.45">
      <c r="A156" s="34" t="str">
        <f>B156&amp;COUNTIF($B$2:B156,B156)</f>
        <v>北海道155</v>
      </c>
      <c r="B156" s="32" t="s">
        <v>326</v>
      </c>
      <c r="C156" s="32" t="s">
        <v>471</v>
      </c>
      <c r="D156" s="32" t="str">
        <f t="shared" si="2"/>
        <v>北海道新冠町</v>
      </c>
      <c r="E156" s="35" t="s">
        <v>2090</v>
      </c>
      <c r="F156">
        <v>155</v>
      </c>
      <c r="H156" t="str">
        <f>IFERROR(VLOOKUP('様式１－２'!$E$12&amp;F156,都道府県リスト[[列1]:[二次医療圏名]],3,0),"")</f>
        <v/>
      </c>
    </row>
    <row r="157" spans="1:8" x14ac:dyDescent="0.45">
      <c r="A157" s="34" t="str">
        <f>B157&amp;COUNTIF($B$2:B157,B157)</f>
        <v>北海道156</v>
      </c>
      <c r="B157" s="32" t="s">
        <v>326</v>
      </c>
      <c r="C157" s="32" t="s">
        <v>472</v>
      </c>
      <c r="D157" s="32" t="str">
        <f t="shared" si="2"/>
        <v>北海道浦河町</v>
      </c>
      <c r="E157" s="35" t="s">
        <v>2090</v>
      </c>
      <c r="F157">
        <v>156</v>
      </c>
      <c r="H157" t="str">
        <f>IFERROR(VLOOKUP('様式１－２'!$E$12&amp;F157,都道府県リスト[[列1]:[二次医療圏名]],3,0),"")</f>
        <v/>
      </c>
    </row>
    <row r="158" spans="1:8" x14ac:dyDescent="0.45">
      <c r="A158" s="34" t="str">
        <f>B158&amp;COUNTIF($B$2:B158,B158)</f>
        <v>北海道157</v>
      </c>
      <c r="B158" s="32" t="s">
        <v>326</v>
      </c>
      <c r="C158" s="32" t="s">
        <v>473</v>
      </c>
      <c r="D158" s="32" t="str">
        <f t="shared" si="2"/>
        <v>北海道様似町</v>
      </c>
      <c r="E158" s="35" t="s">
        <v>2090</v>
      </c>
      <c r="F158">
        <v>157</v>
      </c>
      <c r="H158" t="str">
        <f>IFERROR(VLOOKUP('様式１－２'!$E$12&amp;F158,都道府県リスト[[列1]:[二次医療圏名]],3,0),"")</f>
        <v/>
      </c>
    </row>
    <row r="159" spans="1:8" x14ac:dyDescent="0.45">
      <c r="A159" s="34" t="str">
        <f>B159&amp;COUNTIF($B$2:B159,B159)</f>
        <v>北海道158</v>
      </c>
      <c r="B159" s="32" t="s">
        <v>326</v>
      </c>
      <c r="C159" s="32" t="s">
        <v>474</v>
      </c>
      <c r="D159" s="32" t="str">
        <f t="shared" si="2"/>
        <v>北海道えりも町</v>
      </c>
      <c r="E159" s="35" t="s">
        <v>2090</v>
      </c>
      <c r="F159">
        <v>158</v>
      </c>
      <c r="H159" t="str">
        <f>IFERROR(VLOOKUP('様式１－２'!$E$12&amp;F159,都道府県リスト[[列1]:[二次医療圏名]],3,0),"")</f>
        <v/>
      </c>
    </row>
    <row r="160" spans="1:8" x14ac:dyDescent="0.45">
      <c r="A160" s="34" t="str">
        <f>B160&amp;COUNTIF($B$2:B160,B160)</f>
        <v>北海道159</v>
      </c>
      <c r="B160" s="32" t="s">
        <v>326</v>
      </c>
      <c r="C160" s="32" t="s">
        <v>475</v>
      </c>
      <c r="D160" s="32" t="str">
        <f t="shared" si="2"/>
        <v>北海道新ひだか町</v>
      </c>
      <c r="E160" s="35" t="s">
        <v>2090</v>
      </c>
      <c r="F160">
        <v>159</v>
      </c>
      <c r="H160" t="str">
        <f>IFERROR(VLOOKUP('様式１－２'!$E$12&amp;F160,都道府県リスト[[列1]:[二次医療圏名]],3,0),"")</f>
        <v/>
      </c>
    </row>
    <row r="161" spans="1:8" x14ac:dyDescent="0.45">
      <c r="A161" s="34" t="str">
        <f>B161&amp;COUNTIF($B$2:B161,B161)</f>
        <v>北海道160</v>
      </c>
      <c r="B161" s="32" t="s">
        <v>326</v>
      </c>
      <c r="C161" s="32" t="s">
        <v>476</v>
      </c>
      <c r="D161" s="32" t="str">
        <f t="shared" si="2"/>
        <v>北海道音更町</v>
      </c>
      <c r="E161" s="35" t="s">
        <v>2076</v>
      </c>
      <c r="F161">
        <v>160</v>
      </c>
      <c r="H161" t="str">
        <f>IFERROR(VLOOKUP('様式１－２'!$E$12&amp;F161,都道府県リスト[[列1]:[二次医療圏名]],3,0),"")</f>
        <v/>
      </c>
    </row>
    <row r="162" spans="1:8" x14ac:dyDescent="0.45">
      <c r="A162" s="34" t="str">
        <f>B162&amp;COUNTIF($B$2:B162,B162)</f>
        <v>北海道161</v>
      </c>
      <c r="B162" s="32" t="s">
        <v>326</v>
      </c>
      <c r="C162" s="32" t="s">
        <v>477</v>
      </c>
      <c r="D162" s="32" t="str">
        <f t="shared" si="2"/>
        <v>北海道士幌町</v>
      </c>
      <c r="E162" s="35" t="s">
        <v>2076</v>
      </c>
      <c r="F162">
        <v>161</v>
      </c>
      <c r="H162" t="str">
        <f>IFERROR(VLOOKUP('様式１－２'!$E$12&amp;F162,都道府県リスト[[列1]:[二次医療圏名]],3,0),"")</f>
        <v/>
      </c>
    </row>
    <row r="163" spans="1:8" x14ac:dyDescent="0.45">
      <c r="A163" s="34" t="str">
        <f>B163&amp;COUNTIF($B$2:B163,B163)</f>
        <v>北海道162</v>
      </c>
      <c r="B163" s="32" t="s">
        <v>326</v>
      </c>
      <c r="C163" s="32" t="s">
        <v>478</v>
      </c>
      <c r="D163" s="32" t="str">
        <f t="shared" si="2"/>
        <v>北海道上士幌町</v>
      </c>
      <c r="E163" s="35" t="s">
        <v>2076</v>
      </c>
      <c r="F163">
        <v>162</v>
      </c>
      <c r="H163" t="str">
        <f>IFERROR(VLOOKUP('様式１－２'!$E$12&amp;F163,都道府県リスト[[列1]:[二次医療圏名]],3,0),"")</f>
        <v/>
      </c>
    </row>
    <row r="164" spans="1:8" x14ac:dyDescent="0.45">
      <c r="A164" s="34" t="str">
        <f>B164&amp;COUNTIF($B$2:B164,B164)</f>
        <v>北海道163</v>
      </c>
      <c r="B164" s="32" t="s">
        <v>326</v>
      </c>
      <c r="C164" s="32" t="s">
        <v>479</v>
      </c>
      <c r="D164" s="32" t="str">
        <f t="shared" si="2"/>
        <v>北海道鹿追町</v>
      </c>
      <c r="E164" s="35" t="s">
        <v>2076</v>
      </c>
      <c r="F164">
        <v>163</v>
      </c>
      <c r="H164" t="str">
        <f>IFERROR(VLOOKUP('様式１－２'!$E$12&amp;F164,都道府県リスト[[列1]:[二次医療圏名]],3,0),"")</f>
        <v/>
      </c>
    </row>
    <row r="165" spans="1:8" x14ac:dyDescent="0.45">
      <c r="A165" s="34" t="str">
        <f>B165&amp;COUNTIF($B$2:B165,B165)</f>
        <v>北海道164</v>
      </c>
      <c r="B165" s="32" t="s">
        <v>326</v>
      </c>
      <c r="C165" s="32" t="s">
        <v>480</v>
      </c>
      <c r="D165" s="32" t="str">
        <f t="shared" si="2"/>
        <v>北海道新得町</v>
      </c>
      <c r="E165" s="35" t="s">
        <v>2076</v>
      </c>
      <c r="F165">
        <v>164</v>
      </c>
      <c r="H165" t="str">
        <f>IFERROR(VLOOKUP('様式１－２'!$E$12&amp;F165,都道府県リスト[[列1]:[二次医療圏名]],3,0),"")</f>
        <v/>
      </c>
    </row>
    <row r="166" spans="1:8" x14ac:dyDescent="0.45">
      <c r="A166" s="34" t="str">
        <f>B166&amp;COUNTIF($B$2:B166,B166)</f>
        <v>北海道165</v>
      </c>
      <c r="B166" s="32" t="s">
        <v>326</v>
      </c>
      <c r="C166" s="32" t="s">
        <v>481</v>
      </c>
      <c r="D166" s="32" t="str">
        <f t="shared" si="2"/>
        <v>北海道清水町</v>
      </c>
      <c r="E166" s="35" t="s">
        <v>2076</v>
      </c>
      <c r="F166">
        <v>165</v>
      </c>
      <c r="H166" t="str">
        <f>IFERROR(VLOOKUP('様式１－２'!$E$12&amp;F166,都道府県リスト[[列1]:[二次医療圏名]],3,0),"")</f>
        <v/>
      </c>
    </row>
    <row r="167" spans="1:8" x14ac:dyDescent="0.45">
      <c r="A167" s="34" t="str">
        <f>B167&amp;COUNTIF($B$2:B167,B167)</f>
        <v>北海道166</v>
      </c>
      <c r="B167" s="32" t="s">
        <v>326</v>
      </c>
      <c r="C167" s="32" t="s">
        <v>482</v>
      </c>
      <c r="D167" s="32" t="str">
        <f t="shared" si="2"/>
        <v>北海道芽室町</v>
      </c>
      <c r="E167" s="35" t="s">
        <v>2076</v>
      </c>
      <c r="F167">
        <v>166</v>
      </c>
      <c r="H167" t="str">
        <f>IFERROR(VLOOKUP('様式１－２'!$E$12&amp;F167,都道府県リスト[[列1]:[二次医療圏名]],3,0),"")</f>
        <v/>
      </c>
    </row>
    <row r="168" spans="1:8" x14ac:dyDescent="0.45">
      <c r="A168" s="34" t="str">
        <f>B168&amp;COUNTIF($B$2:B168,B168)</f>
        <v>北海道167</v>
      </c>
      <c r="B168" s="32" t="s">
        <v>326</v>
      </c>
      <c r="C168" s="32" t="s">
        <v>483</v>
      </c>
      <c r="D168" s="32" t="str">
        <f t="shared" si="2"/>
        <v>北海道中札内村</v>
      </c>
      <c r="E168" s="35" t="s">
        <v>2076</v>
      </c>
      <c r="F168">
        <v>167</v>
      </c>
      <c r="H168" t="str">
        <f>IFERROR(VLOOKUP('様式１－２'!$E$12&amp;F168,都道府県リスト[[列1]:[二次医療圏名]],3,0),"")</f>
        <v/>
      </c>
    </row>
    <row r="169" spans="1:8" x14ac:dyDescent="0.45">
      <c r="A169" s="34" t="str">
        <f>B169&amp;COUNTIF($B$2:B169,B169)</f>
        <v>北海道168</v>
      </c>
      <c r="B169" s="32" t="s">
        <v>326</v>
      </c>
      <c r="C169" s="32" t="s">
        <v>484</v>
      </c>
      <c r="D169" s="32" t="str">
        <f t="shared" si="2"/>
        <v>北海道更別村</v>
      </c>
      <c r="E169" s="35" t="s">
        <v>2076</v>
      </c>
      <c r="F169">
        <v>168</v>
      </c>
      <c r="H169" t="str">
        <f>IFERROR(VLOOKUP('様式１－２'!$E$12&amp;F169,都道府県リスト[[列1]:[二次医療圏名]],3,0),"")</f>
        <v/>
      </c>
    </row>
    <row r="170" spans="1:8" x14ac:dyDescent="0.45">
      <c r="A170" s="34" t="str">
        <f>B170&amp;COUNTIF($B$2:B170,B170)</f>
        <v>北海道169</v>
      </c>
      <c r="B170" s="32" t="s">
        <v>326</v>
      </c>
      <c r="C170" s="32" t="s">
        <v>485</v>
      </c>
      <c r="D170" s="32" t="str">
        <f t="shared" si="2"/>
        <v>北海道大樹町</v>
      </c>
      <c r="E170" s="35" t="s">
        <v>2076</v>
      </c>
      <c r="F170">
        <v>169</v>
      </c>
      <c r="H170" t="str">
        <f>IFERROR(VLOOKUP('様式１－２'!$E$12&amp;F170,都道府県リスト[[列1]:[二次医療圏名]],3,0),"")</f>
        <v/>
      </c>
    </row>
    <row r="171" spans="1:8" x14ac:dyDescent="0.45">
      <c r="A171" s="34" t="str">
        <f>B171&amp;COUNTIF($B$2:B171,B171)</f>
        <v>北海道170</v>
      </c>
      <c r="B171" s="32" t="s">
        <v>326</v>
      </c>
      <c r="C171" s="32" t="s">
        <v>486</v>
      </c>
      <c r="D171" s="32" t="str">
        <f t="shared" si="2"/>
        <v>北海道広尾町</v>
      </c>
      <c r="E171" s="35" t="s">
        <v>2076</v>
      </c>
      <c r="F171">
        <v>170</v>
      </c>
      <c r="H171" t="str">
        <f>IFERROR(VLOOKUP('様式１－２'!$E$12&amp;F171,都道府県リスト[[列1]:[二次医療圏名]],3,0),"")</f>
        <v/>
      </c>
    </row>
    <row r="172" spans="1:8" x14ac:dyDescent="0.45">
      <c r="A172" s="34" t="str">
        <f>B172&amp;COUNTIF($B$2:B172,B172)</f>
        <v>北海道171</v>
      </c>
      <c r="B172" s="32" t="s">
        <v>326</v>
      </c>
      <c r="C172" s="32" t="s">
        <v>487</v>
      </c>
      <c r="D172" s="32" t="str">
        <f t="shared" si="2"/>
        <v>北海道幕別町</v>
      </c>
      <c r="E172" s="35" t="s">
        <v>2076</v>
      </c>
      <c r="F172">
        <v>171</v>
      </c>
      <c r="H172" t="str">
        <f>IFERROR(VLOOKUP('様式１－２'!$E$12&amp;F172,都道府県リスト[[列1]:[二次医療圏名]],3,0),"")</f>
        <v/>
      </c>
    </row>
    <row r="173" spans="1:8" x14ac:dyDescent="0.45">
      <c r="A173" s="34" t="str">
        <f>B173&amp;COUNTIF($B$2:B173,B173)</f>
        <v>北海道172</v>
      </c>
      <c r="B173" s="32" t="s">
        <v>326</v>
      </c>
      <c r="C173" s="32" t="s">
        <v>488</v>
      </c>
      <c r="D173" s="32" t="str">
        <f t="shared" si="2"/>
        <v>北海道池田町</v>
      </c>
      <c r="E173" s="35" t="s">
        <v>2076</v>
      </c>
      <c r="F173">
        <v>172</v>
      </c>
      <c r="H173" t="str">
        <f>IFERROR(VLOOKUP('様式１－２'!$E$12&amp;F173,都道府県リスト[[列1]:[二次医療圏名]],3,0),"")</f>
        <v/>
      </c>
    </row>
    <row r="174" spans="1:8" x14ac:dyDescent="0.45">
      <c r="A174" s="34" t="str">
        <f>B174&amp;COUNTIF($B$2:B174,B174)</f>
        <v>北海道173</v>
      </c>
      <c r="B174" s="32" t="s">
        <v>326</v>
      </c>
      <c r="C174" s="32" t="s">
        <v>489</v>
      </c>
      <c r="D174" s="32" t="str">
        <f t="shared" si="2"/>
        <v>北海道豊頃町</v>
      </c>
      <c r="E174" s="35" t="s">
        <v>2076</v>
      </c>
      <c r="F174">
        <v>173</v>
      </c>
      <c r="H174" t="str">
        <f>IFERROR(VLOOKUP('様式１－２'!$E$12&amp;F174,都道府県リスト[[列1]:[二次医療圏名]],3,0),"")</f>
        <v/>
      </c>
    </row>
    <row r="175" spans="1:8" x14ac:dyDescent="0.45">
      <c r="A175" s="34" t="str">
        <f>B175&amp;COUNTIF($B$2:B175,B175)</f>
        <v>北海道174</v>
      </c>
      <c r="B175" s="32" t="s">
        <v>326</v>
      </c>
      <c r="C175" s="32" t="s">
        <v>490</v>
      </c>
      <c r="D175" s="32" t="str">
        <f t="shared" si="2"/>
        <v>北海道本別町</v>
      </c>
      <c r="E175" s="35" t="s">
        <v>2076</v>
      </c>
      <c r="F175">
        <v>174</v>
      </c>
      <c r="H175" t="str">
        <f>IFERROR(VLOOKUP('様式１－２'!$E$12&amp;F175,都道府県リスト[[列1]:[二次医療圏名]],3,0),"")</f>
        <v/>
      </c>
    </row>
    <row r="176" spans="1:8" x14ac:dyDescent="0.45">
      <c r="A176" s="34" t="str">
        <f>B176&amp;COUNTIF($B$2:B176,B176)</f>
        <v>北海道175</v>
      </c>
      <c r="B176" s="32" t="s">
        <v>326</v>
      </c>
      <c r="C176" s="32" t="s">
        <v>491</v>
      </c>
      <c r="D176" s="32" t="str">
        <f t="shared" si="2"/>
        <v>北海道足寄町</v>
      </c>
      <c r="E176" s="35" t="s">
        <v>2076</v>
      </c>
      <c r="F176">
        <v>175</v>
      </c>
      <c r="H176" t="str">
        <f>IFERROR(VLOOKUP('様式１－２'!$E$12&amp;F176,都道府県リスト[[列1]:[二次医療圏名]],3,0),"")</f>
        <v/>
      </c>
    </row>
    <row r="177" spans="1:8" x14ac:dyDescent="0.45">
      <c r="A177" s="34" t="str">
        <f>B177&amp;COUNTIF($B$2:B177,B177)</f>
        <v>北海道176</v>
      </c>
      <c r="B177" s="32" t="s">
        <v>326</v>
      </c>
      <c r="C177" s="32" t="s">
        <v>492</v>
      </c>
      <c r="D177" s="32" t="str">
        <f t="shared" si="2"/>
        <v>北海道陸別町</v>
      </c>
      <c r="E177" s="35" t="s">
        <v>2076</v>
      </c>
      <c r="F177">
        <v>176</v>
      </c>
      <c r="H177" t="str">
        <f>IFERROR(VLOOKUP('様式１－２'!$E$12&amp;F177,都道府県リスト[[列1]:[二次医療圏名]],3,0),"")</f>
        <v/>
      </c>
    </row>
    <row r="178" spans="1:8" x14ac:dyDescent="0.45">
      <c r="A178" s="34" t="str">
        <f>B178&amp;COUNTIF($B$2:B178,B178)</f>
        <v>北海道177</v>
      </c>
      <c r="B178" s="32" t="s">
        <v>326</v>
      </c>
      <c r="C178" s="32" t="s">
        <v>493</v>
      </c>
      <c r="D178" s="32" t="str">
        <f t="shared" si="2"/>
        <v>北海道浦幌町</v>
      </c>
      <c r="E178" s="35" t="s">
        <v>2076</v>
      </c>
      <c r="F178">
        <v>177</v>
      </c>
      <c r="H178" t="str">
        <f>IFERROR(VLOOKUP('様式１－２'!$E$12&amp;F178,都道府県リスト[[列1]:[二次医療圏名]],3,0),"")</f>
        <v/>
      </c>
    </row>
    <row r="179" spans="1:8" x14ac:dyDescent="0.45">
      <c r="A179" s="34" t="str">
        <f>B179&amp;COUNTIF($B$2:B179,B179)</f>
        <v>北海道178</v>
      </c>
      <c r="B179" s="32" t="s">
        <v>326</v>
      </c>
      <c r="C179" s="32" t="s">
        <v>494</v>
      </c>
      <c r="D179" s="32" t="str">
        <f t="shared" si="2"/>
        <v>北海道釧路町</v>
      </c>
      <c r="E179" s="35" t="s">
        <v>2075</v>
      </c>
      <c r="F179">
        <v>178</v>
      </c>
      <c r="H179" t="str">
        <f>IFERROR(VLOOKUP('様式１－２'!$E$12&amp;F179,都道府県リスト[[列1]:[二次医療圏名]],3,0),"")</f>
        <v/>
      </c>
    </row>
    <row r="180" spans="1:8" x14ac:dyDescent="0.45">
      <c r="A180" s="34" t="str">
        <f>B180&amp;COUNTIF($B$2:B180,B180)</f>
        <v>北海道179</v>
      </c>
      <c r="B180" s="32" t="s">
        <v>326</v>
      </c>
      <c r="C180" s="32" t="s">
        <v>495</v>
      </c>
      <c r="D180" s="32" t="str">
        <f t="shared" si="2"/>
        <v>北海道厚岸町</v>
      </c>
      <c r="E180" s="35" t="s">
        <v>2075</v>
      </c>
      <c r="F180">
        <v>179</v>
      </c>
      <c r="H180" t="str">
        <f>IFERROR(VLOOKUP('様式１－２'!$E$12&amp;F180,都道府県リスト[[列1]:[二次医療圏名]],3,0),"")</f>
        <v/>
      </c>
    </row>
    <row r="181" spans="1:8" x14ac:dyDescent="0.45">
      <c r="A181" s="34" t="str">
        <f>B181&amp;COUNTIF($B$2:B181,B181)</f>
        <v>北海道180</v>
      </c>
      <c r="B181" s="32" t="s">
        <v>326</v>
      </c>
      <c r="C181" s="32" t="s">
        <v>496</v>
      </c>
      <c r="D181" s="32" t="str">
        <f t="shared" si="2"/>
        <v>北海道浜中町</v>
      </c>
      <c r="E181" s="35" t="s">
        <v>2075</v>
      </c>
      <c r="F181">
        <v>180</v>
      </c>
      <c r="H181" t="str">
        <f>IFERROR(VLOOKUP('様式１－２'!$E$12&amp;F181,都道府県リスト[[列1]:[二次医療圏名]],3,0),"")</f>
        <v/>
      </c>
    </row>
    <row r="182" spans="1:8" x14ac:dyDescent="0.45">
      <c r="A182" s="34" t="str">
        <f>B182&amp;COUNTIF($B$2:B182,B182)</f>
        <v>北海道181</v>
      </c>
      <c r="B182" s="32" t="s">
        <v>326</v>
      </c>
      <c r="C182" s="32" t="s">
        <v>497</v>
      </c>
      <c r="D182" s="32" t="str">
        <f t="shared" si="2"/>
        <v>北海道標茶町</v>
      </c>
      <c r="E182" s="35" t="s">
        <v>2075</v>
      </c>
      <c r="F182">
        <v>181</v>
      </c>
      <c r="H182" t="str">
        <f>IFERROR(VLOOKUP('様式１－２'!$E$12&amp;F182,都道府県リスト[[列1]:[二次医療圏名]],3,0),"")</f>
        <v/>
      </c>
    </row>
    <row r="183" spans="1:8" x14ac:dyDescent="0.45">
      <c r="A183" s="34" t="str">
        <f>B183&amp;COUNTIF($B$2:B183,B183)</f>
        <v>北海道182</v>
      </c>
      <c r="B183" s="32" t="s">
        <v>326</v>
      </c>
      <c r="C183" s="32" t="s">
        <v>498</v>
      </c>
      <c r="D183" s="32" t="str">
        <f t="shared" si="2"/>
        <v>北海道弟子屈町</v>
      </c>
      <c r="E183" s="35" t="s">
        <v>2075</v>
      </c>
      <c r="F183">
        <v>182</v>
      </c>
      <c r="H183" t="str">
        <f>IFERROR(VLOOKUP('様式１－２'!$E$12&amp;F183,都道府県リスト[[列1]:[二次医療圏名]],3,0),"")</f>
        <v/>
      </c>
    </row>
    <row r="184" spans="1:8" x14ac:dyDescent="0.45">
      <c r="A184" s="34" t="str">
        <f>B184&amp;COUNTIF($B$2:B184,B184)</f>
        <v>北海道183</v>
      </c>
      <c r="B184" s="32" t="s">
        <v>326</v>
      </c>
      <c r="C184" s="32" t="s">
        <v>499</v>
      </c>
      <c r="D184" s="32" t="str">
        <f t="shared" si="2"/>
        <v>北海道鶴居村</v>
      </c>
      <c r="E184" s="35" t="s">
        <v>2075</v>
      </c>
      <c r="F184">
        <v>183</v>
      </c>
      <c r="H184" t="str">
        <f>IFERROR(VLOOKUP('様式１－２'!$E$12&amp;F184,都道府県リスト[[列1]:[二次医療圏名]],3,0),"")</f>
        <v/>
      </c>
    </row>
    <row r="185" spans="1:8" x14ac:dyDescent="0.45">
      <c r="A185" s="34" t="str">
        <f>B185&amp;COUNTIF($B$2:B185,B185)</f>
        <v>北海道184</v>
      </c>
      <c r="B185" s="32" t="s">
        <v>326</v>
      </c>
      <c r="C185" s="32" t="s">
        <v>500</v>
      </c>
      <c r="D185" s="32" t="str">
        <f t="shared" si="2"/>
        <v>北海道白糠町</v>
      </c>
      <c r="E185" s="35" t="s">
        <v>2075</v>
      </c>
      <c r="F185">
        <v>184</v>
      </c>
      <c r="H185" t="str">
        <f>IFERROR(VLOOKUP('様式１－２'!$E$12&amp;F185,都道府県リスト[[列1]:[二次医療圏名]],3,0),"")</f>
        <v/>
      </c>
    </row>
    <row r="186" spans="1:8" x14ac:dyDescent="0.45">
      <c r="A186" s="34" t="str">
        <f>B186&amp;COUNTIF($B$2:B186,B186)</f>
        <v>北海道185</v>
      </c>
      <c r="B186" s="32" t="s">
        <v>326</v>
      </c>
      <c r="C186" s="32" t="s">
        <v>2091</v>
      </c>
      <c r="D186" s="32" t="str">
        <f t="shared" si="2"/>
        <v>北海道別海町</v>
      </c>
      <c r="E186" s="35" t="s">
        <v>2085</v>
      </c>
      <c r="F186">
        <v>185</v>
      </c>
      <c r="H186" t="str">
        <f>IFERROR(VLOOKUP('様式１－２'!$E$12&amp;F186,都道府県リスト[[列1]:[二次医療圏名]],3,0),"")</f>
        <v/>
      </c>
    </row>
    <row r="187" spans="1:8" x14ac:dyDescent="0.45">
      <c r="A187" s="34" t="str">
        <f>B187&amp;COUNTIF($B$2:B187,B187)</f>
        <v>北海道186</v>
      </c>
      <c r="B187" s="32" t="s">
        <v>326</v>
      </c>
      <c r="C187" s="32" t="s">
        <v>501</v>
      </c>
      <c r="D187" s="32" t="str">
        <f t="shared" si="2"/>
        <v>北海道中標津町</v>
      </c>
      <c r="E187" s="35" t="s">
        <v>2085</v>
      </c>
      <c r="F187">
        <v>186</v>
      </c>
      <c r="H187" t="str">
        <f>IFERROR(VLOOKUP('様式１－２'!$E$12&amp;F187,都道府県リスト[[列1]:[二次医療圏名]],3,0),"")</f>
        <v/>
      </c>
    </row>
    <row r="188" spans="1:8" x14ac:dyDescent="0.45">
      <c r="A188" s="34" t="str">
        <f>B188&amp;COUNTIF($B$2:B188,B188)</f>
        <v>北海道187</v>
      </c>
      <c r="B188" s="32" t="s">
        <v>326</v>
      </c>
      <c r="C188" s="32" t="s">
        <v>502</v>
      </c>
      <c r="D188" s="32" t="str">
        <f t="shared" si="2"/>
        <v>北海道標津町</v>
      </c>
      <c r="E188" s="35" t="s">
        <v>2085</v>
      </c>
      <c r="F188">
        <v>187</v>
      </c>
      <c r="H188" t="str">
        <f>IFERROR(VLOOKUP('様式１－２'!$E$12&amp;F188,都道府県リスト[[列1]:[二次医療圏名]],3,0),"")</f>
        <v/>
      </c>
    </row>
    <row r="189" spans="1:8" x14ac:dyDescent="0.45">
      <c r="A189" s="34" t="str">
        <f>B189&amp;COUNTIF($B$2:B189,B189)</f>
        <v>北海道188</v>
      </c>
      <c r="B189" s="32" t="s">
        <v>326</v>
      </c>
      <c r="C189" s="32" t="s">
        <v>503</v>
      </c>
      <c r="D189" s="32" t="str">
        <f t="shared" si="2"/>
        <v>北海道羅臼町</v>
      </c>
      <c r="E189" s="35" t="s">
        <v>2085</v>
      </c>
      <c r="F189">
        <v>188</v>
      </c>
      <c r="H189" t="str">
        <f>IFERROR(VLOOKUP('様式１－２'!$E$12&amp;F189,都道府県リスト[[列1]:[二次医療圏名]],3,0),"")</f>
        <v/>
      </c>
    </row>
    <row r="190" spans="1:8" x14ac:dyDescent="0.45">
      <c r="A190" s="34" t="str">
        <f>B190&amp;COUNTIF($B$2:B190,B190)</f>
        <v>青森県1</v>
      </c>
      <c r="B190" s="32" t="s">
        <v>504</v>
      </c>
      <c r="C190" s="32" t="s">
        <v>505</v>
      </c>
      <c r="D190" s="32" t="str">
        <f t="shared" si="2"/>
        <v>青森県青森市</v>
      </c>
      <c r="E190" s="35" t="s">
        <v>2092</v>
      </c>
    </row>
    <row r="191" spans="1:8" x14ac:dyDescent="0.45">
      <c r="A191" s="34" t="str">
        <f>B191&amp;COUNTIF($B$2:B191,B191)</f>
        <v>青森県2</v>
      </c>
      <c r="B191" s="32" t="s">
        <v>504</v>
      </c>
      <c r="C191" s="32" t="s">
        <v>506</v>
      </c>
      <c r="D191" s="32" t="str">
        <f t="shared" si="2"/>
        <v>青森県弘前市</v>
      </c>
      <c r="E191" s="35" t="s">
        <v>2093</v>
      </c>
    </row>
    <row r="192" spans="1:8" x14ac:dyDescent="0.45">
      <c r="A192" s="34" t="str">
        <f>B192&amp;COUNTIF($B$2:B192,B192)</f>
        <v>青森県3</v>
      </c>
      <c r="B192" s="32" t="s">
        <v>504</v>
      </c>
      <c r="C192" s="32" t="s">
        <v>507</v>
      </c>
      <c r="D192" s="32" t="str">
        <f t="shared" si="2"/>
        <v>青森県八戸市</v>
      </c>
      <c r="E192" s="35" t="s">
        <v>2094</v>
      </c>
    </row>
    <row r="193" spans="1:5" x14ac:dyDescent="0.45">
      <c r="A193" s="34" t="str">
        <f>B193&amp;COUNTIF($B$2:B193,B193)</f>
        <v>青森県4</v>
      </c>
      <c r="B193" s="32" t="s">
        <v>504</v>
      </c>
      <c r="C193" s="32" t="s">
        <v>508</v>
      </c>
      <c r="D193" s="32" t="str">
        <f t="shared" si="2"/>
        <v>青森県黒石市</v>
      </c>
      <c r="E193" s="35" t="s">
        <v>2093</v>
      </c>
    </row>
    <row r="194" spans="1:5" x14ac:dyDescent="0.45">
      <c r="A194" s="34" t="str">
        <f>B194&amp;COUNTIF($B$2:B194,B194)</f>
        <v>青森県5</v>
      </c>
      <c r="B194" s="32" t="s">
        <v>504</v>
      </c>
      <c r="C194" s="32" t="s">
        <v>509</v>
      </c>
      <c r="D194" s="32" t="str">
        <f t="shared" ref="D194:D257" si="3">B194&amp;C194</f>
        <v>青森県五所川原市</v>
      </c>
      <c r="E194" s="35" t="s">
        <v>2095</v>
      </c>
    </row>
    <row r="195" spans="1:5" x14ac:dyDescent="0.45">
      <c r="A195" s="34" t="str">
        <f>B195&amp;COUNTIF($B$2:B195,B195)</f>
        <v>青森県6</v>
      </c>
      <c r="B195" s="32" t="s">
        <v>504</v>
      </c>
      <c r="C195" s="32" t="s">
        <v>510</v>
      </c>
      <c r="D195" s="32" t="str">
        <f t="shared" si="3"/>
        <v>青森県十和田市</v>
      </c>
      <c r="E195" s="35" t="s">
        <v>2096</v>
      </c>
    </row>
    <row r="196" spans="1:5" x14ac:dyDescent="0.45">
      <c r="A196" s="34" t="str">
        <f>B196&amp;COUNTIF($B$2:B196,B196)</f>
        <v>青森県7</v>
      </c>
      <c r="B196" s="32" t="s">
        <v>504</v>
      </c>
      <c r="C196" s="32" t="s">
        <v>511</v>
      </c>
      <c r="D196" s="32" t="str">
        <f t="shared" si="3"/>
        <v>青森県三沢市</v>
      </c>
      <c r="E196" s="35" t="s">
        <v>2096</v>
      </c>
    </row>
    <row r="197" spans="1:5" x14ac:dyDescent="0.45">
      <c r="A197" s="34" t="str">
        <f>B197&amp;COUNTIF($B$2:B197,B197)</f>
        <v>青森県8</v>
      </c>
      <c r="B197" s="32" t="s">
        <v>504</v>
      </c>
      <c r="C197" s="32" t="s">
        <v>512</v>
      </c>
      <c r="D197" s="32" t="str">
        <f t="shared" si="3"/>
        <v>青森県むつ市</v>
      </c>
      <c r="E197" s="35" t="s">
        <v>2097</v>
      </c>
    </row>
    <row r="198" spans="1:5" x14ac:dyDescent="0.45">
      <c r="A198" s="34" t="str">
        <f>B198&amp;COUNTIF($B$2:B198,B198)</f>
        <v>青森県9</v>
      </c>
      <c r="B198" s="32" t="s">
        <v>504</v>
      </c>
      <c r="C198" s="32" t="s">
        <v>513</v>
      </c>
      <c r="D198" s="32" t="str">
        <f t="shared" si="3"/>
        <v>青森県つがる市</v>
      </c>
      <c r="E198" s="35" t="s">
        <v>2095</v>
      </c>
    </row>
    <row r="199" spans="1:5" x14ac:dyDescent="0.45">
      <c r="A199" s="34" t="str">
        <f>B199&amp;COUNTIF($B$2:B199,B199)</f>
        <v>青森県10</v>
      </c>
      <c r="B199" s="32" t="s">
        <v>504</v>
      </c>
      <c r="C199" s="32" t="s">
        <v>514</v>
      </c>
      <c r="D199" s="32" t="str">
        <f t="shared" si="3"/>
        <v>青森県平川市</v>
      </c>
      <c r="E199" s="35" t="s">
        <v>2093</v>
      </c>
    </row>
    <row r="200" spans="1:5" x14ac:dyDescent="0.45">
      <c r="A200" s="34" t="str">
        <f>B200&amp;COUNTIF($B$2:B200,B200)</f>
        <v>青森県11</v>
      </c>
      <c r="B200" s="32" t="s">
        <v>504</v>
      </c>
      <c r="C200" s="32" t="s">
        <v>515</v>
      </c>
      <c r="D200" s="32" t="str">
        <f t="shared" si="3"/>
        <v>青森県平内町</v>
      </c>
      <c r="E200" s="35" t="s">
        <v>2092</v>
      </c>
    </row>
    <row r="201" spans="1:5" x14ac:dyDescent="0.45">
      <c r="A201" s="34" t="str">
        <f>B201&amp;COUNTIF($B$2:B201,B201)</f>
        <v>青森県12</v>
      </c>
      <c r="B201" s="32" t="s">
        <v>504</v>
      </c>
      <c r="C201" s="32" t="s">
        <v>516</v>
      </c>
      <c r="D201" s="32" t="str">
        <f t="shared" si="3"/>
        <v>青森県今別町</v>
      </c>
      <c r="E201" s="35" t="s">
        <v>2092</v>
      </c>
    </row>
    <row r="202" spans="1:5" x14ac:dyDescent="0.45">
      <c r="A202" s="34" t="str">
        <f>B202&amp;COUNTIF($B$2:B202,B202)</f>
        <v>青森県13</v>
      </c>
      <c r="B202" s="32" t="s">
        <v>504</v>
      </c>
      <c r="C202" s="32" t="s">
        <v>517</v>
      </c>
      <c r="D202" s="32" t="str">
        <f t="shared" si="3"/>
        <v>青森県蓬田村</v>
      </c>
      <c r="E202" s="35" t="s">
        <v>2092</v>
      </c>
    </row>
    <row r="203" spans="1:5" x14ac:dyDescent="0.45">
      <c r="A203" s="34" t="str">
        <f>B203&amp;COUNTIF($B$2:B203,B203)</f>
        <v>青森県14</v>
      </c>
      <c r="B203" s="32" t="s">
        <v>504</v>
      </c>
      <c r="C203" s="32" t="s">
        <v>518</v>
      </c>
      <c r="D203" s="32" t="str">
        <f t="shared" si="3"/>
        <v>青森県外ヶ浜町</v>
      </c>
      <c r="E203" s="35" t="s">
        <v>2092</v>
      </c>
    </row>
    <row r="204" spans="1:5" x14ac:dyDescent="0.45">
      <c r="A204" s="34" t="str">
        <f>B204&amp;COUNTIF($B$2:B204,B204)</f>
        <v>青森県15</v>
      </c>
      <c r="B204" s="32" t="s">
        <v>504</v>
      </c>
      <c r="C204" s="32" t="s">
        <v>519</v>
      </c>
      <c r="D204" s="32" t="str">
        <f t="shared" si="3"/>
        <v>青森県鰺ヶ沢町</v>
      </c>
      <c r="E204" s="35" t="s">
        <v>2095</v>
      </c>
    </row>
    <row r="205" spans="1:5" x14ac:dyDescent="0.45">
      <c r="A205" s="34" t="str">
        <f>B205&amp;COUNTIF($B$2:B205,B205)</f>
        <v>青森県16</v>
      </c>
      <c r="B205" s="32" t="s">
        <v>504</v>
      </c>
      <c r="C205" s="32" t="s">
        <v>520</v>
      </c>
      <c r="D205" s="32" t="str">
        <f t="shared" si="3"/>
        <v>青森県深浦町</v>
      </c>
      <c r="E205" s="35" t="s">
        <v>2095</v>
      </c>
    </row>
    <row r="206" spans="1:5" x14ac:dyDescent="0.45">
      <c r="A206" s="34" t="str">
        <f>B206&amp;COUNTIF($B$2:B206,B206)</f>
        <v>青森県17</v>
      </c>
      <c r="B206" s="32" t="s">
        <v>504</v>
      </c>
      <c r="C206" s="32" t="s">
        <v>521</v>
      </c>
      <c r="D206" s="32" t="str">
        <f t="shared" si="3"/>
        <v>青森県西目屋村</v>
      </c>
      <c r="E206" s="35" t="s">
        <v>2093</v>
      </c>
    </row>
    <row r="207" spans="1:5" x14ac:dyDescent="0.45">
      <c r="A207" s="34" t="str">
        <f>B207&amp;COUNTIF($B$2:B207,B207)</f>
        <v>青森県18</v>
      </c>
      <c r="B207" s="32" t="s">
        <v>504</v>
      </c>
      <c r="C207" s="32" t="s">
        <v>522</v>
      </c>
      <c r="D207" s="32" t="str">
        <f t="shared" si="3"/>
        <v>青森県藤崎町</v>
      </c>
      <c r="E207" s="35" t="s">
        <v>2093</v>
      </c>
    </row>
    <row r="208" spans="1:5" x14ac:dyDescent="0.45">
      <c r="A208" s="34" t="str">
        <f>B208&amp;COUNTIF($B$2:B208,B208)</f>
        <v>青森県19</v>
      </c>
      <c r="B208" s="32" t="s">
        <v>504</v>
      </c>
      <c r="C208" s="32" t="s">
        <v>523</v>
      </c>
      <c r="D208" s="32" t="str">
        <f t="shared" si="3"/>
        <v>青森県大鰐町</v>
      </c>
      <c r="E208" s="35" t="s">
        <v>2093</v>
      </c>
    </row>
    <row r="209" spans="1:5" x14ac:dyDescent="0.45">
      <c r="A209" s="34" t="str">
        <f>B209&amp;COUNTIF($B$2:B209,B209)</f>
        <v>青森県20</v>
      </c>
      <c r="B209" s="32" t="s">
        <v>504</v>
      </c>
      <c r="C209" s="32" t="s">
        <v>524</v>
      </c>
      <c r="D209" s="32" t="str">
        <f t="shared" si="3"/>
        <v>青森県田舎館村</v>
      </c>
      <c r="E209" s="35" t="s">
        <v>2093</v>
      </c>
    </row>
    <row r="210" spans="1:5" x14ac:dyDescent="0.45">
      <c r="A210" s="34" t="str">
        <f>B210&amp;COUNTIF($B$2:B210,B210)</f>
        <v>青森県21</v>
      </c>
      <c r="B210" s="32" t="s">
        <v>504</v>
      </c>
      <c r="C210" s="32" t="s">
        <v>525</v>
      </c>
      <c r="D210" s="32" t="str">
        <f t="shared" si="3"/>
        <v>青森県板柳町</v>
      </c>
      <c r="E210" s="35" t="s">
        <v>2093</v>
      </c>
    </row>
    <row r="211" spans="1:5" x14ac:dyDescent="0.45">
      <c r="A211" s="34" t="str">
        <f>B211&amp;COUNTIF($B$2:B211,B211)</f>
        <v>青森県22</v>
      </c>
      <c r="B211" s="32" t="s">
        <v>504</v>
      </c>
      <c r="C211" s="32" t="s">
        <v>526</v>
      </c>
      <c r="D211" s="32" t="str">
        <f t="shared" si="3"/>
        <v>青森県鶴田町</v>
      </c>
      <c r="E211" s="35" t="s">
        <v>2095</v>
      </c>
    </row>
    <row r="212" spans="1:5" x14ac:dyDescent="0.45">
      <c r="A212" s="34" t="str">
        <f>B212&amp;COUNTIF($B$2:B212,B212)</f>
        <v>青森県23</v>
      </c>
      <c r="B212" s="32" t="s">
        <v>504</v>
      </c>
      <c r="C212" s="32" t="s">
        <v>527</v>
      </c>
      <c r="D212" s="32" t="str">
        <f t="shared" si="3"/>
        <v>青森県中泊町</v>
      </c>
      <c r="E212" s="35" t="s">
        <v>2095</v>
      </c>
    </row>
    <row r="213" spans="1:5" x14ac:dyDescent="0.45">
      <c r="A213" s="34" t="str">
        <f>B213&amp;COUNTIF($B$2:B213,B213)</f>
        <v>青森県24</v>
      </c>
      <c r="B213" s="32" t="s">
        <v>504</v>
      </c>
      <c r="C213" s="32" t="s">
        <v>528</v>
      </c>
      <c r="D213" s="32" t="str">
        <f t="shared" si="3"/>
        <v>青森県野辺地町</v>
      </c>
      <c r="E213" s="35" t="s">
        <v>2096</v>
      </c>
    </row>
    <row r="214" spans="1:5" x14ac:dyDescent="0.45">
      <c r="A214" s="34" t="str">
        <f>B214&amp;COUNTIF($B$2:B214,B214)</f>
        <v>青森県25</v>
      </c>
      <c r="B214" s="32" t="s">
        <v>504</v>
      </c>
      <c r="C214" s="32" t="s">
        <v>529</v>
      </c>
      <c r="D214" s="32" t="str">
        <f t="shared" si="3"/>
        <v>青森県七戸町</v>
      </c>
      <c r="E214" s="35" t="s">
        <v>2096</v>
      </c>
    </row>
    <row r="215" spans="1:5" x14ac:dyDescent="0.45">
      <c r="A215" s="34" t="str">
        <f>B215&amp;COUNTIF($B$2:B215,B215)</f>
        <v>青森県26</v>
      </c>
      <c r="B215" s="32" t="s">
        <v>504</v>
      </c>
      <c r="C215" s="32" t="s">
        <v>530</v>
      </c>
      <c r="D215" s="32" t="str">
        <f t="shared" si="3"/>
        <v>青森県六戸町</v>
      </c>
      <c r="E215" s="35" t="s">
        <v>2096</v>
      </c>
    </row>
    <row r="216" spans="1:5" x14ac:dyDescent="0.45">
      <c r="A216" s="34" t="str">
        <f>B216&amp;COUNTIF($B$2:B216,B216)</f>
        <v>青森県27</v>
      </c>
      <c r="B216" s="32" t="s">
        <v>504</v>
      </c>
      <c r="C216" s="32" t="s">
        <v>531</v>
      </c>
      <c r="D216" s="32" t="str">
        <f t="shared" si="3"/>
        <v>青森県横浜町</v>
      </c>
      <c r="E216" s="35" t="s">
        <v>2096</v>
      </c>
    </row>
    <row r="217" spans="1:5" x14ac:dyDescent="0.45">
      <c r="A217" s="34" t="str">
        <f>B217&amp;COUNTIF($B$2:B217,B217)</f>
        <v>青森県28</v>
      </c>
      <c r="B217" s="32" t="s">
        <v>504</v>
      </c>
      <c r="C217" s="32" t="s">
        <v>532</v>
      </c>
      <c r="D217" s="32" t="str">
        <f t="shared" si="3"/>
        <v>青森県東北町</v>
      </c>
      <c r="E217" s="35" t="s">
        <v>2096</v>
      </c>
    </row>
    <row r="218" spans="1:5" x14ac:dyDescent="0.45">
      <c r="A218" s="34" t="str">
        <f>B218&amp;COUNTIF($B$2:B218,B218)</f>
        <v>青森県29</v>
      </c>
      <c r="B218" s="32" t="s">
        <v>504</v>
      </c>
      <c r="C218" s="32" t="s">
        <v>533</v>
      </c>
      <c r="D218" s="32" t="str">
        <f t="shared" si="3"/>
        <v>青森県六ヶ所村</v>
      </c>
      <c r="E218" s="35" t="s">
        <v>2096</v>
      </c>
    </row>
    <row r="219" spans="1:5" x14ac:dyDescent="0.45">
      <c r="A219" s="34" t="str">
        <f>B219&amp;COUNTIF($B$2:B219,B219)</f>
        <v>青森県30</v>
      </c>
      <c r="B219" s="32" t="s">
        <v>504</v>
      </c>
      <c r="C219" s="32" t="s">
        <v>534</v>
      </c>
      <c r="D219" s="32" t="str">
        <f t="shared" si="3"/>
        <v>青森県おいらせ町</v>
      </c>
      <c r="E219" s="35" t="s">
        <v>2094</v>
      </c>
    </row>
    <row r="220" spans="1:5" x14ac:dyDescent="0.45">
      <c r="A220" s="34" t="str">
        <f>B220&amp;COUNTIF($B$2:B220,B220)</f>
        <v>青森県31</v>
      </c>
      <c r="B220" s="32" t="s">
        <v>504</v>
      </c>
      <c r="C220" s="32" t="s">
        <v>535</v>
      </c>
      <c r="D220" s="32" t="str">
        <f t="shared" si="3"/>
        <v>青森県大間町</v>
      </c>
      <c r="E220" s="35" t="s">
        <v>2097</v>
      </c>
    </row>
    <row r="221" spans="1:5" x14ac:dyDescent="0.45">
      <c r="A221" s="34" t="str">
        <f>B221&amp;COUNTIF($B$2:B221,B221)</f>
        <v>青森県32</v>
      </c>
      <c r="B221" s="32" t="s">
        <v>504</v>
      </c>
      <c r="C221" s="32" t="s">
        <v>536</v>
      </c>
      <c r="D221" s="32" t="str">
        <f t="shared" si="3"/>
        <v>青森県東通村</v>
      </c>
      <c r="E221" s="35" t="s">
        <v>2097</v>
      </c>
    </row>
    <row r="222" spans="1:5" x14ac:dyDescent="0.45">
      <c r="A222" s="34" t="str">
        <f>B222&amp;COUNTIF($B$2:B222,B222)</f>
        <v>青森県33</v>
      </c>
      <c r="B222" s="32" t="s">
        <v>504</v>
      </c>
      <c r="C222" s="32" t="s">
        <v>537</v>
      </c>
      <c r="D222" s="32" t="str">
        <f t="shared" si="3"/>
        <v>青森県風間浦村</v>
      </c>
      <c r="E222" s="35" t="s">
        <v>2097</v>
      </c>
    </row>
    <row r="223" spans="1:5" x14ac:dyDescent="0.45">
      <c r="A223" s="34" t="str">
        <f>B223&amp;COUNTIF($B$2:B223,B223)</f>
        <v>青森県34</v>
      </c>
      <c r="B223" s="32" t="s">
        <v>504</v>
      </c>
      <c r="C223" s="32" t="s">
        <v>538</v>
      </c>
      <c r="D223" s="32" t="str">
        <f t="shared" si="3"/>
        <v>青森県佐井村</v>
      </c>
      <c r="E223" s="35" t="s">
        <v>2097</v>
      </c>
    </row>
    <row r="224" spans="1:5" x14ac:dyDescent="0.45">
      <c r="A224" s="34" t="str">
        <f>B224&amp;COUNTIF($B$2:B224,B224)</f>
        <v>青森県35</v>
      </c>
      <c r="B224" s="32" t="s">
        <v>504</v>
      </c>
      <c r="C224" s="32" t="s">
        <v>539</v>
      </c>
      <c r="D224" s="32" t="str">
        <f t="shared" si="3"/>
        <v>青森県三戸町</v>
      </c>
      <c r="E224" s="35" t="s">
        <v>2094</v>
      </c>
    </row>
    <row r="225" spans="1:5" x14ac:dyDescent="0.45">
      <c r="A225" s="34" t="str">
        <f>B225&amp;COUNTIF($B$2:B225,B225)</f>
        <v>青森県36</v>
      </c>
      <c r="B225" s="32" t="s">
        <v>504</v>
      </c>
      <c r="C225" s="32" t="s">
        <v>540</v>
      </c>
      <c r="D225" s="32" t="str">
        <f t="shared" si="3"/>
        <v>青森県五戸町</v>
      </c>
      <c r="E225" s="35" t="s">
        <v>2094</v>
      </c>
    </row>
    <row r="226" spans="1:5" x14ac:dyDescent="0.45">
      <c r="A226" s="34" t="str">
        <f>B226&amp;COUNTIF($B$2:B226,B226)</f>
        <v>青森県37</v>
      </c>
      <c r="B226" s="32" t="s">
        <v>504</v>
      </c>
      <c r="C226" s="32" t="s">
        <v>541</v>
      </c>
      <c r="D226" s="32" t="str">
        <f t="shared" si="3"/>
        <v>青森県田子町</v>
      </c>
      <c r="E226" s="35" t="s">
        <v>2094</v>
      </c>
    </row>
    <row r="227" spans="1:5" x14ac:dyDescent="0.45">
      <c r="A227" s="34" t="str">
        <f>B227&amp;COUNTIF($B$2:B227,B227)</f>
        <v>青森県38</v>
      </c>
      <c r="B227" s="32" t="s">
        <v>504</v>
      </c>
      <c r="C227" s="32" t="s">
        <v>542</v>
      </c>
      <c r="D227" s="32" t="str">
        <f t="shared" si="3"/>
        <v>青森県南部町</v>
      </c>
      <c r="E227" s="35" t="s">
        <v>2094</v>
      </c>
    </row>
    <row r="228" spans="1:5" x14ac:dyDescent="0.45">
      <c r="A228" s="34" t="str">
        <f>B228&amp;COUNTIF($B$2:B228,B228)</f>
        <v>青森県39</v>
      </c>
      <c r="B228" s="32" t="s">
        <v>504</v>
      </c>
      <c r="C228" s="32" t="s">
        <v>543</v>
      </c>
      <c r="D228" s="32" t="str">
        <f t="shared" si="3"/>
        <v>青森県階上町</v>
      </c>
      <c r="E228" s="35" t="s">
        <v>2094</v>
      </c>
    </row>
    <row r="229" spans="1:5" x14ac:dyDescent="0.45">
      <c r="A229" s="34" t="str">
        <f>B229&amp;COUNTIF($B$2:B229,B229)</f>
        <v>青森県40</v>
      </c>
      <c r="B229" s="32" t="s">
        <v>504</v>
      </c>
      <c r="C229" s="32" t="s">
        <v>544</v>
      </c>
      <c r="D229" s="32" t="str">
        <f t="shared" si="3"/>
        <v>青森県新郷村</v>
      </c>
      <c r="E229" s="35" t="s">
        <v>2094</v>
      </c>
    </row>
    <row r="230" spans="1:5" x14ac:dyDescent="0.45">
      <c r="A230" s="34" t="str">
        <f>B230&amp;COUNTIF($B$2:B230,B230)</f>
        <v>岩手県1</v>
      </c>
      <c r="B230" s="32" t="s">
        <v>545</v>
      </c>
      <c r="C230" s="32" t="s">
        <v>546</v>
      </c>
      <c r="D230" s="32" t="str">
        <f t="shared" si="3"/>
        <v>岩手県盛岡市</v>
      </c>
      <c r="E230" s="35" t="s">
        <v>2098</v>
      </c>
    </row>
    <row r="231" spans="1:5" x14ac:dyDescent="0.45">
      <c r="A231" s="34" t="str">
        <f>B231&amp;COUNTIF($B$2:B231,B231)</f>
        <v>岩手県2</v>
      </c>
      <c r="B231" s="32" t="s">
        <v>545</v>
      </c>
      <c r="C231" s="32" t="s">
        <v>547</v>
      </c>
      <c r="D231" s="32" t="str">
        <f t="shared" si="3"/>
        <v>岩手県宮古市</v>
      </c>
      <c r="E231" s="35" t="s">
        <v>2099</v>
      </c>
    </row>
    <row r="232" spans="1:5" x14ac:dyDescent="0.45">
      <c r="A232" s="34" t="str">
        <f>B232&amp;COUNTIF($B$2:B232,B232)</f>
        <v>岩手県3</v>
      </c>
      <c r="B232" s="32" t="s">
        <v>545</v>
      </c>
      <c r="C232" s="32" t="s">
        <v>548</v>
      </c>
      <c r="D232" s="32" t="str">
        <f t="shared" si="3"/>
        <v>岩手県大船渡市</v>
      </c>
      <c r="E232" s="35" t="s">
        <v>2100</v>
      </c>
    </row>
    <row r="233" spans="1:5" x14ac:dyDescent="0.45">
      <c r="A233" s="34" t="str">
        <f>B233&amp;COUNTIF($B$2:B233,B233)</f>
        <v>岩手県4</v>
      </c>
      <c r="B233" s="32" t="s">
        <v>545</v>
      </c>
      <c r="C233" s="32" t="s">
        <v>549</v>
      </c>
      <c r="D233" s="32" t="str">
        <f t="shared" si="3"/>
        <v>岩手県花巻市</v>
      </c>
      <c r="E233" s="35" t="s">
        <v>2101</v>
      </c>
    </row>
    <row r="234" spans="1:5" x14ac:dyDescent="0.45">
      <c r="A234" s="34" t="str">
        <f>B234&amp;COUNTIF($B$2:B234,B234)</f>
        <v>岩手県5</v>
      </c>
      <c r="B234" s="32" t="s">
        <v>545</v>
      </c>
      <c r="C234" s="32" t="s">
        <v>550</v>
      </c>
      <c r="D234" s="32" t="str">
        <f t="shared" si="3"/>
        <v>岩手県北上市</v>
      </c>
      <c r="E234" s="35" t="s">
        <v>2101</v>
      </c>
    </row>
    <row r="235" spans="1:5" x14ac:dyDescent="0.45">
      <c r="A235" s="34" t="str">
        <f>B235&amp;COUNTIF($B$2:B235,B235)</f>
        <v>岩手県6</v>
      </c>
      <c r="B235" s="32" t="s">
        <v>545</v>
      </c>
      <c r="C235" s="32" t="s">
        <v>551</v>
      </c>
      <c r="D235" s="32" t="str">
        <f t="shared" si="3"/>
        <v>岩手県久慈市</v>
      </c>
      <c r="E235" s="35" t="s">
        <v>2102</v>
      </c>
    </row>
    <row r="236" spans="1:5" x14ac:dyDescent="0.45">
      <c r="A236" s="34" t="str">
        <f>B236&amp;COUNTIF($B$2:B236,B236)</f>
        <v>岩手県7</v>
      </c>
      <c r="B236" s="32" t="s">
        <v>545</v>
      </c>
      <c r="C236" s="32" t="s">
        <v>552</v>
      </c>
      <c r="D236" s="32" t="str">
        <f t="shared" si="3"/>
        <v>岩手県遠野市</v>
      </c>
      <c r="E236" s="35" t="s">
        <v>2101</v>
      </c>
    </row>
    <row r="237" spans="1:5" x14ac:dyDescent="0.45">
      <c r="A237" s="34" t="str">
        <f>B237&amp;COUNTIF($B$2:B237,B237)</f>
        <v>岩手県8</v>
      </c>
      <c r="B237" s="32" t="s">
        <v>545</v>
      </c>
      <c r="C237" s="32" t="s">
        <v>553</v>
      </c>
      <c r="D237" s="32" t="str">
        <f t="shared" si="3"/>
        <v>岩手県一関市</v>
      </c>
      <c r="E237" s="35" t="s">
        <v>2103</v>
      </c>
    </row>
    <row r="238" spans="1:5" x14ac:dyDescent="0.45">
      <c r="A238" s="34" t="str">
        <f>B238&amp;COUNTIF($B$2:B238,B238)</f>
        <v>岩手県9</v>
      </c>
      <c r="B238" s="32" t="s">
        <v>545</v>
      </c>
      <c r="C238" s="32" t="s">
        <v>554</v>
      </c>
      <c r="D238" s="32" t="str">
        <f t="shared" si="3"/>
        <v>岩手県陸前高田市</v>
      </c>
      <c r="E238" s="35" t="s">
        <v>2100</v>
      </c>
    </row>
    <row r="239" spans="1:5" x14ac:dyDescent="0.45">
      <c r="A239" s="34" t="str">
        <f>B239&amp;COUNTIF($B$2:B239,B239)</f>
        <v>岩手県10</v>
      </c>
      <c r="B239" s="32" t="s">
        <v>545</v>
      </c>
      <c r="C239" s="32" t="s">
        <v>555</v>
      </c>
      <c r="D239" s="32" t="str">
        <f t="shared" si="3"/>
        <v>岩手県釜石市</v>
      </c>
      <c r="E239" s="35" t="s">
        <v>2104</v>
      </c>
    </row>
    <row r="240" spans="1:5" x14ac:dyDescent="0.45">
      <c r="A240" s="34" t="str">
        <f>B240&amp;COUNTIF($B$2:B240,B240)</f>
        <v>岩手県11</v>
      </c>
      <c r="B240" s="32" t="s">
        <v>545</v>
      </c>
      <c r="C240" s="32" t="s">
        <v>556</v>
      </c>
      <c r="D240" s="32" t="str">
        <f t="shared" si="3"/>
        <v>岩手県二戸市</v>
      </c>
      <c r="E240" s="35" t="s">
        <v>2105</v>
      </c>
    </row>
    <row r="241" spans="1:5" x14ac:dyDescent="0.45">
      <c r="A241" s="34" t="str">
        <f>B241&amp;COUNTIF($B$2:B241,B241)</f>
        <v>岩手県12</v>
      </c>
      <c r="B241" s="32" t="s">
        <v>545</v>
      </c>
      <c r="C241" s="32" t="s">
        <v>557</v>
      </c>
      <c r="D241" s="32" t="str">
        <f t="shared" si="3"/>
        <v>岩手県八幡平市</v>
      </c>
      <c r="E241" s="35" t="s">
        <v>2098</v>
      </c>
    </row>
    <row r="242" spans="1:5" x14ac:dyDescent="0.45">
      <c r="A242" s="34" t="str">
        <f>B242&amp;COUNTIF($B$2:B242,B242)</f>
        <v>岩手県13</v>
      </c>
      <c r="B242" s="32" t="s">
        <v>545</v>
      </c>
      <c r="C242" s="32" t="s">
        <v>558</v>
      </c>
      <c r="D242" s="32" t="str">
        <f t="shared" si="3"/>
        <v>岩手県奥州市</v>
      </c>
      <c r="E242" s="35" t="s">
        <v>2106</v>
      </c>
    </row>
    <row r="243" spans="1:5" x14ac:dyDescent="0.45">
      <c r="A243" s="34" t="str">
        <f>B243&amp;COUNTIF($B$2:B243,B243)</f>
        <v>岩手県14</v>
      </c>
      <c r="B243" s="32" t="s">
        <v>545</v>
      </c>
      <c r="C243" s="32" t="s">
        <v>2107</v>
      </c>
      <c r="D243" s="32" t="str">
        <f t="shared" si="3"/>
        <v>岩手県滝沢市</v>
      </c>
      <c r="E243" s="35" t="s">
        <v>2098</v>
      </c>
    </row>
    <row r="244" spans="1:5" x14ac:dyDescent="0.45">
      <c r="A244" s="34" t="str">
        <f>B244&amp;COUNTIF($B$2:B244,B244)</f>
        <v>岩手県15</v>
      </c>
      <c r="B244" s="32" t="s">
        <v>545</v>
      </c>
      <c r="C244" s="32" t="s">
        <v>559</v>
      </c>
      <c r="D244" s="32" t="str">
        <f t="shared" si="3"/>
        <v>岩手県雫石町</v>
      </c>
      <c r="E244" s="35" t="s">
        <v>2098</v>
      </c>
    </row>
    <row r="245" spans="1:5" x14ac:dyDescent="0.45">
      <c r="A245" s="34" t="str">
        <f>B245&amp;COUNTIF($B$2:B245,B245)</f>
        <v>岩手県16</v>
      </c>
      <c r="B245" s="32" t="s">
        <v>545</v>
      </c>
      <c r="C245" s="32" t="s">
        <v>560</v>
      </c>
      <c r="D245" s="32" t="str">
        <f t="shared" si="3"/>
        <v>岩手県葛巻町</v>
      </c>
      <c r="E245" s="35" t="s">
        <v>2098</v>
      </c>
    </row>
    <row r="246" spans="1:5" x14ac:dyDescent="0.45">
      <c r="A246" s="34" t="str">
        <f>B246&amp;COUNTIF($B$2:B246,B246)</f>
        <v>岩手県17</v>
      </c>
      <c r="B246" s="32" t="s">
        <v>545</v>
      </c>
      <c r="C246" s="32" t="s">
        <v>561</v>
      </c>
      <c r="D246" s="32" t="str">
        <f t="shared" si="3"/>
        <v>岩手県岩手町</v>
      </c>
      <c r="E246" s="35" t="s">
        <v>2098</v>
      </c>
    </row>
    <row r="247" spans="1:5" x14ac:dyDescent="0.45">
      <c r="A247" s="34" t="str">
        <f>B247&amp;COUNTIF($B$2:B247,B247)</f>
        <v>岩手県18</v>
      </c>
      <c r="B247" s="32" t="s">
        <v>545</v>
      </c>
      <c r="C247" s="32" t="s">
        <v>562</v>
      </c>
      <c r="D247" s="32" t="str">
        <f t="shared" si="3"/>
        <v>岩手県紫波町</v>
      </c>
      <c r="E247" s="35" t="s">
        <v>2098</v>
      </c>
    </row>
    <row r="248" spans="1:5" x14ac:dyDescent="0.45">
      <c r="A248" s="34" t="str">
        <f>B248&amp;COUNTIF($B$2:B248,B248)</f>
        <v>岩手県19</v>
      </c>
      <c r="B248" s="32" t="s">
        <v>545</v>
      </c>
      <c r="C248" s="32" t="s">
        <v>563</v>
      </c>
      <c r="D248" s="32" t="str">
        <f t="shared" si="3"/>
        <v>岩手県矢巾町</v>
      </c>
      <c r="E248" s="35" t="s">
        <v>2098</v>
      </c>
    </row>
    <row r="249" spans="1:5" x14ac:dyDescent="0.45">
      <c r="A249" s="34" t="str">
        <f>B249&amp;COUNTIF($B$2:B249,B249)</f>
        <v>岩手県20</v>
      </c>
      <c r="B249" s="32" t="s">
        <v>545</v>
      </c>
      <c r="C249" s="32" t="s">
        <v>564</v>
      </c>
      <c r="D249" s="32" t="str">
        <f t="shared" si="3"/>
        <v>岩手県西和賀町</v>
      </c>
      <c r="E249" s="35" t="s">
        <v>2101</v>
      </c>
    </row>
    <row r="250" spans="1:5" x14ac:dyDescent="0.45">
      <c r="A250" s="34" t="str">
        <f>B250&amp;COUNTIF($B$2:B250,B250)</f>
        <v>岩手県21</v>
      </c>
      <c r="B250" s="32" t="s">
        <v>545</v>
      </c>
      <c r="C250" s="32" t="s">
        <v>565</v>
      </c>
      <c r="D250" s="32" t="str">
        <f t="shared" si="3"/>
        <v>岩手県金ケ崎町</v>
      </c>
      <c r="E250" s="35" t="s">
        <v>2106</v>
      </c>
    </row>
    <row r="251" spans="1:5" x14ac:dyDescent="0.45">
      <c r="A251" s="34" t="str">
        <f>B251&amp;COUNTIF($B$2:B251,B251)</f>
        <v>岩手県22</v>
      </c>
      <c r="B251" s="32" t="s">
        <v>545</v>
      </c>
      <c r="C251" s="32" t="s">
        <v>566</v>
      </c>
      <c r="D251" s="32" t="str">
        <f t="shared" si="3"/>
        <v>岩手県平泉町</v>
      </c>
      <c r="E251" s="35" t="s">
        <v>2103</v>
      </c>
    </row>
    <row r="252" spans="1:5" x14ac:dyDescent="0.45">
      <c r="A252" s="34" t="str">
        <f>B252&amp;COUNTIF($B$2:B252,B252)</f>
        <v>岩手県23</v>
      </c>
      <c r="B252" s="32" t="s">
        <v>545</v>
      </c>
      <c r="C252" s="32" t="s">
        <v>567</v>
      </c>
      <c r="D252" s="32" t="str">
        <f t="shared" si="3"/>
        <v>岩手県住田町</v>
      </c>
      <c r="E252" s="35" t="s">
        <v>2100</v>
      </c>
    </row>
    <row r="253" spans="1:5" x14ac:dyDescent="0.45">
      <c r="A253" s="34" t="str">
        <f>B253&amp;COUNTIF($B$2:B253,B253)</f>
        <v>岩手県24</v>
      </c>
      <c r="B253" s="32" t="s">
        <v>545</v>
      </c>
      <c r="C253" s="32" t="s">
        <v>568</v>
      </c>
      <c r="D253" s="32" t="str">
        <f t="shared" si="3"/>
        <v>岩手県大槌町</v>
      </c>
      <c r="E253" s="35" t="s">
        <v>2104</v>
      </c>
    </row>
    <row r="254" spans="1:5" x14ac:dyDescent="0.45">
      <c r="A254" s="34" t="str">
        <f>B254&amp;COUNTIF($B$2:B254,B254)</f>
        <v>岩手県25</v>
      </c>
      <c r="B254" s="32" t="s">
        <v>545</v>
      </c>
      <c r="C254" s="32" t="s">
        <v>569</v>
      </c>
      <c r="D254" s="32" t="str">
        <f t="shared" si="3"/>
        <v>岩手県山田町</v>
      </c>
      <c r="E254" s="35" t="s">
        <v>2099</v>
      </c>
    </row>
    <row r="255" spans="1:5" x14ac:dyDescent="0.45">
      <c r="A255" s="34" t="str">
        <f>B255&amp;COUNTIF($B$2:B255,B255)</f>
        <v>岩手県26</v>
      </c>
      <c r="B255" s="32" t="s">
        <v>545</v>
      </c>
      <c r="C255" s="32" t="s">
        <v>570</v>
      </c>
      <c r="D255" s="32" t="str">
        <f t="shared" si="3"/>
        <v>岩手県岩泉町</v>
      </c>
      <c r="E255" s="35" t="s">
        <v>2099</v>
      </c>
    </row>
    <row r="256" spans="1:5" x14ac:dyDescent="0.45">
      <c r="A256" s="34" t="str">
        <f>B256&amp;COUNTIF($B$2:B256,B256)</f>
        <v>岩手県27</v>
      </c>
      <c r="B256" s="32" t="s">
        <v>545</v>
      </c>
      <c r="C256" s="32" t="s">
        <v>571</v>
      </c>
      <c r="D256" s="32" t="str">
        <f t="shared" si="3"/>
        <v>岩手県田野畑村</v>
      </c>
      <c r="E256" s="35" t="s">
        <v>2099</v>
      </c>
    </row>
    <row r="257" spans="1:5" x14ac:dyDescent="0.45">
      <c r="A257" s="34" t="str">
        <f>B257&amp;COUNTIF($B$2:B257,B257)</f>
        <v>岩手県28</v>
      </c>
      <c r="B257" s="32" t="s">
        <v>545</v>
      </c>
      <c r="C257" s="32" t="s">
        <v>572</v>
      </c>
      <c r="D257" s="32" t="str">
        <f t="shared" si="3"/>
        <v>岩手県普代村</v>
      </c>
      <c r="E257" s="35" t="s">
        <v>2102</v>
      </c>
    </row>
    <row r="258" spans="1:5" x14ac:dyDescent="0.45">
      <c r="A258" s="34" t="str">
        <f>B258&amp;COUNTIF($B$2:B258,B258)</f>
        <v>岩手県29</v>
      </c>
      <c r="B258" s="32" t="s">
        <v>545</v>
      </c>
      <c r="C258" s="32" t="s">
        <v>573</v>
      </c>
      <c r="D258" s="32" t="str">
        <f t="shared" ref="D258:D321" si="4">B258&amp;C258</f>
        <v>岩手県軽米町</v>
      </c>
      <c r="E258" s="35" t="s">
        <v>2105</v>
      </c>
    </row>
    <row r="259" spans="1:5" x14ac:dyDescent="0.45">
      <c r="A259" s="34" t="str">
        <f>B259&amp;COUNTIF($B$2:B259,B259)</f>
        <v>岩手県30</v>
      </c>
      <c r="B259" s="32" t="s">
        <v>545</v>
      </c>
      <c r="C259" s="32" t="s">
        <v>574</v>
      </c>
      <c r="D259" s="32" t="str">
        <f t="shared" si="4"/>
        <v>岩手県野田村</v>
      </c>
      <c r="E259" s="35" t="s">
        <v>2102</v>
      </c>
    </row>
    <row r="260" spans="1:5" x14ac:dyDescent="0.45">
      <c r="A260" s="34" t="str">
        <f>B260&amp;COUNTIF($B$2:B260,B260)</f>
        <v>岩手県31</v>
      </c>
      <c r="B260" s="32" t="s">
        <v>545</v>
      </c>
      <c r="C260" s="32" t="s">
        <v>575</v>
      </c>
      <c r="D260" s="32" t="str">
        <f t="shared" si="4"/>
        <v>岩手県九戸村</v>
      </c>
      <c r="E260" s="35" t="s">
        <v>2105</v>
      </c>
    </row>
    <row r="261" spans="1:5" x14ac:dyDescent="0.45">
      <c r="A261" s="34" t="str">
        <f>B261&amp;COUNTIF($B$2:B261,B261)</f>
        <v>岩手県32</v>
      </c>
      <c r="B261" s="32" t="s">
        <v>545</v>
      </c>
      <c r="C261" s="32" t="s">
        <v>576</v>
      </c>
      <c r="D261" s="32" t="str">
        <f t="shared" si="4"/>
        <v>岩手県洋野町</v>
      </c>
      <c r="E261" s="35" t="s">
        <v>2102</v>
      </c>
    </row>
    <row r="262" spans="1:5" x14ac:dyDescent="0.45">
      <c r="A262" s="34" t="str">
        <f>B262&amp;COUNTIF($B$2:B262,B262)</f>
        <v>岩手県33</v>
      </c>
      <c r="B262" s="32" t="s">
        <v>545</v>
      </c>
      <c r="C262" s="32" t="s">
        <v>577</v>
      </c>
      <c r="D262" s="32" t="str">
        <f t="shared" si="4"/>
        <v>岩手県一戸町</v>
      </c>
      <c r="E262" s="35" t="s">
        <v>2105</v>
      </c>
    </row>
    <row r="263" spans="1:5" x14ac:dyDescent="0.45">
      <c r="A263" s="34" t="str">
        <f>B263&amp;COUNTIF($B$2:B263,B263)</f>
        <v>宮城県1</v>
      </c>
      <c r="B263" s="32" t="s">
        <v>578</v>
      </c>
      <c r="C263" s="32" t="s">
        <v>2108</v>
      </c>
      <c r="D263" s="32" t="str">
        <f t="shared" si="4"/>
        <v>宮城県仙台市青葉区</v>
      </c>
      <c r="E263" s="35" t="s">
        <v>2109</v>
      </c>
    </row>
    <row r="264" spans="1:5" x14ac:dyDescent="0.45">
      <c r="A264" s="34" t="str">
        <f>B264&amp;COUNTIF($B$2:B264,B264)</f>
        <v>宮城県2</v>
      </c>
      <c r="B264" s="32" t="s">
        <v>578</v>
      </c>
      <c r="C264" s="32" t="s">
        <v>2110</v>
      </c>
      <c r="D264" s="32" t="str">
        <f t="shared" si="4"/>
        <v>宮城県仙台市宮城野区</v>
      </c>
      <c r="E264" s="35" t="s">
        <v>2109</v>
      </c>
    </row>
    <row r="265" spans="1:5" x14ac:dyDescent="0.45">
      <c r="A265" s="34" t="str">
        <f>B265&amp;COUNTIF($B$2:B265,B265)</f>
        <v>宮城県3</v>
      </c>
      <c r="B265" s="32" t="s">
        <v>578</v>
      </c>
      <c r="C265" s="32" t="s">
        <v>2111</v>
      </c>
      <c r="D265" s="32" t="str">
        <f t="shared" si="4"/>
        <v>宮城県仙台市若林区</v>
      </c>
      <c r="E265" s="35" t="s">
        <v>2109</v>
      </c>
    </row>
    <row r="266" spans="1:5" x14ac:dyDescent="0.45">
      <c r="A266" s="34" t="str">
        <f>B266&amp;COUNTIF($B$2:B266,B266)</f>
        <v>宮城県4</v>
      </c>
      <c r="B266" s="32" t="s">
        <v>578</v>
      </c>
      <c r="C266" s="32" t="s">
        <v>2112</v>
      </c>
      <c r="D266" s="32" t="str">
        <f t="shared" si="4"/>
        <v>宮城県仙台市太白区</v>
      </c>
      <c r="E266" s="35" t="s">
        <v>2109</v>
      </c>
    </row>
    <row r="267" spans="1:5" x14ac:dyDescent="0.45">
      <c r="A267" s="34" t="str">
        <f>B267&amp;COUNTIF($B$2:B267,B267)</f>
        <v>宮城県5</v>
      </c>
      <c r="B267" s="32" t="s">
        <v>578</v>
      </c>
      <c r="C267" s="32" t="s">
        <v>2113</v>
      </c>
      <c r="D267" s="32" t="str">
        <f t="shared" si="4"/>
        <v>宮城県仙台市泉区</v>
      </c>
      <c r="E267" s="35" t="s">
        <v>2109</v>
      </c>
    </row>
    <row r="268" spans="1:5" x14ac:dyDescent="0.45">
      <c r="A268" s="34" t="str">
        <f>B268&amp;COUNTIF($B$2:B268,B268)</f>
        <v>宮城県6</v>
      </c>
      <c r="B268" s="32" t="s">
        <v>578</v>
      </c>
      <c r="C268" s="32" t="s">
        <v>579</v>
      </c>
      <c r="D268" s="32" t="str">
        <f t="shared" si="4"/>
        <v>宮城県石巻市</v>
      </c>
      <c r="E268" s="35" t="s">
        <v>2114</v>
      </c>
    </row>
    <row r="269" spans="1:5" x14ac:dyDescent="0.45">
      <c r="A269" s="34" t="str">
        <f>B269&amp;COUNTIF($B$2:B269,B269)</f>
        <v>宮城県7</v>
      </c>
      <c r="B269" s="32" t="s">
        <v>578</v>
      </c>
      <c r="C269" s="32" t="s">
        <v>580</v>
      </c>
      <c r="D269" s="32" t="str">
        <f t="shared" si="4"/>
        <v>宮城県塩竈市</v>
      </c>
      <c r="E269" s="35" t="s">
        <v>2109</v>
      </c>
    </row>
    <row r="270" spans="1:5" x14ac:dyDescent="0.45">
      <c r="A270" s="34" t="str">
        <f>B270&amp;COUNTIF($B$2:B270,B270)</f>
        <v>宮城県8</v>
      </c>
      <c r="B270" s="32" t="s">
        <v>578</v>
      </c>
      <c r="C270" s="32" t="s">
        <v>581</v>
      </c>
      <c r="D270" s="32" t="str">
        <f t="shared" si="4"/>
        <v>宮城県気仙沼市</v>
      </c>
      <c r="E270" s="35" t="s">
        <v>2114</v>
      </c>
    </row>
    <row r="271" spans="1:5" x14ac:dyDescent="0.45">
      <c r="A271" s="34" t="str">
        <f>B271&amp;COUNTIF($B$2:B271,B271)</f>
        <v>宮城県9</v>
      </c>
      <c r="B271" s="32" t="s">
        <v>578</v>
      </c>
      <c r="C271" s="32" t="s">
        <v>582</v>
      </c>
      <c r="D271" s="32" t="str">
        <f t="shared" si="4"/>
        <v>宮城県白石市</v>
      </c>
      <c r="E271" s="35" t="s">
        <v>2115</v>
      </c>
    </row>
    <row r="272" spans="1:5" x14ac:dyDescent="0.45">
      <c r="A272" s="34" t="str">
        <f>B272&amp;COUNTIF($B$2:B272,B272)</f>
        <v>宮城県10</v>
      </c>
      <c r="B272" s="32" t="s">
        <v>578</v>
      </c>
      <c r="C272" s="32" t="s">
        <v>583</v>
      </c>
      <c r="D272" s="32" t="str">
        <f t="shared" si="4"/>
        <v>宮城県名取市</v>
      </c>
      <c r="E272" s="35" t="s">
        <v>2109</v>
      </c>
    </row>
    <row r="273" spans="1:5" x14ac:dyDescent="0.45">
      <c r="A273" s="34" t="str">
        <f>B273&amp;COUNTIF($B$2:B273,B273)</f>
        <v>宮城県11</v>
      </c>
      <c r="B273" s="32" t="s">
        <v>578</v>
      </c>
      <c r="C273" s="32" t="s">
        <v>584</v>
      </c>
      <c r="D273" s="32" t="str">
        <f t="shared" si="4"/>
        <v>宮城県角田市</v>
      </c>
      <c r="E273" s="35" t="s">
        <v>2115</v>
      </c>
    </row>
    <row r="274" spans="1:5" x14ac:dyDescent="0.45">
      <c r="A274" s="34" t="str">
        <f>B274&amp;COUNTIF($B$2:B274,B274)</f>
        <v>宮城県12</v>
      </c>
      <c r="B274" s="32" t="s">
        <v>578</v>
      </c>
      <c r="C274" s="32" t="s">
        <v>585</v>
      </c>
      <c r="D274" s="32" t="str">
        <f t="shared" si="4"/>
        <v>宮城県多賀城市</v>
      </c>
      <c r="E274" s="35" t="s">
        <v>2109</v>
      </c>
    </row>
    <row r="275" spans="1:5" x14ac:dyDescent="0.45">
      <c r="A275" s="34" t="str">
        <f>B275&amp;COUNTIF($B$2:B275,B275)</f>
        <v>宮城県13</v>
      </c>
      <c r="B275" s="32" t="s">
        <v>578</v>
      </c>
      <c r="C275" s="32" t="s">
        <v>586</v>
      </c>
      <c r="D275" s="32" t="str">
        <f t="shared" si="4"/>
        <v>宮城県岩沼市</v>
      </c>
      <c r="E275" s="35" t="s">
        <v>2109</v>
      </c>
    </row>
    <row r="276" spans="1:5" x14ac:dyDescent="0.45">
      <c r="A276" s="34" t="str">
        <f>B276&amp;COUNTIF($B$2:B276,B276)</f>
        <v>宮城県14</v>
      </c>
      <c r="B276" s="32" t="s">
        <v>578</v>
      </c>
      <c r="C276" s="32" t="s">
        <v>587</v>
      </c>
      <c r="D276" s="32" t="str">
        <f t="shared" si="4"/>
        <v>宮城県登米市</v>
      </c>
      <c r="E276" s="35" t="s">
        <v>2114</v>
      </c>
    </row>
    <row r="277" spans="1:5" x14ac:dyDescent="0.45">
      <c r="A277" s="34" t="str">
        <f>B277&amp;COUNTIF($B$2:B277,B277)</f>
        <v>宮城県15</v>
      </c>
      <c r="B277" s="32" t="s">
        <v>578</v>
      </c>
      <c r="C277" s="32" t="s">
        <v>588</v>
      </c>
      <c r="D277" s="32" t="str">
        <f t="shared" si="4"/>
        <v>宮城県栗原市</v>
      </c>
      <c r="E277" s="35" t="s">
        <v>2116</v>
      </c>
    </row>
    <row r="278" spans="1:5" x14ac:dyDescent="0.45">
      <c r="A278" s="34" t="str">
        <f>B278&amp;COUNTIF($B$2:B278,B278)</f>
        <v>宮城県16</v>
      </c>
      <c r="B278" s="32" t="s">
        <v>578</v>
      </c>
      <c r="C278" s="32" t="s">
        <v>589</v>
      </c>
      <c r="D278" s="32" t="str">
        <f t="shared" si="4"/>
        <v>宮城県東松島市</v>
      </c>
      <c r="E278" s="35" t="s">
        <v>2114</v>
      </c>
    </row>
    <row r="279" spans="1:5" x14ac:dyDescent="0.45">
      <c r="A279" s="34" t="str">
        <f>B279&amp;COUNTIF($B$2:B279,B279)</f>
        <v>宮城県17</v>
      </c>
      <c r="B279" s="32" t="s">
        <v>578</v>
      </c>
      <c r="C279" s="32" t="s">
        <v>590</v>
      </c>
      <c r="D279" s="32" t="str">
        <f t="shared" si="4"/>
        <v>宮城県大崎市</v>
      </c>
      <c r="E279" s="35" t="s">
        <v>2116</v>
      </c>
    </row>
    <row r="280" spans="1:5" x14ac:dyDescent="0.45">
      <c r="A280" s="34" t="str">
        <f>B280&amp;COUNTIF($B$2:B280,B280)</f>
        <v>宮城県18</v>
      </c>
      <c r="B280" s="32" t="s">
        <v>578</v>
      </c>
      <c r="C280" s="32" t="s">
        <v>2117</v>
      </c>
      <c r="D280" s="32" t="str">
        <f t="shared" si="4"/>
        <v>宮城県富谷市</v>
      </c>
      <c r="E280" s="35" t="s">
        <v>2109</v>
      </c>
    </row>
    <row r="281" spans="1:5" x14ac:dyDescent="0.45">
      <c r="A281" s="34" t="str">
        <f>B281&amp;COUNTIF($B$2:B281,B281)</f>
        <v>宮城県19</v>
      </c>
      <c r="B281" s="32" t="s">
        <v>578</v>
      </c>
      <c r="C281" s="32" t="s">
        <v>591</v>
      </c>
      <c r="D281" s="32" t="str">
        <f t="shared" si="4"/>
        <v>宮城県蔵王町</v>
      </c>
      <c r="E281" s="35" t="s">
        <v>2115</v>
      </c>
    </row>
    <row r="282" spans="1:5" x14ac:dyDescent="0.45">
      <c r="A282" s="34" t="str">
        <f>B282&amp;COUNTIF($B$2:B282,B282)</f>
        <v>宮城県20</v>
      </c>
      <c r="B282" s="32" t="s">
        <v>578</v>
      </c>
      <c r="C282" s="32" t="s">
        <v>592</v>
      </c>
      <c r="D282" s="32" t="str">
        <f t="shared" si="4"/>
        <v>宮城県七ヶ宿町</v>
      </c>
      <c r="E282" s="35" t="s">
        <v>2115</v>
      </c>
    </row>
    <row r="283" spans="1:5" x14ac:dyDescent="0.45">
      <c r="A283" s="34" t="str">
        <f>B283&amp;COUNTIF($B$2:B283,B283)</f>
        <v>宮城県21</v>
      </c>
      <c r="B283" s="32" t="s">
        <v>578</v>
      </c>
      <c r="C283" s="32" t="s">
        <v>593</v>
      </c>
      <c r="D283" s="32" t="str">
        <f t="shared" si="4"/>
        <v>宮城県大河原町</v>
      </c>
      <c r="E283" s="35" t="s">
        <v>2115</v>
      </c>
    </row>
    <row r="284" spans="1:5" x14ac:dyDescent="0.45">
      <c r="A284" s="34" t="str">
        <f>B284&amp;COUNTIF($B$2:B284,B284)</f>
        <v>宮城県22</v>
      </c>
      <c r="B284" s="32" t="s">
        <v>578</v>
      </c>
      <c r="C284" s="32" t="s">
        <v>594</v>
      </c>
      <c r="D284" s="32" t="str">
        <f t="shared" si="4"/>
        <v>宮城県村田町</v>
      </c>
      <c r="E284" s="35" t="s">
        <v>2115</v>
      </c>
    </row>
    <row r="285" spans="1:5" x14ac:dyDescent="0.45">
      <c r="A285" s="34" t="str">
        <f>B285&amp;COUNTIF($B$2:B285,B285)</f>
        <v>宮城県23</v>
      </c>
      <c r="B285" s="32" t="s">
        <v>578</v>
      </c>
      <c r="C285" s="32" t="s">
        <v>595</v>
      </c>
      <c r="D285" s="32" t="str">
        <f t="shared" si="4"/>
        <v>宮城県柴田町</v>
      </c>
      <c r="E285" s="35" t="s">
        <v>2115</v>
      </c>
    </row>
    <row r="286" spans="1:5" x14ac:dyDescent="0.45">
      <c r="A286" s="34" t="str">
        <f>B286&amp;COUNTIF($B$2:B286,B286)</f>
        <v>宮城県24</v>
      </c>
      <c r="B286" s="32" t="s">
        <v>578</v>
      </c>
      <c r="C286" s="32" t="s">
        <v>596</v>
      </c>
      <c r="D286" s="32" t="str">
        <f t="shared" si="4"/>
        <v>宮城県川崎町</v>
      </c>
      <c r="E286" s="35" t="s">
        <v>2115</v>
      </c>
    </row>
    <row r="287" spans="1:5" x14ac:dyDescent="0.45">
      <c r="A287" s="34" t="str">
        <f>B287&amp;COUNTIF($B$2:B287,B287)</f>
        <v>宮城県25</v>
      </c>
      <c r="B287" s="32" t="s">
        <v>578</v>
      </c>
      <c r="C287" s="32" t="s">
        <v>597</v>
      </c>
      <c r="D287" s="32" t="str">
        <f t="shared" si="4"/>
        <v>宮城県丸森町</v>
      </c>
      <c r="E287" s="35" t="s">
        <v>2115</v>
      </c>
    </row>
    <row r="288" spans="1:5" x14ac:dyDescent="0.45">
      <c r="A288" s="34" t="str">
        <f>B288&amp;COUNTIF($B$2:B288,B288)</f>
        <v>宮城県26</v>
      </c>
      <c r="B288" s="32" t="s">
        <v>578</v>
      </c>
      <c r="C288" s="32" t="s">
        <v>598</v>
      </c>
      <c r="D288" s="32" t="str">
        <f t="shared" si="4"/>
        <v>宮城県亘理町</v>
      </c>
      <c r="E288" s="35" t="s">
        <v>2109</v>
      </c>
    </row>
    <row r="289" spans="1:5" x14ac:dyDescent="0.45">
      <c r="A289" s="34" t="str">
        <f>B289&amp;COUNTIF($B$2:B289,B289)</f>
        <v>宮城県27</v>
      </c>
      <c r="B289" s="32" t="s">
        <v>578</v>
      </c>
      <c r="C289" s="32" t="s">
        <v>599</v>
      </c>
      <c r="D289" s="32" t="str">
        <f t="shared" si="4"/>
        <v>宮城県山元町</v>
      </c>
      <c r="E289" s="35" t="s">
        <v>2109</v>
      </c>
    </row>
    <row r="290" spans="1:5" x14ac:dyDescent="0.45">
      <c r="A290" s="34" t="str">
        <f>B290&amp;COUNTIF($B$2:B290,B290)</f>
        <v>宮城県28</v>
      </c>
      <c r="B290" s="32" t="s">
        <v>578</v>
      </c>
      <c r="C290" s="32" t="s">
        <v>600</v>
      </c>
      <c r="D290" s="32" t="str">
        <f t="shared" si="4"/>
        <v>宮城県松島町</v>
      </c>
      <c r="E290" s="35" t="s">
        <v>2109</v>
      </c>
    </row>
    <row r="291" spans="1:5" x14ac:dyDescent="0.45">
      <c r="A291" s="34" t="str">
        <f>B291&amp;COUNTIF($B$2:B291,B291)</f>
        <v>宮城県29</v>
      </c>
      <c r="B291" s="32" t="s">
        <v>578</v>
      </c>
      <c r="C291" s="32" t="s">
        <v>601</v>
      </c>
      <c r="D291" s="32" t="str">
        <f t="shared" si="4"/>
        <v>宮城県七ヶ浜町</v>
      </c>
      <c r="E291" s="35" t="s">
        <v>2109</v>
      </c>
    </row>
    <row r="292" spans="1:5" x14ac:dyDescent="0.45">
      <c r="A292" s="34" t="str">
        <f>B292&amp;COUNTIF($B$2:B292,B292)</f>
        <v>宮城県30</v>
      </c>
      <c r="B292" s="32" t="s">
        <v>578</v>
      </c>
      <c r="C292" s="32" t="s">
        <v>602</v>
      </c>
      <c r="D292" s="32" t="str">
        <f t="shared" si="4"/>
        <v>宮城県利府町</v>
      </c>
      <c r="E292" s="35" t="s">
        <v>2109</v>
      </c>
    </row>
    <row r="293" spans="1:5" x14ac:dyDescent="0.45">
      <c r="A293" s="34" t="str">
        <f>B293&amp;COUNTIF($B$2:B293,B293)</f>
        <v>宮城県31</v>
      </c>
      <c r="B293" s="32" t="s">
        <v>578</v>
      </c>
      <c r="C293" s="32" t="s">
        <v>603</v>
      </c>
      <c r="D293" s="32" t="str">
        <f t="shared" si="4"/>
        <v>宮城県大和町</v>
      </c>
      <c r="E293" s="35" t="s">
        <v>2109</v>
      </c>
    </row>
    <row r="294" spans="1:5" x14ac:dyDescent="0.45">
      <c r="A294" s="34" t="str">
        <f>B294&amp;COUNTIF($B$2:B294,B294)</f>
        <v>宮城県32</v>
      </c>
      <c r="B294" s="32" t="s">
        <v>578</v>
      </c>
      <c r="C294" s="32" t="s">
        <v>604</v>
      </c>
      <c r="D294" s="32" t="str">
        <f t="shared" si="4"/>
        <v>宮城県大郷町</v>
      </c>
      <c r="E294" s="35" t="s">
        <v>2109</v>
      </c>
    </row>
    <row r="295" spans="1:5" x14ac:dyDescent="0.45">
      <c r="A295" s="34" t="str">
        <f>B295&amp;COUNTIF($B$2:B295,B295)</f>
        <v>宮城県33</v>
      </c>
      <c r="B295" s="32" t="s">
        <v>578</v>
      </c>
      <c r="C295" s="32" t="s">
        <v>605</v>
      </c>
      <c r="D295" s="32" t="str">
        <f t="shared" si="4"/>
        <v>宮城県大衡村</v>
      </c>
      <c r="E295" s="35" t="s">
        <v>2109</v>
      </c>
    </row>
    <row r="296" spans="1:5" x14ac:dyDescent="0.45">
      <c r="A296" s="34" t="str">
        <f>B296&amp;COUNTIF($B$2:B296,B296)</f>
        <v>宮城県34</v>
      </c>
      <c r="B296" s="32" t="s">
        <v>578</v>
      </c>
      <c r="C296" s="32" t="s">
        <v>606</v>
      </c>
      <c r="D296" s="32" t="str">
        <f t="shared" si="4"/>
        <v>宮城県色麻町</v>
      </c>
      <c r="E296" s="35" t="s">
        <v>2116</v>
      </c>
    </row>
    <row r="297" spans="1:5" x14ac:dyDescent="0.45">
      <c r="A297" s="34" t="str">
        <f>B297&amp;COUNTIF($B$2:B297,B297)</f>
        <v>宮城県35</v>
      </c>
      <c r="B297" s="32" t="s">
        <v>578</v>
      </c>
      <c r="C297" s="32" t="s">
        <v>607</v>
      </c>
      <c r="D297" s="32" t="str">
        <f t="shared" si="4"/>
        <v>宮城県加美町</v>
      </c>
      <c r="E297" s="35" t="s">
        <v>2116</v>
      </c>
    </row>
    <row r="298" spans="1:5" x14ac:dyDescent="0.45">
      <c r="A298" s="34" t="str">
        <f>B298&amp;COUNTIF($B$2:B298,B298)</f>
        <v>宮城県36</v>
      </c>
      <c r="B298" s="32" t="s">
        <v>578</v>
      </c>
      <c r="C298" s="32" t="s">
        <v>608</v>
      </c>
      <c r="D298" s="32" t="str">
        <f t="shared" si="4"/>
        <v>宮城県涌谷町</v>
      </c>
      <c r="E298" s="35" t="s">
        <v>2116</v>
      </c>
    </row>
    <row r="299" spans="1:5" x14ac:dyDescent="0.45">
      <c r="A299" s="34" t="str">
        <f>B299&amp;COUNTIF($B$2:B299,B299)</f>
        <v>宮城県37</v>
      </c>
      <c r="B299" s="32" t="s">
        <v>578</v>
      </c>
      <c r="C299" s="32" t="s">
        <v>609</v>
      </c>
      <c r="D299" s="32" t="str">
        <f t="shared" si="4"/>
        <v>宮城県美里町</v>
      </c>
      <c r="E299" s="35" t="s">
        <v>2116</v>
      </c>
    </row>
    <row r="300" spans="1:5" x14ac:dyDescent="0.45">
      <c r="A300" s="34" t="str">
        <f>B300&amp;COUNTIF($B$2:B300,B300)</f>
        <v>宮城県38</v>
      </c>
      <c r="B300" s="32" t="s">
        <v>578</v>
      </c>
      <c r="C300" s="32" t="s">
        <v>610</v>
      </c>
      <c r="D300" s="32" t="str">
        <f t="shared" si="4"/>
        <v>宮城県女川町</v>
      </c>
      <c r="E300" s="35" t="s">
        <v>2114</v>
      </c>
    </row>
    <row r="301" spans="1:5" x14ac:dyDescent="0.45">
      <c r="A301" s="34" t="str">
        <f>B301&amp;COUNTIF($B$2:B301,B301)</f>
        <v>宮城県39</v>
      </c>
      <c r="B301" s="32" t="s">
        <v>578</v>
      </c>
      <c r="C301" s="32" t="s">
        <v>611</v>
      </c>
      <c r="D301" s="32" t="str">
        <f t="shared" si="4"/>
        <v>宮城県南三陸町</v>
      </c>
      <c r="E301" s="35" t="s">
        <v>2114</v>
      </c>
    </row>
    <row r="302" spans="1:5" x14ac:dyDescent="0.45">
      <c r="A302" s="34" t="str">
        <f>B302&amp;COUNTIF($B$2:B302,B302)</f>
        <v>秋田県1</v>
      </c>
      <c r="B302" s="32" t="s">
        <v>612</v>
      </c>
      <c r="C302" s="32" t="s">
        <v>613</v>
      </c>
      <c r="D302" s="32" t="str">
        <f t="shared" si="4"/>
        <v>秋田県秋田市</v>
      </c>
      <c r="E302" s="35" t="s">
        <v>2118</v>
      </c>
    </row>
    <row r="303" spans="1:5" x14ac:dyDescent="0.45">
      <c r="A303" s="34" t="str">
        <f>B303&amp;COUNTIF($B$2:B303,B303)</f>
        <v>秋田県2</v>
      </c>
      <c r="B303" s="32" t="s">
        <v>612</v>
      </c>
      <c r="C303" s="32" t="s">
        <v>614</v>
      </c>
      <c r="D303" s="32" t="str">
        <f t="shared" si="4"/>
        <v>秋田県能代市</v>
      </c>
      <c r="E303" s="35" t="s">
        <v>2119</v>
      </c>
    </row>
    <row r="304" spans="1:5" x14ac:dyDescent="0.45">
      <c r="A304" s="34" t="str">
        <f>B304&amp;COUNTIF($B$2:B304,B304)</f>
        <v>秋田県3</v>
      </c>
      <c r="B304" s="32" t="s">
        <v>612</v>
      </c>
      <c r="C304" s="32" t="s">
        <v>615</v>
      </c>
      <c r="D304" s="32" t="str">
        <f t="shared" si="4"/>
        <v>秋田県横手市</v>
      </c>
      <c r="E304" s="35" t="s">
        <v>2120</v>
      </c>
    </row>
    <row r="305" spans="1:5" x14ac:dyDescent="0.45">
      <c r="A305" s="34" t="str">
        <f>B305&amp;COUNTIF($B$2:B305,B305)</f>
        <v>秋田県4</v>
      </c>
      <c r="B305" s="32" t="s">
        <v>612</v>
      </c>
      <c r="C305" s="32" t="s">
        <v>616</v>
      </c>
      <c r="D305" s="32" t="str">
        <f t="shared" si="4"/>
        <v>秋田県大館市</v>
      </c>
      <c r="E305" s="35" t="s">
        <v>2121</v>
      </c>
    </row>
    <row r="306" spans="1:5" x14ac:dyDescent="0.45">
      <c r="A306" s="34" t="str">
        <f>B306&amp;COUNTIF($B$2:B306,B306)</f>
        <v>秋田県5</v>
      </c>
      <c r="B306" s="32" t="s">
        <v>612</v>
      </c>
      <c r="C306" s="32" t="s">
        <v>617</v>
      </c>
      <c r="D306" s="32" t="str">
        <f t="shared" si="4"/>
        <v>秋田県男鹿市</v>
      </c>
      <c r="E306" s="35" t="s">
        <v>2118</v>
      </c>
    </row>
    <row r="307" spans="1:5" x14ac:dyDescent="0.45">
      <c r="A307" s="34" t="str">
        <f>B307&amp;COUNTIF($B$2:B307,B307)</f>
        <v>秋田県6</v>
      </c>
      <c r="B307" s="32" t="s">
        <v>612</v>
      </c>
      <c r="C307" s="32" t="s">
        <v>618</v>
      </c>
      <c r="D307" s="32" t="str">
        <f t="shared" si="4"/>
        <v>秋田県湯沢市</v>
      </c>
      <c r="E307" s="35" t="s">
        <v>2122</v>
      </c>
    </row>
    <row r="308" spans="1:5" x14ac:dyDescent="0.45">
      <c r="A308" s="34" t="str">
        <f>B308&amp;COUNTIF($B$2:B308,B308)</f>
        <v>秋田県7</v>
      </c>
      <c r="B308" s="32" t="s">
        <v>612</v>
      </c>
      <c r="C308" s="32" t="s">
        <v>619</v>
      </c>
      <c r="D308" s="32" t="str">
        <f t="shared" si="4"/>
        <v>秋田県鹿角市</v>
      </c>
      <c r="E308" s="35" t="s">
        <v>2121</v>
      </c>
    </row>
    <row r="309" spans="1:5" x14ac:dyDescent="0.45">
      <c r="A309" s="34" t="str">
        <f>B309&amp;COUNTIF($B$2:B309,B309)</f>
        <v>秋田県8</v>
      </c>
      <c r="B309" s="32" t="s">
        <v>612</v>
      </c>
      <c r="C309" s="32" t="s">
        <v>620</v>
      </c>
      <c r="D309" s="32" t="str">
        <f t="shared" si="4"/>
        <v>秋田県由利本荘市</v>
      </c>
      <c r="E309" s="35" t="s">
        <v>2123</v>
      </c>
    </row>
    <row r="310" spans="1:5" x14ac:dyDescent="0.45">
      <c r="A310" s="34" t="str">
        <f>B310&amp;COUNTIF($B$2:B310,B310)</f>
        <v>秋田県9</v>
      </c>
      <c r="B310" s="32" t="s">
        <v>612</v>
      </c>
      <c r="C310" s="32" t="s">
        <v>621</v>
      </c>
      <c r="D310" s="32" t="str">
        <f t="shared" si="4"/>
        <v>秋田県潟上市</v>
      </c>
      <c r="E310" s="35" t="s">
        <v>2118</v>
      </c>
    </row>
    <row r="311" spans="1:5" x14ac:dyDescent="0.45">
      <c r="A311" s="34" t="str">
        <f>B311&amp;COUNTIF($B$2:B311,B311)</f>
        <v>秋田県10</v>
      </c>
      <c r="B311" s="32" t="s">
        <v>612</v>
      </c>
      <c r="C311" s="32" t="s">
        <v>622</v>
      </c>
      <c r="D311" s="32" t="str">
        <f t="shared" si="4"/>
        <v>秋田県大仙市</v>
      </c>
      <c r="E311" s="35" t="s">
        <v>2124</v>
      </c>
    </row>
    <row r="312" spans="1:5" x14ac:dyDescent="0.45">
      <c r="A312" s="34" t="str">
        <f>B312&amp;COUNTIF($B$2:B312,B312)</f>
        <v>秋田県11</v>
      </c>
      <c r="B312" s="32" t="s">
        <v>612</v>
      </c>
      <c r="C312" s="32" t="s">
        <v>623</v>
      </c>
      <c r="D312" s="32" t="str">
        <f t="shared" si="4"/>
        <v>秋田県北秋田市</v>
      </c>
      <c r="E312" s="35" t="s">
        <v>2125</v>
      </c>
    </row>
    <row r="313" spans="1:5" x14ac:dyDescent="0.45">
      <c r="A313" s="34" t="str">
        <f>B313&amp;COUNTIF($B$2:B313,B313)</f>
        <v>秋田県12</v>
      </c>
      <c r="B313" s="32" t="s">
        <v>612</v>
      </c>
      <c r="C313" s="32" t="s">
        <v>624</v>
      </c>
      <c r="D313" s="32" t="str">
        <f t="shared" si="4"/>
        <v>秋田県にかほ市</v>
      </c>
      <c r="E313" s="35" t="s">
        <v>2123</v>
      </c>
    </row>
    <row r="314" spans="1:5" x14ac:dyDescent="0.45">
      <c r="A314" s="34" t="str">
        <f>B314&amp;COUNTIF($B$2:B314,B314)</f>
        <v>秋田県13</v>
      </c>
      <c r="B314" s="32" t="s">
        <v>612</v>
      </c>
      <c r="C314" s="32" t="s">
        <v>625</v>
      </c>
      <c r="D314" s="32" t="str">
        <f t="shared" si="4"/>
        <v>秋田県仙北市</v>
      </c>
      <c r="E314" s="35" t="s">
        <v>2124</v>
      </c>
    </row>
    <row r="315" spans="1:5" x14ac:dyDescent="0.45">
      <c r="A315" s="34" t="str">
        <f>B315&amp;COUNTIF($B$2:B315,B315)</f>
        <v>秋田県14</v>
      </c>
      <c r="B315" s="32" t="s">
        <v>612</v>
      </c>
      <c r="C315" s="32" t="s">
        <v>626</v>
      </c>
      <c r="D315" s="32" t="str">
        <f t="shared" si="4"/>
        <v>秋田県小坂町</v>
      </c>
      <c r="E315" s="35" t="s">
        <v>2121</v>
      </c>
    </row>
    <row r="316" spans="1:5" x14ac:dyDescent="0.45">
      <c r="A316" s="34" t="str">
        <f>B316&amp;COUNTIF($B$2:B316,B316)</f>
        <v>秋田県15</v>
      </c>
      <c r="B316" s="32" t="s">
        <v>612</v>
      </c>
      <c r="C316" s="32" t="s">
        <v>627</v>
      </c>
      <c r="D316" s="32" t="str">
        <f t="shared" si="4"/>
        <v>秋田県上小阿仁村</v>
      </c>
      <c r="E316" s="35" t="s">
        <v>2125</v>
      </c>
    </row>
    <row r="317" spans="1:5" x14ac:dyDescent="0.45">
      <c r="A317" s="34" t="str">
        <f>B317&amp;COUNTIF($B$2:B317,B317)</f>
        <v>秋田県16</v>
      </c>
      <c r="B317" s="32" t="s">
        <v>612</v>
      </c>
      <c r="C317" s="32" t="s">
        <v>628</v>
      </c>
      <c r="D317" s="32" t="str">
        <f t="shared" si="4"/>
        <v>秋田県藤里町</v>
      </c>
      <c r="E317" s="35" t="s">
        <v>2119</v>
      </c>
    </row>
    <row r="318" spans="1:5" x14ac:dyDescent="0.45">
      <c r="A318" s="34" t="str">
        <f>B318&amp;COUNTIF($B$2:B318,B318)</f>
        <v>秋田県17</v>
      </c>
      <c r="B318" s="32" t="s">
        <v>612</v>
      </c>
      <c r="C318" s="32" t="s">
        <v>629</v>
      </c>
      <c r="D318" s="32" t="str">
        <f t="shared" si="4"/>
        <v>秋田県三種町</v>
      </c>
      <c r="E318" s="35" t="s">
        <v>2119</v>
      </c>
    </row>
    <row r="319" spans="1:5" x14ac:dyDescent="0.45">
      <c r="A319" s="34" t="str">
        <f>B319&amp;COUNTIF($B$2:B319,B319)</f>
        <v>秋田県18</v>
      </c>
      <c r="B319" s="32" t="s">
        <v>612</v>
      </c>
      <c r="C319" s="32" t="s">
        <v>630</v>
      </c>
      <c r="D319" s="32" t="str">
        <f t="shared" si="4"/>
        <v>秋田県八峰町</v>
      </c>
      <c r="E319" s="35" t="s">
        <v>2119</v>
      </c>
    </row>
    <row r="320" spans="1:5" x14ac:dyDescent="0.45">
      <c r="A320" s="34" t="str">
        <f>B320&amp;COUNTIF($B$2:B320,B320)</f>
        <v>秋田県19</v>
      </c>
      <c r="B320" s="32" t="s">
        <v>612</v>
      </c>
      <c r="C320" s="32" t="s">
        <v>631</v>
      </c>
      <c r="D320" s="32" t="str">
        <f t="shared" si="4"/>
        <v>秋田県五城目町</v>
      </c>
      <c r="E320" s="35" t="s">
        <v>2118</v>
      </c>
    </row>
    <row r="321" spans="1:5" x14ac:dyDescent="0.45">
      <c r="A321" s="34" t="str">
        <f>B321&amp;COUNTIF($B$2:B321,B321)</f>
        <v>秋田県20</v>
      </c>
      <c r="B321" s="32" t="s">
        <v>612</v>
      </c>
      <c r="C321" s="32" t="s">
        <v>632</v>
      </c>
      <c r="D321" s="32" t="str">
        <f t="shared" si="4"/>
        <v>秋田県八郎潟町</v>
      </c>
      <c r="E321" s="35" t="s">
        <v>2118</v>
      </c>
    </row>
    <row r="322" spans="1:5" x14ac:dyDescent="0.45">
      <c r="A322" s="34" t="str">
        <f>B322&amp;COUNTIF($B$2:B322,B322)</f>
        <v>秋田県21</v>
      </c>
      <c r="B322" s="32" t="s">
        <v>612</v>
      </c>
      <c r="C322" s="32" t="s">
        <v>633</v>
      </c>
      <c r="D322" s="32" t="str">
        <f t="shared" ref="D322:D385" si="5">B322&amp;C322</f>
        <v>秋田県井川町</v>
      </c>
      <c r="E322" s="35" t="s">
        <v>2118</v>
      </c>
    </row>
    <row r="323" spans="1:5" x14ac:dyDescent="0.45">
      <c r="A323" s="34" t="str">
        <f>B323&amp;COUNTIF($B$2:B323,B323)</f>
        <v>秋田県22</v>
      </c>
      <c r="B323" s="32" t="s">
        <v>612</v>
      </c>
      <c r="C323" s="32" t="s">
        <v>634</v>
      </c>
      <c r="D323" s="32" t="str">
        <f t="shared" si="5"/>
        <v>秋田県大潟村</v>
      </c>
      <c r="E323" s="35" t="s">
        <v>2118</v>
      </c>
    </row>
    <row r="324" spans="1:5" x14ac:dyDescent="0.45">
      <c r="A324" s="34" t="str">
        <f>B324&amp;COUNTIF($B$2:B324,B324)</f>
        <v>秋田県23</v>
      </c>
      <c r="B324" s="32" t="s">
        <v>612</v>
      </c>
      <c r="C324" s="32" t="s">
        <v>635</v>
      </c>
      <c r="D324" s="32" t="str">
        <f t="shared" si="5"/>
        <v>秋田県美郷町</v>
      </c>
      <c r="E324" s="35" t="s">
        <v>2124</v>
      </c>
    </row>
    <row r="325" spans="1:5" x14ac:dyDescent="0.45">
      <c r="A325" s="34" t="str">
        <f>B325&amp;COUNTIF($B$2:B325,B325)</f>
        <v>秋田県24</v>
      </c>
      <c r="B325" s="32" t="s">
        <v>612</v>
      </c>
      <c r="C325" s="32" t="s">
        <v>636</v>
      </c>
      <c r="D325" s="32" t="str">
        <f t="shared" si="5"/>
        <v>秋田県羽後町</v>
      </c>
      <c r="E325" s="35" t="s">
        <v>2122</v>
      </c>
    </row>
    <row r="326" spans="1:5" x14ac:dyDescent="0.45">
      <c r="A326" s="34" t="str">
        <f>B326&amp;COUNTIF($B$2:B326,B326)</f>
        <v>秋田県25</v>
      </c>
      <c r="B326" s="32" t="s">
        <v>612</v>
      </c>
      <c r="C326" s="32" t="s">
        <v>637</v>
      </c>
      <c r="D326" s="32" t="str">
        <f t="shared" si="5"/>
        <v>秋田県東成瀬村</v>
      </c>
      <c r="E326" s="35" t="s">
        <v>2122</v>
      </c>
    </row>
    <row r="327" spans="1:5" x14ac:dyDescent="0.45">
      <c r="A327" s="34" t="str">
        <f>B327&amp;COUNTIF($B$2:B327,B327)</f>
        <v>山形県1</v>
      </c>
      <c r="B327" s="32" t="s">
        <v>638</v>
      </c>
      <c r="C327" s="32" t="s">
        <v>639</v>
      </c>
      <c r="D327" s="32" t="str">
        <f t="shared" si="5"/>
        <v>山形県山形市</v>
      </c>
      <c r="E327" s="35" t="s">
        <v>2126</v>
      </c>
    </row>
    <row r="328" spans="1:5" x14ac:dyDescent="0.45">
      <c r="A328" s="34" t="str">
        <f>B328&amp;COUNTIF($B$2:B328,B328)</f>
        <v>山形県2</v>
      </c>
      <c r="B328" s="32" t="s">
        <v>638</v>
      </c>
      <c r="C328" s="32" t="s">
        <v>640</v>
      </c>
      <c r="D328" s="32" t="str">
        <f t="shared" si="5"/>
        <v>山形県米沢市</v>
      </c>
      <c r="E328" s="35" t="s">
        <v>2127</v>
      </c>
    </row>
    <row r="329" spans="1:5" x14ac:dyDescent="0.45">
      <c r="A329" s="34" t="str">
        <f>B329&amp;COUNTIF($B$2:B329,B329)</f>
        <v>山形県3</v>
      </c>
      <c r="B329" s="32" t="s">
        <v>638</v>
      </c>
      <c r="C329" s="32" t="s">
        <v>641</v>
      </c>
      <c r="D329" s="32" t="str">
        <f t="shared" si="5"/>
        <v>山形県鶴岡市</v>
      </c>
      <c r="E329" s="35" t="s">
        <v>2128</v>
      </c>
    </row>
    <row r="330" spans="1:5" x14ac:dyDescent="0.45">
      <c r="A330" s="34" t="str">
        <f>B330&amp;COUNTIF($B$2:B330,B330)</f>
        <v>山形県4</v>
      </c>
      <c r="B330" s="32" t="s">
        <v>638</v>
      </c>
      <c r="C330" s="32" t="s">
        <v>642</v>
      </c>
      <c r="D330" s="32" t="str">
        <f t="shared" si="5"/>
        <v>山形県酒田市</v>
      </c>
      <c r="E330" s="35" t="s">
        <v>2128</v>
      </c>
    </row>
    <row r="331" spans="1:5" x14ac:dyDescent="0.45">
      <c r="A331" s="34" t="str">
        <f>B331&amp;COUNTIF($B$2:B331,B331)</f>
        <v>山形県5</v>
      </c>
      <c r="B331" s="32" t="s">
        <v>638</v>
      </c>
      <c r="C331" s="32" t="s">
        <v>643</v>
      </c>
      <c r="D331" s="32" t="str">
        <f t="shared" si="5"/>
        <v>山形県新庄市</v>
      </c>
      <c r="E331" s="35" t="s">
        <v>2129</v>
      </c>
    </row>
    <row r="332" spans="1:5" x14ac:dyDescent="0.45">
      <c r="A332" s="34" t="str">
        <f>B332&amp;COUNTIF($B$2:B332,B332)</f>
        <v>山形県6</v>
      </c>
      <c r="B332" s="32" t="s">
        <v>638</v>
      </c>
      <c r="C332" s="32" t="s">
        <v>644</v>
      </c>
      <c r="D332" s="32" t="str">
        <f t="shared" si="5"/>
        <v>山形県寒河江市</v>
      </c>
      <c r="E332" s="35" t="s">
        <v>2126</v>
      </c>
    </row>
    <row r="333" spans="1:5" x14ac:dyDescent="0.45">
      <c r="A333" s="34" t="str">
        <f>B333&amp;COUNTIF($B$2:B333,B333)</f>
        <v>山形県7</v>
      </c>
      <c r="B333" s="32" t="s">
        <v>638</v>
      </c>
      <c r="C333" s="32" t="s">
        <v>645</v>
      </c>
      <c r="D333" s="32" t="str">
        <f t="shared" si="5"/>
        <v>山形県上山市</v>
      </c>
      <c r="E333" s="35" t="s">
        <v>2126</v>
      </c>
    </row>
    <row r="334" spans="1:5" x14ac:dyDescent="0.45">
      <c r="A334" s="34" t="str">
        <f>B334&amp;COUNTIF($B$2:B334,B334)</f>
        <v>山形県8</v>
      </c>
      <c r="B334" s="32" t="s">
        <v>638</v>
      </c>
      <c r="C334" s="32" t="s">
        <v>646</v>
      </c>
      <c r="D334" s="32" t="str">
        <f t="shared" si="5"/>
        <v>山形県村山市</v>
      </c>
      <c r="E334" s="35" t="s">
        <v>2126</v>
      </c>
    </row>
    <row r="335" spans="1:5" x14ac:dyDescent="0.45">
      <c r="A335" s="34" t="str">
        <f>B335&amp;COUNTIF($B$2:B335,B335)</f>
        <v>山形県9</v>
      </c>
      <c r="B335" s="32" t="s">
        <v>638</v>
      </c>
      <c r="C335" s="32" t="s">
        <v>647</v>
      </c>
      <c r="D335" s="32" t="str">
        <f t="shared" si="5"/>
        <v>山形県長井市</v>
      </c>
      <c r="E335" s="35" t="s">
        <v>2127</v>
      </c>
    </row>
    <row r="336" spans="1:5" x14ac:dyDescent="0.45">
      <c r="A336" s="34" t="str">
        <f>B336&amp;COUNTIF($B$2:B336,B336)</f>
        <v>山形県10</v>
      </c>
      <c r="B336" s="32" t="s">
        <v>638</v>
      </c>
      <c r="C336" s="32" t="s">
        <v>648</v>
      </c>
      <c r="D336" s="32" t="str">
        <f t="shared" si="5"/>
        <v>山形県天童市</v>
      </c>
      <c r="E336" s="35" t="s">
        <v>2126</v>
      </c>
    </row>
    <row r="337" spans="1:5" x14ac:dyDescent="0.45">
      <c r="A337" s="34" t="str">
        <f>B337&amp;COUNTIF($B$2:B337,B337)</f>
        <v>山形県11</v>
      </c>
      <c r="B337" s="32" t="s">
        <v>638</v>
      </c>
      <c r="C337" s="32" t="s">
        <v>649</v>
      </c>
      <c r="D337" s="32" t="str">
        <f t="shared" si="5"/>
        <v>山形県東根市</v>
      </c>
      <c r="E337" s="35" t="s">
        <v>2126</v>
      </c>
    </row>
    <row r="338" spans="1:5" x14ac:dyDescent="0.45">
      <c r="A338" s="34" t="str">
        <f>B338&amp;COUNTIF($B$2:B338,B338)</f>
        <v>山形県12</v>
      </c>
      <c r="B338" s="32" t="s">
        <v>638</v>
      </c>
      <c r="C338" s="32" t="s">
        <v>650</v>
      </c>
      <c r="D338" s="32" t="str">
        <f t="shared" si="5"/>
        <v>山形県尾花沢市</v>
      </c>
      <c r="E338" s="35" t="s">
        <v>2126</v>
      </c>
    </row>
    <row r="339" spans="1:5" x14ac:dyDescent="0.45">
      <c r="A339" s="34" t="str">
        <f>B339&amp;COUNTIF($B$2:B339,B339)</f>
        <v>山形県13</v>
      </c>
      <c r="B339" s="32" t="s">
        <v>638</v>
      </c>
      <c r="C339" s="32" t="s">
        <v>651</v>
      </c>
      <c r="D339" s="32" t="str">
        <f t="shared" si="5"/>
        <v>山形県南陽市</v>
      </c>
      <c r="E339" s="35" t="s">
        <v>2127</v>
      </c>
    </row>
    <row r="340" spans="1:5" x14ac:dyDescent="0.45">
      <c r="A340" s="34" t="str">
        <f>B340&amp;COUNTIF($B$2:B340,B340)</f>
        <v>山形県14</v>
      </c>
      <c r="B340" s="32" t="s">
        <v>638</v>
      </c>
      <c r="C340" s="32" t="s">
        <v>652</v>
      </c>
      <c r="D340" s="32" t="str">
        <f t="shared" si="5"/>
        <v>山形県山辺町</v>
      </c>
      <c r="E340" s="35" t="s">
        <v>2126</v>
      </c>
    </row>
    <row r="341" spans="1:5" x14ac:dyDescent="0.45">
      <c r="A341" s="34" t="str">
        <f>B341&amp;COUNTIF($B$2:B341,B341)</f>
        <v>山形県15</v>
      </c>
      <c r="B341" s="32" t="s">
        <v>638</v>
      </c>
      <c r="C341" s="32" t="s">
        <v>653</v>
      </c>
      <c r="D341" s="32" t="str">
        <f t="shared" si="5"/>
        <v>山形県中山町</v>
      </c>
      <c r="E341" s="35" t="s">
        <v>2126</v>
      </c>
    </row>
    <row r="342" spans="1:5" x14ac:dyDescent="0.45">
      <c r="A342" s="34" t="str">
        <f>B342&amp;COUNTIF($B$2:B342,B342)</f>
        <v>山形県16</v>
      </c>
      <c r="B342" s="32" t="s">
        <v>638</v>
      </c>
      <c r="C342" s="32" t="s">
        <v>654</v>
      </c>
      <c r="D342" s="32" t="str">
        <f t="shared" si="5"/>
        <v>山形県河北町</v>
      </c>
      <c r="E342" s="35" t="s">
        <v>2126</v>
      </c>
    </row>
    <row r="343" spans="1:5" x14ac:dyDescent="0.45">
      <c r="A343" s="34" t="str">
        <f>B343&amp;COUNTIF($B$2:B343,B343)</f>
        <v>山形県17</v>
      </c>
      <c r="B343" s="32" t="s">
        <v>638</v>
      </c>
      <c r="C343" s="32" t="s">
        <v>655</v>
      </c>
      <c r="D343" s="32" t="str">
        <f t="shared" si="5"/>
        <v>山形県西川町</v>
      </c>
      <c r="E343" s="35" t="s">
        <v>2126</v>
      </c>
    </row>
    <row r="344" spans="1:5" x14ac:dyDescent="0.45">
      <c r="A344" s="34" t="str">
        <f>B344&amp;COUNTIF($B$2:B344,B344)</f>
        <v>山形県18</v>
      </c>
      <c r="B344" s="32" t="s">
        <v>638</v>
      </c>
      <c r="C344" s="32" t="s">
        <v>656</v>
      </c>
      <c r="D344" s="32" t="str">
        <f t="shared" si="5"/>
        <v>山形県朝日町</v>
      </c>
      <c r="E344" s="35" t="s">
        <v>2126</v>
      </c>
    </row>
    <row r="345" spans="1:5" x14ac:dyDescent="0.45">
      <c r="A345" s="34" t="str">
        <f>B345&amp;COUNTIF($B$2:B345,B345)</f>
        <v>山形県19</v>
      </c>
      <c r="B345" s="32" t="s">
        <v>638</v>
      </c>
      <c r="C345" s="32" t="s">
        <v>657</v>
      </c>
      <c r="D345" s="32" t="str">
        <f t="shared" si="5"/>
        <v>山形県大江町</v>
      </c>
      <c r="E345" s="35" t="s">
        <v>2126</v>
      </c>
    </row>
    <row r="346" spans="1:5" x14ac:dyDescent="0.45">
      <c r="A346" s="34" t="str">
        <f>B346&amp;COUNTIF($B$2:B346,B346)</f>
        <v>山形県20</v>
      </c>
      <c r="B346" s="32" t="s">
        <v>638</v>
      </c>
      <c r="C346" s="32" t="s">
        <v>658</v>
      </c>
      <c r="D346" s="32" t="str">
        <f t="shared" si="5"/>
        <v>山形県大石田町</v>
      </c>
      <c r="E346" s="35" t="s">
        <v>2126</v>
      </c>
    </row>
    <row r="347" spans="1:5" x14ac:dyDescent="0.45">
      <c r="A347" s="34" t="str">
        <f>B347&amp;COUNTIF($B$2:B347,B347)</f>
        <v>山形県21</v>
      </c>
      <c r="B347" s="32" t="s">
        <v>638</v>
      </c>
      <c r="C347" s="32" t="s">
        <v>659</v>
      </c>
      <c r="D347" s="32" t="str">
        <f t="shared" si="5"/>
        <v>山形県金山町</v>
      </c>
      <c r="E347" s="35" t="s">
        <v>2129</v>
      </c>
    </row>
    <row r="348" spans="1:5" x14ac:dyDescent="0.45">
      <c r="A348" s="34" t="str">
        <f>B348&amp;COUNTIF($B$2:B348,B348)</f>
        <v>山形県22</v>
      </c>
      <c r="B348" s="32" t="s">
        <v>638</v>
      </c>
      <c r="C348" s="32" t="s">
        <v>660</v>
      </c>
      <c r="D348" s="32" t="str">
        <f t="shared" si="5"/>
        <v>山形県最上町</v>
      </c>
      <c r="E348" s="35" t="s">
        <v>2129</v>
      </c>
    </row>
    <row r="349" spans="1:5" x14ac:dyDescent="0.45">
      <c r="A349" s="34" t="str">
        <f>B349&amp;COUNTIF($B$2:B349,B349)</f>
        <v>山形県23</v>
      </c>
      <c r="B349" s="32" t="s">
        <v>638</v>
      </c>
      <c r="C349" s="32" t="s">
        <v>661</v>
      </c>
      <c r="D349" s="32" t="str">
        <f t="shared" si="5"/>
        <v>山形県舟形町</v>
      </c>
      <c r="E349" s="35" t="s">
        <v>2129</v>
      </c>
    </row>
    <row r="350" spans="1:5" x14ac:dyDescent="0.45">
      <c r="A350" s="34" t="str">
        <f>B350&amp;COUNTIF($B$2:B350,B350)</f>
        <v>山形県24</v>
      </c>
      <c r="B350" s="32" t="s">
        <v>638</v>
      </c>
      <c r="C350" s="32" t="s">
        <v>662</v>
      </c>
      <c r="D350" s="32" t="str">
        <f t="shared" si="5"/>
        <v>山形県真室川町</v>
      </c>
      <c r="E350" s="35" t="s">
        <v>2129</v>
      </c>
    </row>
    <row r="351" spans="1:5" x14ac:dyDescent="0.45">
      <c r="A351" s="34" t="str">
        <f>B351&amp;COUNTIF($B$2:B351,B351)</f>
        <v>山形県25</v>
      </c>
      <c r="B351" s="32" t="s">
        <v>638</v>
      </c>
      <c r="C351" s="32" t="s">
        <v>663</v>
      </c>
      <c r="D351" s="32" t="str">
        <f t="shared" si="5"/>
        <v>山形県大蔵村</v>
      </c>
      <c r="E351" s="35" t="s">
        <v>2129</v>
      </c>
    </row>
    <row r="352" spans="1:5" x14ac:dyDescent="0.45">
      <c r="A352" s="34" t="str">
        <f>B352&amp;COUNTIF($B$2:B352,B352)</f>
        <v>山形県26</v>
      </c>
      <c r="B352" s="32" t="s">
        <v>638</v>
      </c>
      <c r="C352" s="32" t="s">
        <v>664</v>
      </c>
      <c r="D352" s="32" t="str">
        <f t="shared" si="5"/>
        <v>山形県鮭川村</v>
      </c>
      <c r="E352" s="35" t="s">
        <v>2129</v>
      </c>
    </row>
    <row r="353" spans="1:5" x14ac:dyDescent="0.45">
      <c r="A353" s="34" t="str">
        <f>B353&amp;COUNTIF($B$2:B353,B353)</f>
        <v>山形県27</v>
      </c>
      <c r="B353" s="32" t="s">
        <v>638</v>
      </c>
      <c r="C353" s="32" t="s">
        <v>665</v>
      </c>
      <c r="D353" s="32" t="str">
        <f t="shared" si="5"/>
        <v>山形県戸沢村</v>
      </c>
      <c r="E353" s="35" t="s">
        <v>2129</v>
      </c>
    </row>
    <row r="354" spans="1:5" x14ac:dyDescent="0.45">
      <c r="A354" s="34" t="str">
        <f>B354&amp;COUNTIF($B$2:B354,B354)</f>
        <v>山形県28</v>
      </c>
      <c r="B354" s="32" t="s">
        <v>638</v>
      </c>
      <c r="C354" s="32" t="s">
        <v>666</v>
      </c>
      <c r="D354" s="32" t="str">
        <f t="shared" si="5"/>
        <v>山形県高畠町</v>
      </c>
      <c r="E354" s="35" t="s">
        <v>2127</v>
      </c>
    </row>
    <row r="355" spans="1:5" x14ac:dyDescent="0.45">
      <c r="A355" s="34" t="str">
        <f>B355&amp;COUNTIF($B$2:B355,B355)</f>
        <v>山形県29</v>
      </c>
      <c r="B355" s="32" t="s">
        <v>638</v>
      </c>
      <c r="C355" s="32" t="s">
        <v>667</v>
      </c>
      <c r="D355" s="32" t="str">
        <f t="shared" si="5"/>
        <v>山形県川西町</v>
      </c>
      <c r="E355" s="35" t="s">
        <v>2127</v>
      </c>
    </row>
    <row r="356" spans="1:5" x14ac:dyDescent="0.45">
      <c r="A356" s="34" t="str">
        <f>B356&amp;COUNTIF($B$2:B356,B356)</f>
        <v>山形県30</v>
      </c>
      <c r="B356" s="32" t="s">
        <v>638</v>
      </c>
      <c r="C356" s="32" t="s">
        <v>668</v>
      </c>
      <c r="D356" s="32" t="str">
        <f t="shared" si="5"/>
        <v>山形県小国町</v>
      </c>
      <c r="E356" s="35" t="s">
        <v>2127</v>
      </c>
    </row>
    <row r="357" spans="1:5" x14ac:dyDescent="0.45">
      <c r="A357" s="34" t="str">
        <f>B357&amp;COUNTIF($B$2:B357,B357)</f>
        <v>山形県31</v>
      </c>
      <c r="B357" s="32" t="s">
        <v>638</v>
      </c>
      <c r="C357" s="32" t="s">
        <v>669</v>
      </c>
      <c r="D357" s="32" t="str">
        <f t="shared" si="5"/>
        <v>山形県白鷹町</v>
      </c>
      <c r="E357" s="35" t="s">
        <v>2127</v>
      </c>
    </row>
    <row r="358" spans="1:5" x14ac:dyDescent="0.45">
      <c r="A358" s="34" t="str">
        <f>B358&amp;COUNTIF($B$2:B358,B358)</f>
        <v>山形県32</v>
      </c>
      <c r="B358" s="32" t="s">
        <v>638</v>
      </c>
      <c r="C358" s="32" t="s">
        <v>670</v>
      </c>
      <c r="D358" s="32" t="str">
        <f t="shared" si="5"/>
        <v>山形県飯豊町</v>
      </c>
      <c r="E358" s="35" t="s">
        <v>2127</v>
      </c>
    </row>
    <row r="359" spans="1:5" x14ac:dyDescent="0.45">
      <c r="A359" s="34" t="str">
        <f>B359&amp;COUNTIF($B$2:B359,B359)</f>
        <v>山形県33</v>
      </c>
      <c r="B359" s="32" t="s">
        <v>638</v>
      </c>
      <c r="C359" s="32" t="s">
        <v>671</v>
      </c>
      <c r="D359" s="32" t="str">
        <f t="shared" si="5"/>
        <v>山形県三川町</v>
      </c>
      <c r="E359" s="35" t="s">
        <v>2128</v>
      </c>
    </row>
    <row r="360" spans="1:5" x14ac:dyDescent="0.45">
      <c r="A360" s="34" t="str">
        <f>B360&amp;COUNTIF($B$2:B360,B360)</f>
        <v>山形県34</v>
      </c>
      <c r="B360" s="32" t="s">
        <v>638</v>
      </c>
      <c r="C360" s="32" t="s">
        <v>672</v>
      </c>
      <c r="D360" s="32" t="str">
        <f t="shared" si="5"/>
        <v>山形県庄内町</v>
      </c>
      <c r="E360" s="35" t="s">
        <v>2128</v>
      </c>
    </row>
    <row r="361" spans="1:5" x14ac:dyDescent="0.45">
      <c r="A361" s="34" t="str">
        <f>B361&amp;COUNTIF($B$2:B361,B361)</f>
        <v>山形県35</v>
      </c>
      <c r="B361" s="32" t="s">
        <v>638</v>
      </c>
      <c r="C361" s="32" t="s">
        <v>673</v>
      </c>
      <c r="D361" s="32" t="str">
        <f t="shared" si="5"/>
        <v>山形県遊佐町</v>
      </c>
      <c r="E361" s="35" t="s">
        <v>2128</v>
      </c>
    </row>
    <row r="362" spans="1:5" x14ac:dyDescent="0.45">
      <c r="A362" s="34" t="str">
        <f>B362&amp;COUNTIF($B$2:B362,B362)</f>
        <v>福島県1</v>
      </c>
      <c r="B362" s="32" t="s">
        <v>674</v>
      </c>
      <c r="C362" s="32" t="s">
        <v>675</v>
      </c>
      <c r="D362" s="32" t="str">
        <f t="shared" si="5"/>
        <v>福島県福島市</v>
      </c>
      <c r="E362" s="35" t="s">
        <v>2130</v>
      </c>
    </row>
    <row r="363" spans="1:5" x14ac:dyDescent="0.45">
      <c r="A363" s="34" t="str">
        <f>B363&amp;COUNTIF($B$2:B363,B363)</f>
        <v>福島県2</v>
      </c>
      <c r="B363" s="32" t="s">
        <v>674</v>
      </c>
      <c r="C363" s="32" t="s">
        <v>676</v>
      </c>
      <c r="D363" s="32" t="str">
        <f t="shared" si="5"/>
        <v>福島県会津若松市</v>
      </c>
      <c r="E363" s="35" t="s">
        <v>2131</v>
      </c>
    </row>
    <row r="364" spans="1:5" x14ac:dyDescent="0.45">
      <c r="A364" s="34" t="str">
        <f>B364&amp;COUNTIF($B$2:B364,B364)</f>
        <v>福島県3</v>
      </c>
      <c r="B364" s="32" t="s">
        <v>674</v>
      </c>
      <c r="C364" s="32" t="s">
        <v>677</v>
      </c>
      <c r="D364" s="32" t="str">
        <f t="shared" si="5"/>
        <v>福島県郡山市</v>
      </c>
      <c r="E364" s="35" t="s">
        <v>2132</v>
      </c>
    </row>
    <row r="365" spans="1:5" x14ac:dyDescent="0.45">
      <c r="A365" s="34" t="str">
        <f>B365&amp;COUNTIF($B$2:B365,B365)</f>
        <v>福島県4</v>
      </c>
      <c r="B365" s="32" t="s">
        <v>674</v>
      </c>
      <c r="C365" s="32" t="s">
        <v>678</v>
      </c>
      <c r="D365" s="32" t="str">
        <f t="shared" si="5"/>
        <v>福島県いわき市</v>
      </c>
      <c r="E365" s="35" t="s">
        <v>2133</v>
      </c>
    </row>
    <row r="366" spans="1:5" x14ac:dyDescent="0.45">
      <c r="A366" s="34" t="str">
        <f>B366&amp;COUNTIF($B$2:B366,B366)</f>
        <v>福島県5</v>
      </c>
      <c r="B366" s="32" t="s">
        <v>674</v>
      </c>
      <c r="C366" s="32" t="s">
        <v>679</v>
      </c>
      <c r="D366" s="32" t="str">
        <f t="shared" si="5"/>
        <v>福島県白河市</v>
      </c>
      <c r="E366" s="35" t="s">
        <v>2134</v>
      </c>
    </row>
    <row r="367" spans="1:5" x14ac:dyDescent="0.45">
      <c r="A367" s="34" t="str">
        <f>B367&amp;COUNTIF($B$2:B367,B367)</f>
        <v>福島県6</v>
      </c>
      <c r="B367" s="32" t="s">
        <v>674</v>
      </c>
      <c r="C367" s="32" t="s">
        <v>680</v>
      </c>
      <c r="D367" s="32" t="str">
        <f t="shared" si="5"/>
        <v>福島県須賀川市</v>
      </c>
      <c r="E367" s="35" t="s">
        <v>2132</v>
      </c>
    </row>
    <row r="368" spans="1:5" x14ac:dyDescent="0.45">
      <c r="A368" s="34" t="str">
        <f>B368&amp;COUNTIF($B$2:B368,B368)</f>
        <v>福島県7</v>
      </c>
      <c r="B368" s="32" t="s">
        <v>674</v>
      </c>
      <c r="C368" s="32" t="s">
        <v>681</v>
      </c>
      <c r="D368" s="32" t="str">
        <f t="shared" si="5"/>
        <v>福島県喜多方市</v>
      </c>
      <c r="E368" s="35" t="s">
        <v>2131</v>
      </c>
    </row>
    <row r="369" spans="1:5" x14ac:dyDescent="0.45">
      <c r="A369" s="34" t="str">
        <f>B369&amp;COUNTIF($B$2:B369,B369)</f>
        <v>福島県8</v>
      </c>
      <c r="B369" s="32" t="s">
        <v>674</v>
      </c>
      <c r="C369" s="32" t="s">
        <v>682</v>
      </c>
      <c r="D369" s="32" t="str">
        <f t="shared" si="5"/>
        <v>福島県相馬市</v>
      </c>
      <c r="E369" s="35" t="s">
        <v>2135</v>
      </c>
    </row>
    <row r="370" spans="1:5" x14ac:dyDescent="0.45">
      <c r="A370" s="34" t="str">
        <f>B370&amp;COUNTIF($B$2:B370,B370)</f>
        <v>福島県9</v>
      </c>
      <c r="B370" s="32" t="s">
        <v>674</v>
      </c>
      <c r="C370" s="32" t="s">
        <v>683</v>
      </c>
      <c r="D370" s="32" t="str">
        <f t="shared" si="5"/>
        <v>福島県二本松市</v>
      </c>
      <c r="E370" s="35" t="s">
        <v>2130</v>
      </c>
    </row>
    <row r="371" spans="1:5" x14ac:dyDescent="0.45">
      <c r="A371" s="34" t="str">
        <f>B371&amp;COUNTIF($B$2:B371,B371)</f>
        <v>福島県10</v>
      </c>
      <c r="B371" s="32" t="s">
        <v>674</v>
      </c>
      <c r="C371" s="32" t="s">
        <v>684</v>
      </c>
      <c r="D371" s="32" t="str">
        <f t="shared" si="5"/>
        <v>福島県田村市</v>
      </c>
      <c r="E371" s="35" t="s">
        <v>2132</v>
      </c>
    </row>
    <row r="372" spans="1:5" x14ac:dyDescent="0.45">
      <c r="A372" s="34" t="str">
        <f>B372&amp;COUNTIF($B$2:B372,B372)</f>
        <v>福島県11</v>
      </c>
      <c r="B372" s="32" t="s">
        <v>674</v>
      </c>
      <c r="C372" s="32" t="s">
        <v>685</v>
      </c>
      <c r="D372" s="32" t="str">
        <f t="shared" si="5"/>
        <v>福島県南相馬市</v>
      </c>
      <c r="E372" s="35" t="s">
        <v>2135</v>
      </c>
    </row>
    <row r="373" spans="1:5" x14ac:dyDescent="0.45">
      <c r="A373" s="34" t="str">
        <f>B373&amp;COUNTIF($B$2:B373,B373)</f>
        <v>福島県12</v>
      </c>
      <c r="B373" s="32" t="s">
        <v>674</v>
      </c>
      <c r="C373" s="32" t="s">
        <v>357</v>
      </c>
      <c r="D373" s="32" t="str">
        <f t="shared" si="5"/>
        <v>福島県伊達市</v>
      </c>
      <c r="E373" s="35" t="s">
        <v>2130</v>
      </c>
    </row>
    <row r="374" spans="1:5" x14ac:dyDescent="0.45">
      <c r="A374" s="34" t="str">
        <f>B374&amp;COUNTIF($B$2:B374,B374)</f>
        <v>福島県13</v>
      </c>
      <c r="B374" s="32" t="s">
        <v>674</v>
      </c>
      <c r="C374" s="32" t="s">
        <v>686</v>
      </c>
      <c r="D374" s="32" t="str">
        <f t="shared" si="5"/>
        <v>福島県本宮市</v>
      </c>
      <c r="E374" s="35" t="s">
        <v>2130</v>
      </c>
    </row>
    <row r="375" spans="1:5" x14ac:dyDescent="0.45">
      <c r="A375" s="34" t="str">
        <f>B375&amp;COUNTIF($B$2:B375,B375)</f>
        <v>福島県14</v>
      </c>
      <c r="B375" s="32" t="s">
        <v>674</v>
      </c>
      <c r="C375" s="32" t="s">
        <v>687</v>
      </c>
      <c r="D375" s="32" t="str">
        <f t="shared" si="5"/>
        <v>福島県桑折町</v>
      </c>
      <c r="E375" s="35" t="s">
        <v>2130</v>
      </c>
    </row>
    <row r="376" spans="1:5" x14ac:dyDescent="0.45">
      <c r="A376" s="34" t="str">
        <f>B376&amp;COUNTIF($B$2:B376,B376)</f>
        <v>福島県15</v>
      </c>
      <c r="B376" s="32" t="s">
        <v>674</v>
      </c>
      <c r="C376" s="32" t="s">
        <v>688</v>
      </c>
      <c r="D376" s="32" t="str">
        <f t="shared" si="5"/>
        <v>福島県国見町</v>
      </c>
      <c r="E376" s="35" t="s">
        <v>2130</v>
      </c>
    </row>
    <row r="377" spans="1:5" x14ac:dyDescent="0.45">
      <c r="A377" s="34" t="str">
        <f>B377&amp;COUNTIF($B$2:B377,B377)</f>
        <v>福島県16</v>
      </c>
      <c r="B377" s="32" t="s">
        <v>674</v>
      </c>
      <c r="C377" s="32" t="s">
        <v>689</v>
      </c>
      <c r="D377" s="32" t="str">
        <f t="shared" si="5"/>
        <v>福島県川俣町</v>
      </c>
      <c r="E377" s="35" t="s">
        <v>2130</v>
      </c>
    </row>
    <row r="378" spans="1:5" x14ac:dyDescent="0.45">
      <c r="A378" s="34" t="str">
        <f>B378&amp;COUNTIF($B$2:B378,B378)</f>
        <v>福島県17</v>
      </c>
      <c r="B378" s="32" t="s">
        <v>674</v>
      </c>
      <c r="C378" s="32" t="s">
        <v>690</v>
      </c>
      <c r="D378" s="32" t="str">
        <f t="shared" si="5"/>
        <v>福島県大玉村</v>
      </c>
      <c r="E378" s="35" t="s">
        <v>2130</v>
      </c>
    </row>
    <row r="379" spans="1:5" x14ac:dyDescent="0.45">
      <c r="A379" s="34" t="str">
        <f>B379&amp;COUNTIF($B$2:B379,B379)</f>
        <v>福島県18</v>
      </c>
      <c r="B379" s="32" t="s">
        <v>674</v>
      </c>
      <c r="C379" s="32" t="s">
        <v>691</v>
      </c>
      <c r="D379" s="32" t="str">
        <f t="shared" si="5"/>
        <v>福島県鏡石町</v>
      </c>
      <c r="E379" s="35" t="s">
        <v>2132</v>
      </c>
    </row>
    <row r="380" spans="1:5" x14ac:dyDescent="0.45">
      <c r="A380" s="34" t="str">
        <f>B380&amp;COUNTIF($B$2:B380,B380)</f>
        <v>福島県19</v>
      </c>
      <c r="B380" s="32" t="s">
        <v>674</v>
      </c>
      <c r="C380" s="32" t="s">
        <v>692</v>
      </c>
      <c r="D380" s="32" t="str">
        <f t="shared" si="5"/>
        <v>福島県天栄村</v>
      </c>
      <c r="E380" s="35" t="s">
        <v>2132</v>
      </c>
    </row>
    <row r="381" spans="1:5" x14ac:dyDescent="0.45">
      <c r="A381" s="34" t="str">
        <f>B381&amp;COUNTIF($B$2:B381,B381)</f>
        <v>福島県20</v>
      </c>
      <c r="B381" s="32" t="s">
        <v>674</v>
      </c>
      <c r="C381" s="32" t="s">
        <v>693</v>
      </c>
      <c r="D381" s="32" t="str">
        <f t="shared" si="5"/>
        <v>福島県下郷町</v>
      </c>
      <c r="E381" s="35" t="s">
        <v>2131</v>
      </c>
    </row>
    <row r="382" spans="1:5" x14ac:dyDescent="0.45">
      <c r="A382" s="34" t="str">
        <f>B382&amp;COUNTIF($B$2:B382,B382)</f>
        <v>福島県21</v>
      </c>
      <c r="B382" s="32" t="s">
        <v>674</v>
      </c>
      <c r="C382" s="32" t="s">
        <v>694</v>
      </c>
      <c r="D382" s="32" t="str">
        <f t="shared" si="5"/>
        <v>福島県檜枝岐村</v>
      </c>
      <c r="E382" s="35" t="s">
        <v>2131</v>
      </c>
    </row>
    <row r="383" spans="1:5" x14ac:dyDescent="0.45">
      <c r="A383" s="34" t="str">
        <f>B383&amp;COUNTIF($B$2:B383,B383)</f>
        <v>福島県22</v>
      </c>
      <c r="B383" s="32" t="s">
        <v>674</v>
      </c>
      <c r="C383" s="32" t="s">
        <v>695</v>
      </c>
      <c r="D383" s="32" t="str">
        <f t="shared" si="5"/>
        <v>福島県只見町</v>
      </c>
      <c r="E383" s="35" t="s">
        <v>2131</v>
      </c>
    </row>
    <row r="384" spans="1:5" x14ac:dyDescent="0.45">
      <c r="A384" s="34" t="str">
        <f>B384&amp;COUNTIF($B$2:B384,B384)</f>
        <v>福島県23</v>
      </c>
      <c r="B384" s="32" t="s">
        <v>674</v>
      </c>
      <c r="C384" s="32" t="s">
        <v>696</v>
      </c>
      <c r="D384" s="32" t="str">
        <f t="shared" si="5"/>
        <v>福島県南会津町</v>
      </c>
      <c r="E384" s="35" t="s">
        <v>2131</v>
      </c>
    </row>
    <row r="385" spans="1:5" x14ac:dyDescent="0.45">
      <c r="A385" s="34" t="str">
        <f>B385&amp;COUNTIF($B$2:B385,B385)</f>
        <v>福島県24</v>
      </c>
      <c r="B385" s="32" t="s">
        <v>674</v>
      </c>
      <c r="C385" s="32" t="s">
        <v>697</v>
      </c>
      <c r="D385" s="32" t="str">
        <f t="shared" si="5"/>
        <v>福島県北塩原村</v>
      </c>
      <c r="E385" s="35" t="s">
        <v>2131</v>
      </c>
    </row>
    <row r="386" spans="1:5" x14ac:dyDescent="0.45">
      <c r="A386" s="34" t="str">
        <f>B386&amp;COUNTIF($B$2:B386,B386)</f>
        <v>福島県25</v>
      </c>
      <c r="B386" s="32" t="s">
        <v>674</v>
      </c>
      <c r="C386" s="32" t="s">
        <v>698</v>
      </c>
      <c r="D386" s="32" t="str">
        <f t="shared" ref="D386:D449" si="6">B386&amp;C386</f>
        <v>福島県西会津町</v>
      </c>
      <c r="E386" s="35" t="s">
        <v>2131</v>
      </c>
    </row>
    <row r="387" spans="1:5" x14ac:dyDescent="0.45">
      <c r="A387" s="34" t="str">
        <f>B387&amp;COUNTIF($B$2:B387,B387)</f>
        <v>福島県26</v>
      </c>
      <c r="B387" s="32" t="s">
        <v>674</v>
      </c>
      <c r="C387" s="32" t="s">
        <v>699</v>
      </c>
      <c r="D387" s="32" t="str">
        <f t="shared" si="6"/>
        <v>福島県磐梯町</v>
      </c>
      <c r="E387" s="35" t="s">
        <v>2131</v>
      </c>
    </row>
    <row r="388" spans="1:5" x14ac:dyDescent="0.45">
      <c r="A388" s="34" t="str">
        <f>B388&amp;COUNTIF($B$2:B388,B388)</f>
        <v>福島県27</v>
      </c>
      <c r="B388" s="32" t="s">
        <v>674</v>
      </c>
      <c r="C388" s="32" t="s">
        <v>700</v>
      </c>
      <c r="D388" s="32" t="str">
        <f t="shared" si="6"/>
        <v>福島県猪苗代町</v>
      </c>
      <c r="E388" s="35" t="s">
        <v>2131</v>
      </c>
    </row>
    <row r="389" spans="1:5" x14ac:dyDescent="0.45">
      <c r="A389" s="34" t="str">
        <f>B389&amp;COUNTIF($B$2:B389,B389)</f>
        <v>福島県28</v>
      </c>
      <c r="B389" s="32" t="s">
        <v>674</v>
      </c>
      <c r="C389" s="32" t="s">
        <v>701</v>
      </c>
      <c r="D389" s="32" t="str">
        <f t="shared" si="6"/>
        <v>福島県会津坂下町</v>
      </c>
      <c r="E389" s="35" t="s">
        <v>2131</v>
      </c>
    </row>
    <row r="390" spans="1:5" x14ac:dyDescent="0.45">
      <c r="A390" s="34" t="str">
        <f>B390&amp;COUNTIF($B$2:B390,B390)</f>
        <v>福島県29</v>
      </c>
      <c r="B390" s="32" t="s">
        <v>674</v>
      </c>
      <c r="C390" s="32" t="s">
        <v>702</v>
      </c>
      <c r="D390" s="32" t="str">
        <f t="shared" si="6"/>
        <v>福島県湯川村</v>
      </c>
      <c r="E390" s="35" t="s">
        <v>2131</v>
      </c>
    </row>
    <row r="391" spans="1:5" x14ac:dyDescent="0.45">
      <c r="A391" s="34" t="str">
        <f>B391&amp;COUNTIF($B$2:B391,B391)</f>
        <v>福島県30</v>
      </c>
      <c r="B391" s="32" t="s">
        <v>674</v>
      </c>
      <c r="C391" s="32" t="s">
        <v>703</v>
      </c>
      <c r="D391" s="32" t="str">
        <f t="shared" si="6"/>
        <v>福島県柳津町</v>
      </c>
      <c r="E391" s="35" t="s">
        <v>2131</v>
      </c>
    </row>
    <row r="392" spans="1:5" x14ac:dyDescent="0.45">
      <c r="A392" s="34" t="str">
        <f>B392&amp;COUNTIF($B$2:B392,B392)</f>
        <v>福島県31</v>
      </c>
      <c r="B392" s="32" t="s">
        <v>674</v>
      </c>
      <c r="C392" s="32" t="s">
        <v>704</v>
      </c>
      <c r="D392" s="32" t="str">
        <f t="shared" si="6"/>
        <v>福島県三島町</v>
      </c>
      <c r="E392" s="35" t="s">
        <v>2131</v>
      </c>
    </row>
    <row r="393" spans="1:5" x14ac:dyDescent="0.45">
      <c r="A393" s="34" t="str">
        <f>B393&amp;COUNTIF($B$2:B393,B393)</f>
        <v>福島県32</v>
      </c>
      <c r="B393" s="32" t="s">
        <v>674</v>
      </c>
      <c r="C393" s="32" t="s">
        <v>659</v>
      </c>
      <c r="D393" s="32" t="str">
        <f t="shared" si="6"/>
        <v>福島県金山町</v>
      </c>
      <c r="E393" s="35" t="s">
        <v>2131</v>
      </c>
    </row>
    <row r="394" spans="1:5" x14ac:dyDescent="0.45">
      <c r="A394" s="34" t="str">
        <f>B394&amp;COUNTIF($B$2:B394,B394)</f>
        <v>福島県33</v>
      </c>
      <c r="B394" s="32" t="s">
        <v>674</v>
      </c>
      <c r="C394" s="32" t="s">
        <v>705</v>
      </c>
      <c r="D394" s="32" t="str">
        <f t="shared" si="6"/>
        <v>福島県昭和村</v>
      </c>
      <c r="E394" s="35" t="s">
        <v>2131</v>
      </c>
    </row>
    <row r="395" spans="1:5" x14ac:dyDescent="0.45">
      <c r="A395" s="34" t="str">
        <f>B395&amp;COUNTIF($B$2:B395,B395)</f>
        <v>福島県34</v>
      </c>
      <c r="B395" s="32" t="s">
        <v>674</v>
      </c>
      <c r="C395" s="32" t="s">
        <v>706</v>
      </c>
      <c r="D395" s="32" t="str">
        <f t="shared" si="6"/>
        <v>福島県会津美里町</v>
      </c>
      <c r="E395" s="35" t="s">
        <v>2131</v>
      </c>
    </row>
    <row r="396" spans="1:5" x14ac:dyDescent="0.45">
      <c r="A396" s="34" t="str">
        <f>B396&amp;COUNTIF($B$2:B396,B396)</f>
        <v>福島県35</v>
      </c>
      <c r="B396" s="32" t="s">
        <v>674</v>
      </c>
      <c r="C396" s="32" t="s">
        <v>707</v>
      </c>
      <c r="D396" s="32" t="str">
        <f t="shared" si="6"/>
        <v>福島県西郷村</v>
      </c>
      <c r="E396" s="35" t="s">
        <v>2134</v>
      </c>
    </row>
    <row r="397" spans="1:5" x14ac:dyDescent="0.45">
      <c r="A397" s="34" t="str">
        <f>B397&amp;COUNTIF($B$2:B397,B397)</f>
        <v>福島県36</v>
      </c>
      <c r="B397" s="32" t="s">
        <v>674</v>
      </c>
      <c r="C397" s="32" t="s">
        <v>708</v>
      </c>
      <c r="D397" s="32" t="str">
        <f t="shared" si="6"/>
        <v>福島県泉崎村</v>
      </c>
      <c r="E397" s="35" t="s">
        <v>2134</v>
      </c>
    </row>
    <row r="398" spans="1:5" x14ac:dyDescent="0.45">
      <c r="A398" s="34" t="str">
        <f>B398&amp;COUNTIF($B$2:B398,B398)</f>
        <v>福島県37</v>
      </c>
      <c r="B398" s="32" t="s">
        <v>674</v>
      </c>
      <c r="C398" s="32" t="s">
        <v>709</v>
      </c>
      <c r="D398" s="32" t="str">
        <f t="shared" si="6"/>
        <v>福島県中島村</v>
      </c>
      <c r="E398" s="35" t="s">
        <v>2134</v>
      </c>
    </row>
    <row r="399" spans="1:5" x14ac:dyDescent="0.45">
      <c r="A399" s="34" t="str">
        <f>B399&amp;COUNTIF($B$2:B399,B399)</f>
        <v>福島県38</v>
      </c>
      <c r="B399" s="32" t="s">
        <v>674</v>
      </c>
      <c r="C399" s="32" t="s">
        <v>710</v>
      </c>
      <c r="D399" s="32" t="str">
        <f t="shared" si="6"/>
        <v>福島県矢吹町</v>
      </c>
      <c r="E399" s="35" t="s">
        <v>2134</v>
      </c>
    </row>
    <row r="400" spans="1:5" x14ac:dyDescent="0.45">
      <c r="A400" s="34" t="str">
        <f>B400&amp;COUNTIF($B$2:B400,B400)</f>
        <v>福島県39</v>
      </c>
      <c r="B400" s="32" t="s">
        <v>674</v>
      </c>
      <c r="C400" s="32" t="s">
        <v>711</v>
      </c>
      <c r="D400" s="32" t="str">
        <f t="shared" si="6"/>
        <v>福島県棚倉町</v>
      </c>
      <c r="E400" s="35" t="s">
        <v>2134</v>
      </c>
    </row>
    <row r="401" spans="1:5" x14ac:dyDescent="0.45">
      <c r="A401" s="34" t="str">
        <f>B401&amp;COUNTIF($B$2:B401,B401)</f>
        <v>福島県40</v>
      </c>
      <c r="B401" s="32" t="s">
        <v>674</v>
      </c>
      <c r="C401" s="32" t="s">
        <v>712</v>
      </c>
      <c r="D401" s="32" t="str">
        <f t="shared" si="6"/>
        <v>福島県矢祭町</v>
      </c>
      <c r="E401" s="35" t="s">
        <v>2134</v>
      </c>
    </row>
    <row r="402" spans="1:5" x14ac:dyDescent="0.45">
      <c r="A402" s="34" t="str">
        <f>B402&amp;COUNTIF($B$2:B402,B402)</f>
        <v>福島県41</v>
      </c>
      <c r="B402" s="32" t="s">
        <v>674</v>
      </c>
      <c r="C402" s="32" t="s">
        <v>713</v>
      </c>
      <c r="D402" s="32" t="str">
        <f t="shared" si="6"/>
        <v>福島県塙町</v>
      </c>
      <c r="E402" s="35" t="s">
        <v>2134</v>
      </c>
    </row>
    <row r="403" spans="1:5" x14ac:dyDescent="0.45">
      <c r="A403" s="34" t="str">
        <f>B403&amp;COUNTIF($B$2:B403,B403)</f>
        <v>福島県42</v>
      </c>
      <c r="B403" s="32" t="s">
        <v>674</v>
      </c>
      <c r="C403" s="32" t="s">
        <v>714</v>
      </c>
      <c r="D403" s="32" t="str">
        <f t="shared" si="6"/>
        <v>福島県鮫川村</v>
      </c>
      <c r="E403" s="35" t="s">
        <v>2134</v>
      </c>
    </row>
    <row r="404" spans="1:5" x14ac:dyDescent="0.45">
      <c r="A404" s="34" t="str">
        <f>B404&amp;COUNTIF($B$2:B404,B404)</f>
        <v>福島県43</v>
      </c>
      <c r="B404" s="32" t="s">
        <v>674</v>
      </c>
      <c r="C404" s="32" t="s">
        <v>715</v>
      </c>
      <c r="D404" s="32" t="str">
        <f t="shared" si="6"/>
        <v>福島県石川町</v>
      </c>
      <c r="E404" s="35" t="s">
        <v>2132</v>
      </c>
    </row>
    <row r="405" spans="1:5" x14ac:dyDescent="0.45">
      <c r="A405" s="34" t="str">
        <f>B405&amp;COUNTIF($B$2:B405,B405)</f>
        <v>福島県44</v>
      </c>
      <c r="B405" s="32" t="s">
        <v>674</v>
      </c>
      <c r="C405" s="32" t="s">
        <v>716</v>
      </c>
      <c r="D405" s="32" t="str">
        <f t="shared" si="6"/>
        <v>福島県玉川村</v>
      </c>
      <c r="E405" s="35" t="s">
        <v>2132</v>
      </c>
    </row>
    <row r="406" spans="1:5" x14ac:dyDescent="0.45">
      <c r="A406" s="34" t="str">
        <f>B406&amp;COUNTIF($B$2:B406,B406)</f>
        <v>福島県45</v>
      </c>
      <c r="B406" s="32" t="s">
        <v>674</v>
      </c>
      <c r="C406" s="32" t="s">
        <v>717</v>
      </c>
      <c r="D406" s="32" t="str">
        <f t="shared" si="6"/>
        <v>福島県平田村</v>
      </c>
      <c r="E406" s="35" t="s">
        <v>2132</v>
      </c>
    </row>
    <row r="407" spans="1:5" x14ac:dyDescent="0.45">
      <c r="A407" s="34" t="str">
        <f>B407&amp;COUNTIF($B$2:B407,B407)</f>
        <v>福島県46</v>
      </c>
      <c r="B407" s="32" t="s">
        <v>674</v>
      </c>
      <c r="C407" s="32" t="s">
        <v>718</v>
      </c>
      <c r="D407" s="32" t="str">
        <f t="shared" si="6"/>
        <v>福島県浅川町</v>
      </c>
      <c r="E407" s="35" t="s">
        <v>2132</v>
      </c>
    </row>
    <row r="408" spans="1:5" x14ac:dyDescent="0.45">
      <c r="A408" s="34" t="str">
        <f>B408&amp;COUNTIF($B$2:B408,B408)</f>
        <v>福島県47</v>
      </c>
      <c r="B408" s="32" t="s">
        <v>674</v>
      </c>
      <c r="C408" s="32" t="s">
        <v>719</v>
      </c>
      <c r="D408" s="32" t="str">
        <f t="shared" si="6"/>
        <v>福島県古殿町</v>
      </c>
      <c r="E408" s="35" t="s">
        <v>2132</v>
      </c>
    </row>
    <row r="409" spans="1:5" x14ac:dyDescent="0.45">
      <c r="A409" s="34" t="str">
        <f>B409&amp;COUNTIF($B$2:B409,B409)</f>
        <v>福島県48</v>
      </c>
      <c r="B409" s="32" t="s">
        <v>674</v>
      </c>
      <c r="C409" s="32" t="s">
        <v>720</v>
      </c>
      <c r="D409" s="32" t="str">
        <f t="shared" si="6"/>
        <v>福島県三春町</v>
      </c>
      <c r="E409" s="35" t="s">
        <v>2132</v>
      </c>
    </row>
    <row r="410" spans="1:5" x14ac:dyDescent="0.45">
      <c r="A410" s="34" t="str">
        <f>B410&amp;COUNTIF($B$2:B410,B410)</f>
        <v>福島県49</v>
      </c>
      <c r="B410" s="32" t="s">
        <v>674</v>
      </c>
      <c r="C410" s="32" t="s">
        <v>721</v>
      </c>
      <c r="D410" s="32" t="str">
        <f t="shared" si="6"/>
        <v>福島県小野町</v>
      </c>
      <c r="E410" s="35" t="s">
        <v>2132</v>
      </c>
    </row>
    <row r="411" spans="1:5" x14ac:dyDescent="0.45">
      <c r="A411" s="34" t="str">
        <f>B411&amp;COUNTIF($B$2:B411,B411)</f>
        <v>福島県50</v>
      </c>
      <c r="B411" s="32" t="s">
        <v>674</v>
      </c>
      <c r="C411" s="32" t="s">
        <v>722</v>
      </c>
      <c r="D411" s="32" t="str">
        <f t="shared" si="6"/>
        <v>福島県広野町</v>
      </c>
      <c r="E411" s="35" t="s">
        <v>2135</v>
      </c>
    </row>
    <row r="412" spans="1:5" x14ac:dyDescent="0.45">
      <c r="A412" s="34" t="str">
        <f>B412&amp;COUNTIF($B$2:B412,B412)</f>
        <v>福島県51</v>
      </c>
      <c r="B412" s="32" t="s">
        <v>674</v>
      </c>
      <c r="C412" s="32" t="s">
        <v>723</v>
      </c>
      <c r="D412" s="32" t="str">
        <f t="shared" si="6"/>
        <v>福島県楢葉町</v>
      </c>
      <c r="E412" s="35" t="s">
        <v>2135</v>
      </c>
    </row>
    <row r="413" spans="1:5" x14ac:dyDescent="0.45">
      <c r="A413" s="34" t="str">
        <f>B413&amp;COUNTIF($B$2:B413,B413)</f>
        <v>福島県52</v>
      </c>
      <c r="B413" s="32" t="s">
        <v>674</v>
      </c>
      <c r="C413" s="32" t="s">
        <v>724</v>
      </c>
      <c r="D413" s="32" t="str">
        <f t="shared" si="6"/>
        <v>福島県富岡町</v>
      </c>
      <c r="E413" s="35" t="s">
        <v>2135</v>
      </c>
    </row>
    <row r="414" spans="1:5" x14ac:dyDescent="0.45">
      <c r="A414" s="34" t="str">
        <f>B414&amp;COUNTIF($B$2:B414,B414)</f>
        <v>福島県53</v>
      </c>
      <c r="B414" s="32" t="s">
        <v>674</v>
      </c>
      <c r="C414" s="32" t="s">
        <v>725</v>
      </c>
      <c r="D414" s="32" t="str">
        <f t="shared" si="6"/>
        <v>福島県川内村</v>
      </c>
      <c r="E414" s="35" t="s">
        <v>2135</v>
      </c>
    </row>
    <row r="415" spans="1:5" x14ac:dyDescent="0.45">
      <c r="A415" s="34" t="str">
        <f>B415&amp;COUNTIF($B$2:B415,B415)</f>
        <v>福島県54</v>
      </c>
      <c r="B415" s="32" t="s">
        <v>674</v>
      </c>
      <c r="C415" s="32" t="s">
        <v>726</v>
      </c>
      <c r="D415" s="32" t="str">
        <f t="shared" si="6"/>
        <v>福島県大熊町</v>
      </c>
      <c r="E415" s="35" t="s">
        <v>2135</v>
      </c>
    </row>
    <row r="416" spans="1:5" x14ac:dyDescent="0.45">
      <c r="A416" s="34" t="str">
        <f>B416&amp;COUNTIF($B$2:B416,B416)</f>
        <v>福島県55</v>
      </c>
      <c r="B416" s="32" t="s">
        <v>674</v>
      </c>
      <c r="C416" s="32" t="s">
        <v>727</v>
      </c>
      <c r="D416" s="32" t="str">
        <f t="shared" si="6"/>
        <v>福島県双葉町</v>
      </c>
      <c r="E416" s="35" t="s">
        <v>2135</v>
      </c>
    </row>
    <row r="417" spans="1:5" x14ac:dyDescent="0.45">
      <c r="A417" s="34" t="str">
        <f>B417&amp;COUNTIF($B$2:B417,B417)</f>
        <v>福島県56</v>
      </c>
      <c r="B417" s="32" t="s">
        <v>674</v>
      </c>
      <c r="C417" s="32" t="s">
        <v>728</v>
      </c>
      <c r="D417" s="32" t="str">
        <f t="shared" si="6"/>
        <v>福島県浪江町</v>
      </c>
      <c r="E417" s="35" t="s">
        <v>2135</v>
      </c>
    </row>
    <row r="418" spans="1:5" x14ac:dyDescent="0.45">
      <c r="A418" s="34" t="str">
        <f>B418&amp;COUNTIF($B$2:B418,B418)</f>
        <v>福島県57</v>
      </c>
      <c r="B418" s="32" t="s">
        <v>674</v>
      </c>
      <c r="C418" s="32" t="s">
        <v>729</v>
      </c>
      <c r="D418" s="32" t="str">
        <f t="shared" si="6"/>
        <v>福島県葛尾村</v>
      </c>
      <c r="E418" s="35" t="s">
        <v>2135</v>
      </c>
    </row>
    <row r="419" spans="1:5" x14ac:dyDescent="0.45">
      <c r="A419" s="34" t="str">
        <f>B419&amp;COUNTIF($B$2:B419,B419)</f>
        <v>福島県58</v>
      </c>
      <c r="B419" s="32" t="s">
        <v>674</v>
      </c>
      <c r="C419" s="32" t="s">
        <v>730</v>
      </c>
      <c r="D419" s="32" t="str">
        <f t="shared" si="6"/>
        <v>福島県新地町</v>
      </c>
      <c r="E419" s="35" t="s">
        <v>2135</v>
      </c>
    </row>
    <row r="420" spans="1:5" x14ac:dyDescent="0.45">
      <c r="A420" s="34" t="str">
        <f>B420&amp;COUNTIF($B$2:B420,B420)</f>
        <v>福島県59</v>
      </c>
      <c r="B420" s="32" t="s">
        <v>674</v>
      </c>
      <c r="C420" s="32" t="s">
        <v>731</v>
      </c>
      <c r="D420" s="32" t="str">
        <f t="shared" si="6"/>
        <v>福島県飯舘村</v>
      </c>
      <c r="E420" s="35" t="s">
        <v>2135</v>
      </c>
    </row>
    <row r="421" spans="1:5" x14ac:dyDescent="0.45">
      <c r="A421" s="34" t="str">
        <f>B421&amp;COUNTIF($B$2:B421,B421)</f>
        <v>茨城県1</v>
      </c>
      <c r="B421" s="32" t="s">
        <v>732</v>
      </c>
      <c r="C421" s="32" t="s">
        <v>733</v>
      </c>
      <c r="D421" s="32" t="str">
        <f t="shared" si="6"/>
        <v>茨城県水戸市</v>
      </c>
      <c r="E421" s="35" t="s">
        <v>2136</v>
      </c>
    </row>
    <row r="422" spans="1:5" x14ac:dyDescent="0.45">
      <c r="A422" s="34" t="str">
        <f>B422&amp;COUNTIF($B$2:B422,B422)</f>
        <v>茨城県2</v>
      </c>
      <c r="B422" s="32" t="s">
        <v>732</v>
      </c>
      <c r="C422" s="32" t="s">
        <v>734</v>
      </c>
      <c r="D422" s="32" t="str">
        <f t="shared" si="6"/>
        <v>茨城県日立市</v>
      </c>
      <c r="E422" s="35" t="s">
        <v>2137</v>
      </c>
    </row>
    <row r="423" spans="1:5" x14ac:dyDescent="0.45">
      <c r="A423" s="34" t="str">
        <f>B423&amp;COUNTIF($B$2:B423,B423)</f>
        <v>茨城県3</v>
      </c>
      <c r="B423" s="32" t="s">
        <v>732</v>
      </c>
      <c r="C423" s="32" t="s">
        <v>735</v>
      </c>
      <c r="D423" s="32" t="str">
        <f t="shared" si="6"/>
        <v>茨城県土浦市</v>
      </c>
      <c r="E423" s="35" t="s">
        <v>2138</v>
      </c>
    </row>
    <row r="424" spans="1:5" x14ac:dyDescent="0.45">
      <c r="A424" s="34" t="str">
        <f>B424&amp;COUNTIF($B$2:B424,B424)</f>
        <v>茨城県4</v>
      </c>
      <c r="B424" s="32" t="s">
        <v>732</v>
      </c>
      <c r="C424" s="32" t="s">
        <v>736</v>
      </c>
      <c r="D424" s="32" t="str">
        <f t="shared" si="6"/>
        <v>茨城県古河市</v>
      </c>
      <c r="E424" s="35" t="s">
        <v>2139</v>
      </c>
    </row>
    <row r="425" spans="1:5" x14ac:dyDescent="0.45">
      <c r="A425" s="34" t="str">
        <f>B425&amp;COUNTIF($B$2:B425,B425)</f>
        <v>茨城県5</v>
      </c>
      <c r="B425" s="32" t="s">
        <v>732</v>
      </c>
      <c r="C425" s="32" t="s">
        <v>737</v>
      </c>
      <c r="D425" s="32" t="str">
        <f t="shared" si="6"/>
        <v>茨城県石岡市</v>
      </c>
      <c r="E425" s="35" t="s">
        <v>2138</v>
      </c>
    </row>
    <row r="426" spans="1:5" x14ac:dyDescent="0.45">
      <c r="A426" s="34" t="str">
        <f>B426&amp;COUNTIF($B$2:B426,B426)</f>
        <v>茨城県6</v>
      </c>
      <c r="B426" s="32" t="s">
        <v>732</v>
      </c>
      <c r="C426" s="32" t="s">
        <v>738</v>
      </c>
      <c r="D426" s="32" t="str">
        <f t="shared" si="6"/>
        <v>茨城県結城市</v>
      </c>
      <c r="E426" s="35" t="s">
        <v>2140</v>
      </c>
    </row>
    <row r="427" spans="1:5" x14ac:dyDescent="0.45">
      <c r="A427" s="34" t="str">
        <f>B427&amp;COUNTIF($B$2:B427,B427)</f>
        <v>茨城県7</v>
      </c>
      <c r="B427" s="32" t="s">
        <v>732</v>
      </c>
      <c r="C427" s="32" t="s">
        <v>739</v>
      </c>
      <c r="D427" s="32" t="str">
        <f t="shared" si="6"/>
        <v>茨城県龍ケ崎市</v>
      </c>
      <c r="E427" s="35" t="s">
        <v>2141</v>
      </c>
    </row>
    <row r="428" spans="1:5" x14ac:dyDescent="0.45">
      <c r="A428" s="34" t="str">
        <f>B428&amp;COUNTIF($B$2:B428,B428)</f>
        <v>茨城県8</v>
      </c>
      <c r="B428" s="32" t="s">
        <v>732</v>
      </c>
      <c r="C428" s="32" t="s">
        <v>740</v>
      </c>
      <c r="D428" s="32" t="str">
        <f t="shared" si="6"/>
        <v>茨城県下妻市</v>
      </c>
      <c r="E428" s="35" t="s">
        <v>2140</v>
      </c>
    </row>
    <row r="429" spans="1:5" x14ac:dyDescent="0.45">
      <c r="A429" s="34" t="str">
        <f>B429&amp;COUNTIF($B$2:B429,B429)</f>
        <v>茨城県9</v>
      </c>
      <c r="B429" s="32" t="s">
        <v>732</v>
      </c>
      <c r="C429" s="32" t="s">
        <v>741</v>
      </c>
      <c r="D429" s="32" t="str">
        <f t="shared" si="6"/>
        <v>茨城県常総市</v>
      </c>
      <c r="E429" s="35" t="s">
        <v>2142</v>
      </c>
    </row>
    <row r="430" spans="1:5" x14ac:dyDescent="0.45">
      <c r="A430" s="34" t="str">
        <f>B430&amp;COUNTIF($B$2:B430,B430)</f>
        <v>茨城県10</v>
      </c>
      <c r="B430" s="32" t="s">
        <v>732</v>
      </c>
      <c r="C430" s="32" t="s">
        <v>742</v>
      </c>
      <c r="D430" s="32" t="str">
        <f t="shared" si="6"/>
        <v>茨城県常陸太田市</v>
      </c>
      <c r="E430" s="35" t="s">
        <v>2143</v>
      </c>
    </row>
    <row r="431" spans="1:5" x14ac:dyDescent="0.45">
      <c r="A431" s="34" t="str">
        <f>B431&amp;COUNTIF($B$2:B431,B431)</f>
        <v>茨城県11</v>
      </c>
      <c r="B431" s="32" t="s">
        <v>732</v>
      </c>
      <c r="C431" s="32" t="s">
        <v>743</v>
      </c>
      <c r="D431" s="32" t="str">
        <f t="shared" si="6"/>
        <v>茨城県高萩市</v>
      </c>
      <c r="E431" s="35" t="s">
        <v>2137</v>
      </c>
    </row>
    <row r="432" spans="1:5" x14ac:dyDescent="0.45">
      <c r="A432" s="34" t="str">
        <f>B432&amp;COUNTIF($B$2:B432,B432)</f>
        <v>茨城県12</v>
      </c>
      <c r="B432" s="32" t="s">
        <v>732</v>
      </c>
      <c r="C432" s="32" t="s">
        <v>744</v>
      </c>
      <c r="D432" s="32" t="str">
        <f t="shared" si="6"/>
        <v>茨城県北茨城市</v>
      </c>
      <c r="E432" s="35" t="s">
        <v>2137</v>
      </c>
    </row>
    <row r="433" spans="1:5" x14ac:dyDescent="0.45">
      <c r="A433" s="34" t="str">
        <f>B433&amp;COUNTIF($B$2:B433,B433)</f>
        <v>茨城県13</v>
      </c>
      <c r="B433" s="32" t="s">
        <v>732</v>
      </c>
      <c r="C433" s="32" t="s">
        <v>745</v>
      </c>
      <c r="D433" s="32" t="str">
        <f t="shared" si="6"/>
        <v>茨城県笠間市</v>
      </c>
      <c r="E433" s="35" t="s">
        <v>2136</v>
      </c>
    </row>
    <row r="434" spans="1:5" x14ac:dyDescent="0.45">
      <c r="A434" s="34" t="str">
        <f>B434&amp;COUNTIF($B$2:B434,B434)</f>
        <v>茨城県14</v>
      </c>
      <c r="B434" s="32" t="s">
        <v>732</v>
      </c>
      <c r="C434" s="32" t="s">
        <v>746</v>
      </c>
      <c r="D434" s="32" t="str">
        <f t="shared" si="6"/>
        <v>茨城県取手市</v>
      </c>
      <c r="E434" s="35" t="s">
        <v>2141</v>
      </c>
    </row>
    <row r="435" spans="1:5" x14ac:dyDescent="0.45">
      <c r="A435" s="34" t="str">
        <f>B435&amp;COUNTIF($B$2:B435,B435)</f>
        <v>茨城県15</v>
      </c>
      <c r="B435" s="32" t="s">
        <v>732</v>
      </c>
      <c r="C435" s="32" t="s">
        <v>747</v>
      </c>
      <c r="D435" s="32" t="str">
        <f t="shared" si="6"/>
        <v>茨城県牛久市</v>
      </c>
      <c r="E435" s="35" t="s">
        <v>2141</v>
      </c>
    </row>
    <row r="436" spans="1:5" x14ac:dyDescent="0.45">
      <c r="A436" s="34" t="str">
        <f>B436&amp;COUNTIF($B$2:B436,B436)</f>
        <v>茨城県16</v>
      </c>
      <c r="B436" s="32" t="s">
        <v>732</v>
      </c>
      <c r="C436" s="32" t="s">
        <v>748</v>
      </c>
      <c r="D436" s="32" t="str">
        <f t="shared" si="6"/>
        <v>茨城県つくば市</v>
      </c>
      <c r="E436" s="35" t="s">
        <v>2142</v>
      </c>
    </row>
    <row r="437" spans="1:5" x14ac:dyDescent="0.45">
      <c r="A437" s="34" t="str">
        <f>B437&amp;COUNTIF($B$2:B437,B437)</f>
        <v>茨城県17</v>
      </c>
      <c r="B437" s="32" t="s">
        <v>732</v>
      </c>
      <c r="C437" s="32" t="s">
        <v>749</v>
      </c>
      <c r="D437" s="32" t="str">
        <f t="shared" si="6"/>
        <v>茨城県ひたちなか市</v>
      </c>
      <c r="E437" s="35" t="s">
        <v>2143</v>
      </c>
    </row>
    <row r="438" spans="1:5" x14ac:dyDescent="0.45">
      <c r="A438" s="34" t="str">
        <f>B438&amp;COUNTIF($B$2:B438,B438)</f>
        <v>茨城県18</v>
      </c>
      <c r="B438" s="32" t="s">
        <v>732</v>
      </c>
      <c r="C438" s="32" t="s">
        <v>750</v>
      </c>
      <c r="D438" s="32" t="str">
        <f t="shared" si="6"/>
        <v>茨城県鹿嶋市</v>
      </c>
      <c r="E438" s="35" t="s">
        <v>2144</v>
      </c>
    </row>
    <row r="439" spans="1:5" x14ac:dyDescent="0.45">
      <c r="A439" s="34" t="str">
        <f>B439&amp;COUNTIF($B$2:B439,B439)</f>
        <v>茨城県19</v>
      </c>
      <c r="B439" s="32" t="s">
        <v>732</v>
      </c>
      <c r="C439" s="32" t="s">
        <v>751</v>
      </c>
      <c r="D439" s="32" t="str">
        <f t="shared" si="6"/>
        <v>茨城県潮来市</v>
      </c>
      <c r="E439" s="35" t="s">
        <v>2144</v>
      </c>
    </row>
    <row r="440" spans="1:5" x14ac:dyDescent="0.45">
      <c r="A440" s="34" t="str">
        <f>B440&amp;COUNTIF($B$2:B440,B440)</f>
        <v>茨城県20</v>
      </c>
      <c r="B440" s="32" t="s">
        <v>732</v>
      </c>
      <c r="C440" s="32" t="s">
        <v>752</v>
      </c>
      <c r="D440" s="32" t="str">
        <f t="shared" si="6"/>
        <v>茨城県守谷市</v>
      </c>
      <c r="E440" s="35" t="s">
        <v>2141</v>
      </c>
    </row>
    <row r="441" spans="1:5" x14ac:dyDescent="0.45">
      <c r="A441" s="34" t="str">
        <f>B441&amp;COUNTIF($B$2:B441,B441)</f>
        <v>茨城県21</v>
      </c>
      <c r="B441" s="32" t="s">
        <v>732</v>
      </c>
      <c r="C441" s="32" t="s">
        <v>753</v>
      </c>
      <c r="D441" s="32" t="str">
        <f t="shared" si="6"/>
        <v>茨城県常陸大宮市</v>
      </c>
      <c r="E441" s="35" t="s">
        <v>2143</v>
      </c>
    </row>
    <row r="442" spans="1:5" x14ac:dyDescent="0.45">
      <c r="A442" s="34" t="str">
        <f>B442&amp;COUNTIF($B$2:B442,B442)</f>
        <v>茨城県22</v>
      </c>
      <c r="B442" s="32" t="s">
        <v>732</v>
      </c>
      <c r="C442" s="32" t="s">
        <v>754</v>
      </c>
      <c r="D442" s="32" t="str">
        <f t="shared" si="6"/>
        <v>茨城県那珂市</v>
      </c>
      <c r="E442" s="35" t="s">
        <v>2143</v>
      </c>
    </row>
    <row r="443" spans="1:5" x14ac:dyDescent="0.45">
      <c r="A443" s="34" t="str">
        <f>B443&amp;COUNTIF($B$2:B443,B443)</f>
        <v>茨城県23</v>
      </c>
      <c r="B443" s="32" t="s">
        <v>732</v>
      </c>
      <c r="C443" s="32" t="s">
        <v>755</v>
      </c>
      <c r="D443" s="32" t="str">
        <f t="shared" si="6"/>
        <v>茨城県筑西市</v>
      </c>
      <c r="E443" s="35" t="s">
        <v>2140</v>
      </c>
    </row>
    <row r="444" spans="1:5" x14ac:dyDescent="0.45">
      <c r="A444" s="34" t="str">
        <f>B444&amp;COUNTIF($B$2:B444,B444)</f>
        <v>茨城県24</v>
      </c>
      <c r="B444" s="32" t="s">
        <v>732</v>
      </c>
      <c r="C444" s="32" t="s">
        <v>756</v>
      </c>
      <c r="D444" s="32" t="str">
        <f t="shared" si="6"/>
        <v>茨城県坂東市</v>
      </c>
      <c r="E444" s="35" t="s">
        <v>2139</v>
      </c>
    </row>
    <row r="445" spans="1:5" x14ac:dyDescent="0.45">
      <c r="A445" s="34" t="str">
        <f>B445&amp;COUNTIF($B$2:B445,B445)</f>
        <v>茨城県25</v>
      </c>
      <c r="B445" s="32" t="s">
        <v>732</v>
      </c>
      <c r="C445" s="32" t="s">
        <v>757</v>
      </c>
      <c r="D445" s="32" t="str">
        <f t="shared" si="6"/>
        <v>茨城県稲敷市</v>
      </c>
      <c r="E445" s="35" t="s">
        <v>2141</v>
      </c>
    </row>
    <row r="446" spans="1:5" x14ac:dyDescent="0.45">
      <c r="A446" s="34" t="str">
        <f>B446&amp;COUNTIF($B$2:B446,B446)</f>
        <v>茨城県26</v>
      </c>
      <c r="B446" s="32" t="s">
        <v>732</v>
      </c>
      <c r="C446" s="32" t="s">
        <v>758</v>
      </c>
      <c r="D446" s="32" t="str">
        <f t="shared" si="6"/>
        <v>茨城県かすみがうら市</v>
      </c>
      <c r="E446" s="35" t="s">
        <v>2138</v>
      </c>
    </row>
    <row r="447" spans="1:5" x14ac:dyDescent="0.45">
      <c r="A447" s="34" t="str">
        <f>B447&amp;COUNTIF($B$2:B447,B447)</f>
        <v>茨城県27</v>
      </c>
      <c r="B447" s="32" t="s">
        <v>732</v>
      </c>
      <c r="C447" s="32" t="s">
        <v>759</v>
      </c>
      <c r="D447" s="32" t="str">
        <f t="shared" si="6"/>
        <v>茨城県桜川市</v>
      </c>
      <c r="E447" s="35" t="s">
        <v>2140</v>
      </c>
    </row>
    <row r="448" spans="1:5" x14ac:dyDescent="0.45">
      <c r="A448" s="34" t="str">
        <f>B448&amp;COUNTIF($B$2:B448,B448)</f>
        <v>茨城県28</v>
      </c>
      <c r="B448" s="32" t="s">
        <v>732</v>
      </c>
      <c r="C448" s="32" t="s">
        <v>760</v>
      </c>
      <c r="D448" s="32" t="str">
        <f t="shared" si="6"/>
        <v>茨城県神栖市</v>
      </c>
      <c r="E448" s="35" t="s">
        <v>2144</v>
      </c>
    </row>
    <row r="449" spans="1:5" x14ac:dyDescent="0.45">
      <c r="A449" s="34" t="str">
        <f>B449&amp;COUNTIF($B$2:B449,B449)</f>
        <v>茨城県29</v>
      </c>
      <c r="B449" s="32" t="s">
        <v>732</v>
      </c>
      <c r="C449" s="32" t="s">
        <v>761</v>
      </c>
      <c r="D449" s="32" t="str">
        <f t="shared" si="6"/>
        <v>茨城県行方市</v>
      </c>
      <c r="E449" s="35" t="s">
        <v>2144</v>
      </c>
    </row>
    <row r="450" spans="1:5" x14ac:dyDescent="0.45">
      <c r="A450" s="34" t="str">
        <f>B450&amp;COUNTIF($B$2:B450,B450)</f>
        <v>茨城県30</v>
      </c>
      <c r="B450" s="32" t="s">
        <v>732</v>
      </c>
      <c r="C450" s="32" t="s">
        <v>762</v>
      </c>
      <c r="D450" s="32" t="str">
        <f t="shared" ref="D450:D513" si="7">B450&amp;C450</f>
        <v>茨城県鉾田市</v>
      </c>
      <c r="E450" s="35" t="s">
        <v>2144</v>
      </c>
    </row>
    <row r="451" spans="1:5" x14ac:dyDescent="0.45">
      <c r="A451" s="34" t="str">
        <f>B451&amp;COUNTIF($B$2:B451,B451)</f>
        <v>茨城県31</v>
      </c>
      <c r="B451" s="32" t="s">
        <v>732</v>
      </c>
      <c r="C451" s="32" t="s">
        <v>763</v>
      </c>
      <c r="D451" s="32" t="str">
        <f t="shared" si="7"/>
        <v>茨城県つくばみらい市</v>
      </c>
      <c r="E451" s="35" t="s">
        <v>2142</v>
      </c>
    </row>
    <row r="452" spans="1:5" x14ac:dyDescent="0.45">
      <c r="A452" s="34" t="str">
        <f>B452&amp;COUNTIF($B$2:B452,B452)</f>
        <v>茨城県32</v>
      </c>
      <c r="B452" s="32" t="s">
        <v>732</v>
      </c>
      <c r="C452" s="32" t="s">
        <v>764</v>
      </c>
      <c r="D452" s="32" t="str">
        <f t="shared" si="7"/>
        <v>茨城県小美玉市</v>
      </c>
      <c r="E452" s="35" t="s">
        <v>2136</v>
      </c>
    </row>
    <row r="453" spans="1:5" x14ac:dyDescent="0.45">
      <c r="A453" s="34" t="str">
        <f>B453&amp;COUNTIF($B$2:B453,B453)</f>
        <v>茨城県33</v>
      </c>
      <c r="B453" s="32" t="s">
        <v>732</v>
      </c>
      <c r="C453" s="32" t="s">
        <v>765</v>
      </c>
      <c r="D453" s="32" t="str">
        <f t="shared" si="7"/>
        <v>茨城県茨城町</v>
      </c>
      <c r="E453" s="35" t="s">
        <v>2136</v>
      </c>
    </row>
    <row r="454" spans="1:5" x14ac:dyDescent="0.45">
      <c r="A454" s="34" t="str">
        <f>B454&amp;COUNTIF($B$2:B454,B454)</f>
        <v>茨城県34</v>
      </c>
      <c r="B454" s="32" t="s">
        <v>732</v>
      </c>
      <c r="C454" s="32" t="s">
        <v>766</v>
      </c>
      <c r="D454" s="32" t="str">
        <f t="shared" si="7"/>
        <v>茨城県大洗町</v>
      </c>
      <c r="E454" s="35" t="s">
        <v>2136</v>
      </c>
    </row>
    <row r="455" spans="1:5" x14ac:dyDescent="0.45">
      <c r="A455" s="34" t="str">
        <f>B455&amp;COUNTIF($B$2:B455,B455)</f>
        <v>茨城県35</v>
      </c>
      <c r="B455" s="32" t="s">
        <v>732</v>
      </c>
      <c r="C455" s="32" t="s">
        <v>767</v>
      </c>
      <c r="D455" s="32" t="str">
        <f t="shared" si="7"/>
        <v>茨城県城里町</v>
      </c>
      <c r="E455" s="35" t="s">
        <v>2136</v>
      </c>
    </row>
    <row r="456" spans="1:5" x14ac:dyDescent="0.45">
      <c r="A456" s="34" t="str">
        <f>B456&amp;COUNTIF($B$2:B456,B456)</f>
        <v>茨城県36</v>
      </c>
      <c r="B456" s="32" t="s">
        <v>732</v>
      </c>
      <c r="C456" s="32" t="s">
        <v>768</v>
      </c>
      <c r="D456" s="32" t="str">
        <f t="shared" si="7"/>
        <v>茨城県東海村</v>
      </c>
      <c r="E456" s="35" t="s">
        <v>2143</v>
      </c>
    </row>
    <row r="457" spans="1:5" x14ac:dyDescent="0.45">
      <c r="A457" s="34" t="str">
        <f>B457&amp;COUNTIF($B$2:B457,B457)</f>
        <v>茨城県37</v>
      </c>
      <c r="B457" s="32" t="s">
        <v>732</v>
      </c>
      <c r="C457" s="32" t="s">
        <v>769</v>
      </c>
      <c r="D457" s="32" t="str">
        <f t="shared" si="7"/>
        <v>茨城県大子町</v>
      </c>
      <c r="E457" s="35" t="s">
        <v>2143</v>
      </c>
    </row>
    <row r="458" spans="1:5" x14ac:dyDescent="0.45">
      <c r="A458" s="34" t="str">
        <f>B458&amp;COUNTIF($B$2:B458,B458)</f>
        <v>茨城県38</v>
      </c>
      <c r="B458" s="32" t="s">
        <v>732</v>
      </c>
      <c r="C458" s="32" t="s">
        <v>770</v>
      </c>
      <c r="D458" s="32" t="str">
        <f t="shared" si="7"/>
        <v>茨城県美浦村</v>
      </c>
      <c r="E458" s="35" t="s">
        <v>2141</v>
      </c>
    </row>
    <row r="459" spans="1:5" x14ac:dyDescent="0.45">
      <c r="A459" s="34" t="str">
        <f>B459&amp;COUNTIF($B$2:B459,B459)</f>
        <v>茨城県39</v>
      </c>
      <c r="B459" s="32" t="s">
        <v>732</v>
      </c>
      <c r="C459" s="32" t="s">
        <v>771</v>
      </c>
      <c r="D459" s="32" t="str">
        <f t="shared" si="7"/>
        <v>茨城県阿見町</v>
      </c>
      <c r="E459" s="35" t="s">
        <v>2141</v>
      </c>
    </row>
    <row r="460" spans="1:5" x14ac:dyDescent="0.45">
      <c r="A460" s="34" t="str">
        <f>B460&amp;COUNTIF($B$2:B460,B460)</f>
        <v>茨城県40</v>
      </c>
      <c r="B460" s="32" t="s">
        <v>732</v>
      </c>
      <c r="C460" s="32" t="s">
        <v>772</v>
      </c>
      <c r="D460" s="32" t="str">
        <f t="shared" si="7"/>
        <v>茨城県河内町</v>
      </c>
      <c r="E460" s="35" t="s">
        <v>2141</v>
      </c>
    </row>
    <row r="461" spans="1:5" x14ac:dyDescent="0.45">
      <c r="A461" s="34" t="str">
        <f>B461&amp;COUNTIF($B$2:B461,B461)</f>
        <v>茨城県41</v>
      </c>
      <c r="B461" s="32" t="s">
        <v>732</v>
      </c>
      <c r="C461" s="32" t="s">
        <v>773</v>
      </c>
      <c r="D461" s="32" t="str">
        <f t="shared" si="7"/>
        <v>茨城県八千代町</v>
      </c>
      <c r="E461" s="35" t="s">
        <v>2140</v>
      </c>
    </row>
    <row r="462" spans="1:5" x14ac:dyDescent="0.45">
      <c r="A462" s="34" t="str">
        <f>B462&amp;COUNTIF($B$2:B462,B462)</f>
        <v>茨城県42</v>
      </c>
      <c r="B462" s="32" t="s">
        <v>732</v>
      </c>
      <c r="C462" s="32" t="s">
        <v>774</v>
      </c>
      <c r="D462" s="32" t="str">
        <f t="shared" si="7"/>
        <v>茨城県五霞町</v>
      </c>
      <c r="E462" s="35" t="s">
        <v>2139</v>
      </c>
    </row>
    <row r="463" spans="1:5" x14ac:dyDescent="0.45">
      <c r="A463" s="34" t="str">
        <f>B463&amp;COUNTIF($B$2:B463,B463)</f>
        <v>茨城県43</v>
      </c>
      <c r="B463" s="32" t="s">
        <v>732</v>
      </c>
      <c r="C463" s="32" t="s">
        <v>775</v>
      </c>
      <c r="D463" s="32" t="str">
        <f t="shared" si="7"/>
        <v>茨城県境町</v>
      </c>
      <c r="E463" s="35" t="s">
        <v>2139</v>
      </c>
    </row>
    <row r="464" spans="1:5" x14ac:dyDescent="0.45">
      <c r="A464" s="34" t="str">
        <f>B464&amp;COUNTIF($B$2:B464,B464)</f>
        <v>茨城県44</v>
      </c>
      <c r="B464" s="32" t="s">
        <v>732</v>
      </c>
      <c r="C464" s="32" t="s">
        <v>776</v>
      </c>
      <c r="D464" s="32" t="str">
        <f t="shared" si="7"/>
        <v>茨城県利根町</v>
      </c>
      <c r="E464" s="35" t="s">
        <v>2141</v>
      </c>
    </row>
    <row r="465" spans="1:5" x14ac:dyDescent="0.45">
      <c r="A465" s="34" t="str">
        <f>B465&amp;COUNTIF($B$2:B465,B465)</f>
        <v>栃木県1</v>
      </c>
      <c r="B465" s="32" t="s">
        <v>777</v>
      </c>
      <c r="C465" s="32" t="s">
        <v>778</v>
      </c>
      <c r="D465" s="32" t="str">
        <f t="shared" si="7"/>
        <v>栃木県宇都宮市</v>
      </c>
      <c r="E465" s="35" t="s">
        <v>2145</v>
      </c>
    </row>
    <row r="466" spans="1:5" x14ac:dyDescent="0.45">
      <c r="A466" s="34" t="str">
        <f>B466&amp;COUNTIF($B$2:B466,B466)</f>
        <v>栃木県2</v>
      </c>
      <c r="B466" s="32" t="s">
        <v>777</v>
      </c>
      <c r="C466" s="32" t="s">
        <v>779</v>
      </c>
      <c r="D466" s="32" t="str">
        <f t="shared" si="7"/>
        <v>栃木県足利市</v>
      </c>
      <c r="E466" s="35" t="s">
        <v>2146</v>
      </c>
    </row>
    <row r="467" spans="1:5" x14ac:dyDescent="0.45">
      <c r="A467" s="34" t="str">
        <f>B467&amp;COUNTIF($B$2:B467,B467)</f>
        <v>栃木県3</v>
      </c>
      <c r="B467" s="32" t="s">
        <v>777</v>
      </c>
      <c r="C467" s="32" t="s">
        <v>780</v>
      </c>
      <c r="D467" s="32" t="str">
        <f t="shared" si="7"/>
        <v>栃木県栃木市</v>
      </c>
      <c r="E467" s="35" t="s">
        <v>2134</v>
      </c>
    </row>
    <row r="468" spans="1:5" x14ac:dyDescent="0.45">
      <c r="A468" s="34" t="str">
        <f>B468&amp;COUNTIF($B$2:B468,B468)</f>
        <v>栃木県4</v>
      </c>
      <c r="B468" s="32" t="s">
        <v>777</v>
      </c>
      <c r="C468" s="32" t="s">
        <v>781</v>
      </c>
      <c r="D468" s="32" t="str">
        <f t="shared" si="7"/>
        <v>栃木県佐野市</v>
      </c>
      <c r="E468" s="35" t="s">
        <v>2146</v>
      </c>
    </row>
    <row r="469" spans="1:5" x14ac:dyDescent="0.45">
      <c r="A469" s="34" t="str">
        <f>B469&amp;COUNTIF($B$2:B469,B469)</f>
        <v>栃木県5</v>
      </c>
      <c r="B469" s="32" t="s">
        <v>777</v>
      </c>
      <c r="C469" s="32" t="s">
        <v>782</v>
      </c>
      <c r="D469" s="32" t="str">
        <f t="shared" si="7"/>
        <v>栃木県鹿沼市</v>
      </c>
      <c r="E469" s="35" t="s">
        <v>2147</v>
      </c>
    </row>
    <row r="470" spans="1:5" x14ac:dyDescent="0.45">
      <c r="A470" s="34" t="str">
        <f>B470&amp;COUNTIF($B$2:B470,B470)</f>
        <v>栃木県6</v>
      </c>
      <c r="B470" s="32" t="s">
        <v>777</v>
      </c>
      <c r="C470" s="32" t="s">
        <v>783</v>
      </c>
      <c r="D470" s="32" t="str">
        <f t="shared" si="7"/>
        <v>栃木県日光市</v>
      </c>
      <c r="E470" s="35" t="s">
        <v>2147</v>
      </c>
    </row>
    <row r="471" spans="1:5" x14ac:dyDescent="0.45">
      <c r="A471" s="34" t="str">
        <f>B471&amp;COUNTIF($B$2:B471,B471)</f>
        <v>栃木県7</v>
      </c>
      <c r="B471" s="32" t="s">
        <v>777</v>
      </c>
      <c r="C471" s="32" t="s">
        <v>784</v>
      </c>
      <c r="D471" s="32" t="str">
        <f t="shared" si="7"/>
        <v>栃木県小山市</v>
      </c>
      <c r="E471" s="35" t="s">
        <v>2134</v>
      </c>
    </row>
    <row r="472" spans="1:5" x14ac:dyDescent="0.45">
      <c r="A472" s="34" t="str">
        <f>B472&amp;COUNTIF($B$2:B472,B472)</f>
        <v>栃木県8</v>
      </c>
      <c r="B472" s="32" t="s">
        <v>777</v>
      </c>
      <c r="C472" s="32" t="s">
        <v>785</v>
      </c>
      <c r="D472" s="32" t="str">
        <f t="shared" si="7"/>
        <v>栃木県真岡市</v>
      </c>
      <c r="E472" s="35" t="s">
        <v>2148</v>
      </c>
    </row>
    <row r="473" spans="1:5" x14ac:dyDescent="0.45">
      <c r="A473" s="34" t="str">
        <f>B473&amp;COUNTIF($B$2:B473,B473)</f>
        <v>栃木県9</v>
      </c>
      <c r="B473" s="32" t="s">
        <v>777</v>
      </c>
      <c r="C473" s="32" t="s">
        <v>786</v>
      </c>
      <c r="D473" s="32" t="str">
        <f t="shared" si="7"/>
        <v>栃木県大田原市</v>
      </c>
      <c r="E473" s="35" t="s">
        <v>2130</v>
      </c>
    </row>
    <row r="474" spans="1:5" x14ac:dyDescent="0.45">
      <c r="A474" s="34" t="str">
        <f>B474&amp;COUNTIF($B$2:B474,B474)</f>
        <v>栃木県10</v>
      </c>
      <c r="B474" s="32" t="s">
        <v>777</v>
      </c>
      <c r="C474" s="32" t="s">
        <v>787</v>
      </c>
      <c r="D474" s="32" t="str">
        <f t="shared" si="7"/>
        <v>栃木県矢板市</v>
      </c>
      <c r="E474" s="35" t="s">
        <v>2130</v>
      </c>
    </row>
    <row r="475" spans="1:5" x14ac:dyDescent="0.45">
      <c r="A475" s="34" t="str">
        <f>B475&amp;COUNTIF($B$2:B475,B475)</f>
        <v>栃木県11</v>
      </c>
      <c r="B475" s="32" t="s">
        <v>777</v>
      </c>
      <c r="C475" s="32" t="s">
        <v>788</v>
      </c>
      <c r="D475" s="32" t="str">
        <f t="shared" si="7"/>
        <v>栃木県那須塩原市</v>
      </c>
      <c r="E475" s="35" t="s">
        <v>2130</v>
      </c>
    </row>
    <row r="476" spans="1:5" x14ac:dyDescent="0.45">
      <c r="A476" s="34" t="str">
        <f>B476&amp;COUNTIF($B$2:B476,B476)</f>
        <v>栃木県12</v>
      </c>
      <c r="B476" s="32" t="s">
        <v>777</v>
      </c>
      <c r="C476" s="32" t="s">
        <v>789</v>
      </c>
      <c r="D476" s="32" t="str">
        <f t="shared" si="7"/>
        <v>栃木県さくら市</v>
      </c>
      <c r="E476" s="35" t="s">
        <v>2130</v>
      </c>
    </row>
    <row r="477" spans="1:5" x14ac:dyDescent="0.45">
      <c r="A477" s="34" t="str">
        <f>B477&amp;COUNTIF($B$2:B477,B477)</f>
        <v>栃木県13</v>
      </c>
      <c r="B477" s="32" t="s">
        <v>777</v>
      </c>
      <c r="C477" s="32" t="s">
        <v>790</v>
      </c>
      <c r="D477" s="32" t="str">
        <f t="shared" si="7"/>
        <v>栃木県那須烏山市</v>
      </c>
      <c r="E477" s="35" t="s">
        <v>2130</v>
      </c>
    </row>
    <row r="478" spans="1:5" x14ac:dyDescent="0.45">
      <c r="A478" s="34" t="str">
        <f>B478&amp;COUNTIF($B$2:B478,B478)</f>
        <v>栃木県14</v>
      </c>
      <c r="B478" s="32" t="s">
        <v>777</v>
      </c>
      <c r="C478" s="32" t="s">
        <v>791</v>
      </c>
      <c r="D478" s="32" t="str">
        <f t="shared" si="7"/>
        <v>栃木県下野市</v>
      </c>
      <c r="E478" s="35" t="s">
        <v>2134</v>
      </c>
    </row>
    <row r="479" spans="1:5" x14ac:dyDescent="0.45">
      <c r="A479" s="34" t="str">
        <f>B479&amp;COUNTIF($B$2:B479,B479)</f>
        <v>栃木県15</v>
      </c>
      <c r="B479" s="32" t="s">
        <v>777</v>
      </c>
      <c r="C479" s="32" t="s">
        <v>792</v>
      </c>
      <c r="D479" s="32" t="str">
        <f t="shared" si="7"/>
        <v>栃木県上三川町</v>
      </c>
      <c r="E479" s="35" t="s">
        <v>2134</v>
      </c>
    </row>
    <row r="480" spans="1:5" x14ac:dyDescent="0.45">
      <c r="A480" s="34" t="str">
        <f>B480&amp;COUNTIF($B$2:B480,B480)</f>
        <v>栃木県16</v>
      </c>
      <c r="B480" s="32" t="s">
        <v>777</v>
      </c>
      <c r="C480" s="32" t="s">
        <v>793</v>
      </c>
      <c r="D480" s="32" t="str">
        <f t="shared" si="7"/>
        <v>栃木県益子町</v>
      </c>
      <c r="E480" s="35" t="s">
        <v>2148</v>
      </c>
    </row>
    <row r="481" spans="1:5" x14ac:dyDescent="0.45">
      <c r="A481" s="34" t="str">
        <f>B481&amp;COUNTIF($B$2:B481,B481)</f>
        <v>栃木県17</v>
      </c>
      <c r="B481" s="32" t="s">
        <v>777</v>
      </c>
      <c r="C481" s="32" t="s">
        <v>794</v>
      </c>
      <c r="D481" s="32" t="str">
        <f t="shared" si="7"/>
        <v>栃木県茂木町</v>
      </c>
      <c r="E481" s="35" t="s">
        <v>2148</v>
      </c>
    </row>
    <row r="482" spans="1:5" x14ac:dyDescent="0.45">
      <c r="A482" s="34" t="str">
        <f>B482&amp;COUNTIF($B$2:B482,B482)</f>
        <v>栃木県18</v>
      </c>
      <c r="B482" s="32" t="s">
        <v>777</v>
      </c>
      <c r="C482" s="32" t="s">
        <v>795</v>
      </c>
      <c r="D482" s="32" t="str">
        <f t="shared" si="7"/>
        <v>栃木県市貝町</v>
      </c>
      <c r="E482" s="35" t="s">
        <v>2148</v>
      </c>
    </row>
    <row r="483" spans="1:5" x14ac:dyDescent="0.45">
      <c r="A483" s="34" t="str">
        <f>B483&amp;COUNTIF($B$2:B483,B483)</f>
        <v>栃木県19</v>
      </c>
      <c r="B483" s="32" t="s">
        <v>777</v>
      </c>
      <c r="C483" s="32" t="s">
        <v>796</v>
      </c>
      <c r="D483" s="32" t="str">
        <f t="shared" si="7"/>
        <v>栃木県芳賀町</v>
      </c>
      <c r="E483" s="35" t="s">
        <v>2148</v>
      </c>
    </row>
    <row r="484" spans="1:5" x14ac:dyDescent="0.45">
      <c r="A484" s="34" t="str">
        <f>B484&amp;COUNTIF($B$2:B484,B484)</f>
        <v>栃木県20</v>
      </c>
      <c r="B484" s="32" t="s">
        <v>777</v>
      </c>
      <c r="C484" s="32" t="s">
        <v>797</v>
      </c>
      <c r="D484" s="32" t="str">
        <f t="shared" si="7"/>
        <v>栃木県壬生町</v>
      </c>
      <c r="E484" s="35" t="s">
        <v>2134</v>
      </c>
    </row>
    <row r="485" spans="1:5" x14ac:dyDescent="0.45">
      <c r="A485" s="34" t="str">
        <f>B485&amp;COUNTIF($B$2:B485,B485)</f>
        <v>栃木県21</v>
      </c>
      <c r="B485" s="32" t="s">
        <v>777</v>
      </c>
      <c r="C485" s="32" t="s">
        <v>798</v>
      </c>
      <c r="D485" s="32" t="str">
        <f t="shared" si="7"/>
        <v>栃木県野木町</v>
      </c>
      <c r="E485" s="35" t="s">
        <v>2134</v>
      </c>
    </row>
    <row r="486" spans="1:5" x14ac:dyDescent="0.45">
      <c r="A486" s="34" t="str">
        <f>B486&amp;COUNTIF($B$2:B486,B486)</f>
        <v>栃木県22</v>
      </c>
      <c r="B486" s="32" t="s">
        <v>777</v>
      </c>
      <c r="C486" s="32" t="s">
        <v>799</v>
      </c>
      <c r="D486" s="32" t="str">
        <f t="shared" si="7"/>
        <v>栃木県塩谷町</v>
      </c>
      <c r="E486" s="35" t="s">
        <v>2130</v>
      </c>
    </row>
    <row r="487" spans="1:5" x14ac:dyDescent="0.45">
      <c r="A487" s="34" t="str">
        <f>B487&amp;COUNTIF($B$2:B487,B487)</f>
        <v>栃木県23</v>
      </c>
      <c r="B487" s="32" t="s">
        <v>777</v>
      </c>
      <c r="C487" s="32" t="s">
        <v>800</v>
      </c>
      <c r="D487" s="32" t="str">
        <f t="shared" si="7"/>
        <v>栃木県高根沢町</v>
      </c>
      <c r="E487" s="35" t="s">
        <v>2130</v>
      </c>
    </row>
    <row r="488" spans="1:5" x14ac:dyDescent="0.45">
      <c r="A488" s="34" t="str">
        <f>B488&amp;COUNTIF($B$2:B488,B488)</f>
        <v>栃木県24</v>
      </c>
      <c r="B488" s="32" t="s">
        <v>777</v>
      </c>
      <c r="C488" s="32" t="s">
        <v>801</v>
      </c>
      <c r="D488" s="32" t="str">
        <f t="shared" si="7"/>
        <v>栃木県那須町</v>
      </c>
      <c r="E488" s="35" t="s">
        <v>2130</v>
      </c>
    </row>
    <row r="489" spans="1:5" x14ac:dyDescent="0.45">
      <c r="A489" s="34" t="str">
        <f>B489&amp;COUNTIF($B$2:B489,B489)</f>
        <v>栃木県25</v>
      </c>
      <c r="B489" s="32" t="s">
        <v>777</v>
      </c>
      <c r="C489" s="32" t="s">
        <v>802</v>
      </c>
      <c r="D489" s="32" t="str">
        <f t="shared" si="7"/>
        <v>栃木県那珂川町</v>
      </c>
      <c r="E489" s="35" t="s">
        <v>2130</v>
      </c>
    </row>
    <row r="490" spans="1:5" x14ac:dyDescent="0.45">
      <c r="A490" s="34" t="str">
        <f>B490&amp;COUNTIF($B$2:B490,B490)</f>
        <v>群馬県1</v>
      </c>
      <c r="B490" s="32" t="s">
        <v>803</v>
      </c>
      <c r="C490" s="32" t="s">
        <v>804</v>
      </c>
      <c r="D490" s="32" t="str">
        <f t="shared" si="7"/>
        <v>群馬県前橋市</v>
      </c>
      <c r="E490" s="35" t="s">
        <v>2149</v>
      </c>
    </row>
    <row r="491" spans="1:5" x14ac:dyDescent="0.45">
      <c r="A491" s="34" t="str">
        <f>B491&amp;COUNTIF($B$2:B491,B491)</f>
        <v>群馬県2</v>
      </c>
      <c r="B491" s="32" t="s">
        <v>803</v>
      </c>
      <c r="C491" s="32" t="s">
        <v>805</v>
      </c>
      <c r="D491" s="32" t="str">
        <f t="shared" si="7"/>
        <v>群馬県高崎市</v>
      </c>
      <c r="E491" s="35" t="s">
        <v>2150</v>
      </c>
    </row>
    <row r="492" spans="1:5" x14ac:dyDescent="0.45">
      <c r="A492" s="34" t="str">
        <f>B492&amp;COUNTIF($B$2:B492,B492)</f>
        <v>群馬県3</v>
      </c>
      <c r="B492" s="32" t="s">
        <v>803</v>
      </c>
      <c r="C492" s="32" t="s">
        <v>806</v>
      </c>
      <c r="D492" s="32" t="str">
        <f t="shared" si="7"/>
        <v>群馬県桐生市</v>
      </c>
      <c r="E492" s="35" t="s">
        <v>2151</v>
      </c>
    </row>
    <row r="493" spans="1:5" x14ac:dyDescent="0.45">
      <c r="A493" s="34" t="str">
        <f>B493&amp;COUNTIF($B$2:B493,B493)</f>
        <v>群馬県4</v>
      </c>
      <c r="B493" s="32" t="s">
        <v>803</v>
      </c>
      <c r="C493" s="32" t="s">
        <v>807</v>
      </c>
      <c r="D493" s="32" t="str">
        <f t="shared" si="7"/>
        <v>群馬県伊勢崎市</v>
      </c>
      <c r="E493" s="35" t="s">
        <v>2152</v>
      </c>
    </row>
    <row r="494" spans="1:5" x14ac:dyDescent="0.45">
      <c r="A494" s="34" t="str">
        <f>B494&amp;COUNTIF($B$2:B494,B494)</f>
        <v>群馬県5</v>
      </c>
      <c r="B494" s="32" t="s">
        <v>803</v>
      </c>
      <c r="C494" s="32" t="s">
        <v>808</v>
      </c>
      <c r="D494" s="32" t="str">
        <f t="shared" si="7"/>
        <v>群馬県太田市</v>
      </c>
      <c r="E494" s="35" t="s">
        <v>2153</v>
      </c>
    </row>
    <row r="495" spans="1:5" x14ac:dyDescent="0.45">
      <c r="A495" s="34" t="str">
        <f>B495&amp;COUNTIF($B$2:B495,B495)</f>
        <v>群馬県6</v>
      </c>
      <c r="B495" s="32" t="s">
        <v>803</v>
      </c>
      <c r="C495" s="32" t="s">
        <v>809</v>
      </c>
      <c r="D495" s="32" t="str">
        <f t="shared" si="7"/>
        <v>群馬県沼田市</v>
      </c>
      <c r="E495" s="35" t="s">
        <v>2154</v>
      </c>
    </row>
    <row r="496" spans="1:5" x14ac:dyDescent="0.45">
      <c r="A496" s="34" t="str">
        <f>B496&amp;COUNTIF($B$2:B496,B496)</f>
        <v>群馬県7</v>
      </c>
      <c r="B496" s="32" t="s">
        <v>803</v>
      </c>
      <c r="C496" s="32" t="s">
        <v>810</v>
      </c>
      <c r="D496" s="32" t="str">
        <f t="shared" si="7"/>
        <v>群馬県館林市</v>
      </c>
      <c r="E496" s="35" t="s">
        <v>2153</v>
      </c>
    </row>
    <row r="497" spans="1:5" x14ac:dyDescent="0.45">
      <c r="A497" s="34" t="str">
        <f>B497&amp;COUNTIF($B$2:B497,B497)</f>
        <v>群馬県8</v>
      </c>
      <c r="B497" s="32" t="s">
        <v>803</v>
      </c>
      <c r="C497" s="32" t="s">
        <v>811</v>
      </c>
      <c r="D497" s="32" t="str">
        <f t="shared" si="7"/>
        <v>群馬県渋川市</v>
      </c>
      <c r="E497" s="35" t="s">
        <v>2155</v>
      </c>
    </row>
    <row r="498" spans="1:5" x14ac:dyDescent="0.45">
      <c r="A498" s="34" t="str">
        <f>B498&amp;COUNTIF($B$2:B498,B498)</f>
        <v>群馬県9</v>
      </c>
      <c r="B498" s="32" t="s">
        <v>803</v>
      </c>
      <c r="C498" s="32" t="s">
        <v>812</v>
      </c>
      <c r="D498" s="32" t="str">
        <f t="shared" si="7"/>
        <v>群馬県藤岡市</v>
      </c>
      <c r="E498" s="35" t="s">
        <v>2156</v>
      </c>
    </row>
    <row r="499" spans="1:5" x14ac:dyDescent="0.45">
      <c r="A499" s="34" t="str">
        <f>B499&amp;COUNTIF($B$2:B499,B499)</f>
        <v>群馬県10</v>
      </c>
      <c r="B499" s="32" t="s">
        <v>803</v>
      </c>
      <c r="C499" s="32" t="s">
        <v>813</v>
      </c>
      <c r="D499" s="32" t="str">
        <f t="shared" si="7"/>
        <v>群馬県富岡市</v>
      </c>
      <c r="E499" s="35" t="s">
        <v>2157</v>
      </c>
    </row>
    <row r="500" spans="1:5" x14ac:dyDescent="0.45">
      <c r="A500" s="34" t="str">
        <f>B500&amp;COUNTIF($B$2:B500,B500)</f>
        <v>群馬県11</v>
      </c>
      <c r="B500" s="32" t="s">
        <v>803</v>
      </c>
      <c r="C500" s="32" t="s">
        <v>814</v>
      </c>
      <c r="D500" s="32" t="str">
        <f t="shared" si="7"/>
        <v>群馬県安中市</v>
      </c>
      <c r="E500" s="35" t="s">
        <v>2150</v>
      </c>
    </row>
    <row r="501" spans="1:5" x14ac:dyDescent="0.45">
      <c r="A501" s="34" t="str">
        <f>B501&amp;COUNTIF($B$2:B501,B501)</f>
        <v>群馬県12</v>
      </c>
      <c r="B501" s="32" t="s">
        <v>803</v>
      </c>
      <c r="C501" s="32" t="s">
        <v>815</v>
      </c>
      <c r="D501" s="32" t="str">
        <f t="shared" si="7"/>
        <v>群馬県みどり市</v>
      </c>
      <c r="E501" s="35" t="s">
        <v>2151</v>
      </c>
    </row>
    <row r="502" spans="1:5" x14ac:dyDescent="0.45">
      <c r="A502" s="34" t="str">
        <f>B502&amp;COUNTIF($B$2:B502,B502)</f>
        <v>群馬県13</v>
      </c>
      <c r="B502" s="32" t="s">
        <v>803</v>
      </c>
      <c r="C502" s="32" t="s">
        <v>816</v>
      </c>
      <c r="D502" s="32" t="str">
        <f t="shared" si="7"/>
        <v>群馬県榛東村</v>
      </c>
      <c r="E502" s="35" t="s">
        <v>2155</v>
      </c>
    </row>
    <row r="503" spans="1:5" x14ac:dyDescent="0.45">
      <c r="A503" s="34" t="str">
        <f>B503&amp;COUNTIF($B$2:B503,B503)</f>
        <v>群馬県14</v>
      </c>
      <c r="B503" s="32" t="s">
        <v>803</v>
      </c>
      <c r="C503" s="32" t="s">
        <v>817</v>
      </c>
      <c r="D503" s="32" t="str">
        <f t="shared" si="7"/>
        <v>群馬県吉岡町</v>
      </c>
      <c r="E503" s="35" t="s">
        <v>2155</v>
      </c>
    </row>
    <row r="504" spans="1:5" x14ac:dyDescent="0.45">
      <c r="A504" s="34" t="str">
        <f>B504&amp;COUNTIF($B$2:B504,B504)</f>
        <v>群馬県15</v>
      </c>
      <c r="B504" s="32" t="s">
        <v>803</v>
      </c>
      <c r="C504" s="32" t="s">
        <v>818</v>
      </c>
      <c r="D504" s="32" t="str">
        <f t="shared" si="7"/>
        <v>群馬県上野村</v>
      </c>
      <c r="E504" s="35" t="s">
        <v>2156</v>
      </c>
    </row>
    <row r="505" spans="1:5" x14ac:dyDescent="0.45">
      <c r="A505" s="34" t="str">
        <f>B505&amp;COUNTIF($B$2:B505,B505)</f>
        <v>群馬県16</v>
      </c>
      <c r="B505" s="32" t="s">
        <v>803</v>
      </c>
      <c r="C505" s="32" t="s">
        <v>819</v>
      </c>
      <c r="D505" s="32" t="str">
        <f t="shared" si="7"/>
        <v>群馬県神流町</v>
      </c>
      <c r="E505" s="35" t="s">
        <v>2156</v>
      </c>
    </row>
    <row r="506" spans="1:5" x14ac:dyDescent="0.45">
      <c r="A506" s="34" t="str">
        <f>B506&amp;COUNTIF($B$2:B506,B506)</f>
        <v>群馬県17</v>
      </c>
      <c r="B506" s="32" t="s">
        <v>803</v>
      </c>
      <c r="C506" s="32" t="s">
        <v>820</v>
      </c>
      <c r="D506" s="32" t="str">
        <f t="shared" si="7"/>
        <v>群馬県下仁田町</v>
      </c>
      <c r="E506" s="35" t="s">
        <v>2157</v>
      </c>
    </row>
    <row r="507" spans="1:5" x14ac:dyDescent="0.45">
      <c r="A507" s="34" t="str">
        <f>B507&amp;COUNTIF($B$2:B507,B507)</f>
        <v>群馬県18</v>
      </c>
      <c r="B507" s="32" t="s">
        <v>803</v>
      </c>
      <c r="C507" s="32" t="s">
        <v>821</v>
      </c>
      <c r="D507" s="32" t="str">
        <f t="shared" si="7"/>
        <v>群馬県南牧村</v>
      </c>
      <c r="E507" s="35" t="s">
        <v>2157</v>
      </c>
    </row>
    <row r="508" spans="1:5" x14ac:dyDescent="0.45">
      <c r="A508" s="34" t="str">
        <f>B508&amp;COUNTIF($B$2:B508,B508)</f>
        <v>群馬県19</v>
      </c>
      <c r="B508" s="32" t="s">
        <v>803</v>
      </c>
      <c r="C508" s="32" t="s">
        <v>822</v>
      </c>
      <c r="D508" s="32" t="str">
        <f t="shared" si="7"/>
        <v>群馬県甘楽町</v>
      </c>
      <c r="E508" s="35" t="s">
        <v>2157</v>
      </c>
    </row>
    <row r="509" spans="1:5" x14ac:dyDescent="0.45">
      <c r="A509" s="34" t="str">
        <f>B509&amp;COUNTIF($B$2:B509,B509)</f>
        <v>群馬県20</v>
      </c>
      <c r="B509" s="32" t="s">
        <v>803</v>
      </c>
      <c r="C509" s="32" t="s">
        <v>823</v>
      </c>
      <c r="D509" s="32" t="str">
        <f t="shared" si="7"/>
        <v>群馬県中之条町</v>
      </c>
      <c r="E509" s="35" t="s">
        <v>2158</v>
      </c>
    </row>
    <row r="510" spans="1:5" x14ac:dyDescent="0.45">
      <c r="A510" s="34" t="str">
        <f>B510&amp;COUNTIF($B$2:B510,B510)</f>
        <v>群馬県21</v>
      </c>
      <c r="B510" s="32" t="s">
        <v>803</v>
      </c>
      <c r="C510" s="32" t="s">
        <v>824</v>
      </c>
      <c r="D510" s="32" t="str">
        <f t="shared" si="7"/>
        <v>群馬県長野原町</v>
      </c>
      <c r="E510" s="35" t="s">
        <v>2158</v>
      </c>
    </row>
    <row r="511" spans="1:5" x14ac:dyDescent="0.45">
      <c r="A511" s="34" t="str">
        <f>B511&amp;COUNTIF($B$2:B511,B511)</f>
        <v>群馬県22</v>
      </c>
      <c r="B511" s="32" t="s">
        <v>803</v>
      </c>
      <c r="C511" s="32" t="s">
        <v>825</v>
      </c>
      <c r="D511" s="32" t="str">
        <f t="shared" si="7"/>
        <v>群馬県嬬恋村</v>
      </c>
      <c r="E511" s="35" t="s">
        <v>2158</v>
      </c>
    </row>
    <row r="512" spans="1:5" x14ac:dyDescent="0.45">
      <c r="A512" s="34" t="str">
        <f>B512&amp;COUNTIF($B$2:B512,B512)</f>
        <v>群馬県23</v>
      </c>
      <c r="B512" s="32" t="s">
        <v>803</v>
      </c>
      <c r="C512" s="32" t="s">
        <v>826</v>
      </c>
      <c r="D512" s="32" t="str">
        <f t="shared" si="7"/>
        <v>群馬県草津町</v>
      </c>
      <c r="E512" s="35" t="s">
        <v>2158</v>
      </c>
    </row>
    <row r="513" spans="1:5" x14ac:dyDescent="0.45">
      <c r="A513" s="34" t="str">
        <f>B513&amp;COUNTIF($B$2:B513,B513)</f>
        <v>群馬県24</v>
      </c>
      <c r="B513" s="32" t="s">
        <v>803</v>
      </c>
      <c r="C513" s="32" t="s">
        <v>827</v>
      </c>
      <c r="D513" s="32" t="str">
        <f t="shared" si="7"/>
        <v>群馬県高山村</v>
      </c>
      <c r="E513" s="35" t="s">
        <v>2158</v>
      </c>
    </row>
    <row r="514" spans="1:5" x14ac:dyDescent="0.45">
      <c r="A514" s="34" t="str">
        <f>B514&amp;COUNTIF($B$2:B514,B514)</f>
        <v>群馬県25</v>
      </c>
      <c r="B514" s="32" t="s">
        <v>803</v>
      </c>
      <c r="C514" s="32" t="s">
        <v>828</v>
      </c>
      <c r="D514" s="32" t="str">
        <f t="shared" ref="D514:D577" si="8">B514&amp;C514</f>
        <v>群馬県東吾妻町</v>
      </c>
      <c r="E514" s="35" t="s">
        <v>2158</v>
      </c>
    </row>
    <row r="515" spans="1:5" x14ac:dyDescent="0.45">
      <c r="A515" s="34" t="str">
        <f>B515&amp;COUNTIF($B$2:B515,B515)</f>
        <v>群馬県26</v>
      </c>
      <c r="B515" s="32" t="s">
        <v>803</v>
      </c>
      <c r="C515" s="32" t="s">
        <v>829</v>
      </c>
      <c r="D515" s="32" t="str">
        <f t="shared" si="8"/>
        <v>群馬県片品村</v>
      </c>
      <c r="E515" s="35" t="s">
        <v>2154</v>
      </c>
    </row>
    <row r="516" spans="1:5" x14ac:dyDescent="0.45">
      <c r="A516" s="34" t="str">
        <f>B516&amp;COUNTIF($B$2:B516,B516)</f>
        <v>群馬県27</v>
      </c>
      <c r="B516" s="32" t="s">
        <v>803</v>
      </c>
      <c r="C516" s="32" t="s">
        <v>830</v>
      </c>
      <c r="D516" s="32" t="str">
        <f t="shared" si="8"/>
        <v>群馬県川場村</v>
      </c>
      <c r="E516" s="35" t="s">
        <v>2154</v>
      </c>
    </row>
    <row r="517" spans="1:5" x14ac:dyDescent="0.45">
      <c r="A517" s="34" t="str">
        <f>B517&amp;COUNTIF($B$2:B517,B517)</f>
        <v>群馬県28</v>
      </c>
      <c r="B517" s="32" t="s">
        <v>803</v>
      </c>
      <c r="C517" s="32" t="s">
        <v>705</v>
      </c>
      <c r="D517" s="32" t="str">
        <f t="shared" si="8"/>
        <v>群馬県昭和村</v>
      </c>
      <c r="E517" s="35" t="s">
        <v>2154</v>
      </c>
    </row>
    <row r="518" spans="1:5" x14ac:dyDescent="0.45">
      <c r="A518" s="34" t="str">
        <f>B518&amp;COUNTIF($B$2:B518,B518)</f>
        <v>群馬県29</v>
      </c>
      <c r="B518" s="32" t="s">
        <v>803</v>
      </c>
      <c r="C518" s="32" t="s">
        <v>831</v>
      </c>
      <c r="D518" s="32" t="str">
        <f t="shared" si="8"/>
        <v>群馬県みなかみ町</v>
      </c>
      <c r="E518" s="35" t="s">
        <v>2154</v>
      </c>
    </row>
    <row r="519" spans="1:5" x14ac:dyDescent="0.45">
      <c r="A519" s="34" t="str">
        <f>B519&amp;COUNTIF($B$2:B519,B519)</f>
        <v>群馬県30</v>
      </c>
      <c r="B519" s="32" t="s">
        <v>803</v>
      </c>
      <c r="C519" s="32" t="s">
        <v>832</v>
      </c>
      <c r="D519" s="32" t="str">
        <f t="shared" si="8"/>
        <v>群馬県玉村町</v>
      </c>
      <c r="E519" s="35" t="s">
        <v>2152</v>
      </c>
    </row>
    <row r="520" spans="1:5" x14ac:dyDescent="0.45">
      <c r="A520" s="34" t="str">
        <f>B520&amp;COUNTIF($B$2:B520,B520)</f>
        <v>群馬県31</v>
      </c>
      <c r="B520" s="32" t="s">
        <v>803</v>
      </c>
      <c r="C520" s="32" t="s">
        <v>833</v>
      </c>
      <c r="D520" s="32" t="str">
        <f t="shared" si="8"/>
        <v>群馬県板倉町</v>
      </c>
      <c r="E520" s="35" t="s">
        <v>2153</v>
      </c>
    </row>
    <row r="521" spans="1:5" x14ac:dyDescent="0.45">
      <c r="A521" s="34" t="str">
        <f>B521&amp;COUNTIF($B$2:B521,B521)</f>
        <v>群馬県32</v>
      </c>
      <c r="B521" s="32" t="s">
        <v>803</v>
      </c>
      <c r="C521" s="32" t="s">
        <v>834</v>
      </c>
      <c r="D521" s="32" t="str">
        <f t="shared" si="8"/>
        <v>群馬県明和町</v>
      </c>
      <c r="E521" s="35" t="s">
        <v>2153</v>
      </c>
    </row>
    <row r="522" spans="1:5" x14ac:dyDescent="0.45">
      <c r="A522" s="34" t="str">
        <f>B522&amp;COUNTIF($B$2:B522,B522)</f>
        <v>群馬県33</v>
      </c>
      <c r="B522" s="32" t="s">
        <v>803</v>
      </c>
      <c r="C522" s="32" t="s">
        <v>835</v>
      </c>
      <c r="D522" s="32" t="str">
        <f t="shared" si="8"/>
        <v>群馬県千代田町</v>
      </c>
      <c r="E522" s="35" t="s">
        <v>2153</v>
      </c>
    </row>
    <row r="523" spans="1:5" x14ac:dyDescent="0.45">
      <c r="A523" s="34" t="str">
        <f>B523&amp;COUNTIF($B$2:B523,B523)</f>
        <v>群馬県34</v>
      </c>
      <c r="B523" s="32" t="s">
        <v>803</v>
      </c>
      <c r="C523" s="32" t="s">
        <v>836</v>
      </c>
      <c r="D523" s="32" t="str">
        <f t="shared" si="8"/>
        <v>群馬県大泉町</v>
      </c>
      <c r="E523" s="35" t="s">
        <v>2153</v>
      </c>
    </row>
    <row r="524" spans="1:5" x14ac:dyDescent="0.45">
      <c r="A524" s="34" t="str">
        <f>B524&amp;COUNTIF($B$2:B524,B524)</f>
        <v>群馬県35</v>
      </c>
      <c r="B524" s="32" t="s">
        <v>803</v>
      </c>
      <c r="C524" s="32" t="s">
        <v>837</v>
      </c>
      <c r="D524" s="32" t="str">
        <f t="shared" si="8"/>
        <v>群馬県邑楽町</v>
      </c>
      <c r="E524" s="35" t="s">
        <v>2153</v>
      </c>
    </row>
    <row r="525" spans="1:5" x14ac:dyDescent="0.45">
      <c r="A525" s="34" t="str">
        <f>B525&amp;COUNTIF($B$2:B525,B525)</f>
        <v>埼玉県1</v>
      </c>
      <c r="B525" s="32" t="s">
        <v>838</v>
      </c>
      <c r="C525" s="32" t="s">
        <v>2159</v>
      </c>
      <c r="D525" s="32" t="str">
        <f t="shared" si="8"/>
        <v>埼玉県さいたま市西区</v>
      </c>
      <c r="E525" s="35" t="s">
        <v>2160</v>
      </c>
    </row>
    <row r="526" spans="1:5" x14ac:dyDescent="0.45">
      <c r="A526" s="34" t="str">
        <f>B526&amp;COUNTIF($B$2:B526,B526)</f>
        <v>埼玉県2</v>
      </c>
      <c r="B526" s="32" t="s">
        <v>838</v>
      </c>
      <c r="C526" s="32" t="s">
        <v>2161</v>
      </c>
      <c r="D526" s="32" t="str">
        <f t="shared" si="8"/>
        <v>埼玉県さいたま市北区</v>
      </c>
      <c r="E526" s="35" t="s">
        <v>2160</v>
      </c>
    </row>
    <row r="527" spans="1:5" x14ac:dyDescent="0.45">
      <c r="A527" s="34" t="str">
        <f>B527&amp;COUNTIF($B$2:B527,B527)</f>
        <v>埼玉県3</v>
      </c>
      <c r="B527" s="32" t="s">
        <v>838</v>
      </c>
      <c r="C527" s="32" t="s">
        <v>2162</v>
      </c>
      <c r="D527" s="32" t="str">
        <f t="shared" si="8"/>
        <v>埼玉県さいたま市大宮区</v>
      </c>
      <c r="E527" s="35" t="s">
        <v>2160</v>
      </c>
    </row>
    <row r="528" spans="1:5" x14ac:dyDescent="0.45">
      <c r="A528" s="34" t="str">
        <f>B528&amp;COUNTIF($B$2:B528,B528)</f>
        <v>埼玉県4</v>
      </c>
      <c r="B528" s="32" t="s">
        <v>838</v>
      </c>
      <c r="C528" s="32" t="s">
        <v>2163</v>
      </c>
      <c r="D528" s="32" t="str">
        <f t="shared" si="8"/>
        <v>埼玉県さいたま市見沼区</v>
      </c>
      <c r="E528" s="35" t="s">
        <v>2160</v>
      </c>
    </row>
    <row r="529" spans="1:5" x14ac:dyDescent="0.45">
      <c r="A529" s="34" t="str">
        <f>B529&amp;COUNTIF($B$2:B529,B529)</f>
        <v>埼玉県5</v>
      </c>
      <c r="B529" s="32" t="s">
        <v>838</v>
      </c>
      <c r="C529" s="32" t="s">
        <v>2164</v>
      </c>
      <c r="D529" s="32" t="str">
        <f t="shared" si="8"/>
        <v>埼玉県さいたま市中央区</v>
      </c>
      <c r="E529" s="35" t="s">
        <v>2160</v>
      </c>
    </row>
    <row r="530" spans="1:5" x14ac:dyDescent="0.45">
      <c r="A530" s="34" t="str">
        <f>B530&amp;COUNTIF($B$2:B530,B530)</f>
        <v>埼玉県6</v>
      </c>
      <c r="B530" s="32" t="s">
        <v>838</v>
      </c>
      <c r="C530" s="32" t="s">
        <v>2165</v>
      </c>
      <c r="D530" s="32" t="str">
        <f t="shared" si="8"/>
        <v>埼玉県さいたま市桜区</v>
      </c>
      <c r="E530" s="35" t="s">
        <v>2160</v>
      </c>
    </row>
    <row r="531" spans="1:5" x14ac:dyDescent="0.45">
      <c r="A531" s="34" t="str">
        <f>B531&amp;COUNTIF($B$2:B531,B531)</f>
        <v>埼玉県7</v>
      </c>
      <c r="B531" s="32" t="s">
        <v>838</v>
      </c>
      <c r="C531" s="32" t="s">
        <v>2166</v>
      </c>
      <c r="D531" s="32" t="str">
        <f t="shared" si="8"/>
        <v>埼玉県さいたま市浦和区</v>
      </c>
      <c r="E531" s="35" t="s">
        <v>2160</v>
      </c>
    </row>
    <row r="532" spans="1:5" x14ac:dyDescent="0.45">
      <c r="A532" s="34" t="str">
        <f>B532&amp;COUNTIF($B$2:B532,B532)</f>
        <v>埼玉県8</v>
      </c>
      <c r="B532" s="32" t="s">
        <v>838</v>
      </c>
      <c r="C532" s="32" t="s">
        <v>2167</v>
      </c>
      <c r="D532" s="32" t="str">
        <f t="shared" si="8"/>
        <v>埼玉県さいたま市南区</v>
      </c>
      <c r="E532" s="35" t="s">
        <v>2160</v>
      </c>
    </row>
    <row r="533" spans="1:5" x14ac:dyDescent="0.45">
      <c r="A533" s="34" t="str">
        <f>B533&amp;COUNTIF($B$2:B533,B533)</f>
        <v>埼玉県9</v>
      </c>
      <c r="B533" s="32" t="s">
        <v>838</v>
      </c>
      <c r="C533" s="32" t="s">
        <v>2168</v>
      </c>
      <c r="D533" s="32" t="str">
        <f t="shared" si="8"/>
        <v>埼玉県さいたま市緑区</v>
      </c>
      <c r="E533" s="35" t="s">
        <v>2160</v>
      </c>
    </row>
    <row r="534" spans="1:5" x14ac:dyDescent="0.45">
      <c r="A534" s="34" t="str">
        <f>B534&amp;COUNTIF($B$2:B534,B534)</f>
        <v>埼玉県10</v>
      </c>
      <c r="B534" s="32" t="s">
        <v>838</v>
      </c>
      <c r="C534" s="32" t="s">
        <v>2169</v>
      </c>
      <c r="D534" s="32" t="str">
        <f t="shared" si="8"/>
        <v>埼玉県さいたま市岩槻区</v>
      </c>
      <c r="E534" s="35" t="s">
        <v>2160</v>
      </c>
    </row>
    <row r="535" spans="1:5" x14ac:dyDescent="0.45">
      <c r="A535" s="34" t="str">
        <f>B535&amp;COUNTIF($B$2:B535,B535)</f>
        <v>埼玉県11</v>
      </c>
      <c r="B535" s="32" t="s">
        <v>838</v>
      </c>
      <c r="C535" s="32" t="s">
        <v>839</v>
      </c>
      <c r="D535" s="32" t="str">
        <f t="shared" si="8"/>
        <v>埼玉県川越市</v>
      </c>
      <c r="E535" s="35" t="s">
        <v>2170</v>
      </c>
    </row>
    <row r="536" spans="1:5" x14ac:dyDescent="0.45">
      <c r="A536" s="34" t="str">
        <f>B536&amp;COUNTIF($B$2:B536,B536)</f>
        <v>埼玉県12</v>
      </c>
      <c r="B536" s="32" t="s">
        <v>838</v>
      </c>
      <c r="C536" s="32" t="s">
        <v>840</v>
      </c>
      <c r="D536" s="32" t="str">
        <f t="shared" si="8"/>
        <v>埼玉県熊谷市</v>
      </c>
      <c r="E536" s="35" t="s">
        <v>2171</v>
      </c>
    </row>
    <row r="537" spans="1:5" x14ac:dyDescent="0.45">
      <c r="A537" s="34" t="str">
        <f>B537&amp;COUNTIF($B$2:B537,B537)</f>
        <v>埼玉県13</v>
      </c>
      <c r="B537" s="32" t="s">
        <v>838</v>
      </c>
      <c r="C537" s="32" t="s">
        <v>841</v>
      </c>
      <c r="D537" s="32" t="str">
        <f t="shared" si="8"/>
        <v>埼玉県川口市</v>
      </c>
      <c r="E537" s="35" t="s">
        <v>2172</v>
      </c>
    </row>
    <row r="538" spans="1:5" x14ac:dyDescent="0.45">
      <c r="A538" s="34" t="str">
        <f>B538&amp;COUNTIF($B$2:B538,B538)</f>
        <v>埼玉県14</v>
      </c>
      <c r="B538" s="32" t="s">
        <v>838</v>
      </c>
      <c r="C538" s="32" t="s">
        <v>842</v>
      </c>
      <c r="D538" s="32" t="str">
        <f t="shared" si="8"/>
        <v>埼玉県行田市</v>
      </c>
      <c r="E538" s="35" t="s">
        <v>2173</v>
      </c>
    </row>
    <row r="539" spans="1:5" x14ac:dyDescent="0.45">
      <c r="A539" s="34" t="str">
        <f>B539&amp;COUNTIF($B$2:B539,B539)</f>
        <v>埼玉県15</v>
      </c>
      <c r="B539" s="32" t="s">
        <v>838</v>
      </c>
      <c r="C539" s="32" t="s">
        <v>843</v>
      </c>
      <c r="D539" s="32" t="str">
        <f t="shared" si="8"/>
        <v>埼玉県秩父市</v>
      </c>
      <c r="E539" s="35" t="s">
        <v>2174</v>
      </c>
    </row>
    <row r="540" spans="1:5" x14ac:dyDescent="0.45">
      <c r="A540" s="34" t="str">
        <f>B540&amp;COUNTIF($B$2:B540,B540)</f>
        <v>埼玉県16</v>
      </c>
      <c r="B540" s="32" t="s">
        <v>838</v>
      </c>
      <c r="C540" s="32" t="s">
        <v>844</v>
      </c>
      <c r="D540" s="32" t="str">
        <f t="shared" si="8"/>
        <v>埼玉県所沢市</v>
      </c>
      <c r="E540" s="35" t="s">
        <v>2175</v>
      </c>
    </row>
    <row r="541" spans="1:5" x14ac:dyDescent="0.45">
      <c r="A541" s="34" t="str">
        <f>B541&amp;COUNTIF($B$2:B541,B541)</f>
        <v>埼玉県17</v>
      </c>
      <c r="B541" s="32" t="s">
        <v>838</v>
      </c>
      <c r="C541" s="32" t="s">
        <v>845</v>
      </c>
      <c r="D541" s="32" t="str">
        <f t="shared" si="8"/>
        <v>埼玉県飯能市</v>
      </c>
      <c r="E541" s="35" t="s">
        <v>2175</v>
      </c>
    </row>
    <row r="542" spans="1:5" x14ac:dyDescent="0.45">
      <c r="A542" s="34" t="str">
        <f>B542&amp;COUNTIF($B$2:B542,B542)</f>
        <v>埼玉県18</v>
      </c>
      <c r="B542" s="32" t="s">
        <v>838</v>
      </c>
      <c r="C542" s="32" t="s">
        <v>846</v>
      </c>
      <c r="D542" s="32" t="str">
        <f t="shared" si="8"/>
        <v>埼玉県加須市</v>
      </c>
      <c r="E542" s="35" t="s">
        <v>2173</v>
      </c>
    </row>
    <row r="543" spans="1:5" x14ac:dyDescent="0.45">
      <c r="A543" s="34" t="str">
        <f>B543&amp;COUNTIF($B$2:B543,B543)</f>
        <v>埼玉県19</v>
      </c>
      <c r="B543" s="32" t="s">
        <v>838</v>
      </c>
      <c r="C543" s="32" t="s">
        <v>847</v>
      </c>
      <c r="D543" s="32" t="str">
        <f t="shared" si="8"/>
        <v>埼玉県本庄市</v>
      </c>
      <c r="E543" s="35" t="s">
        <v>2171</v>
      </c>
    </row>
    <row r="544" spans="1:5" x14ac:dyDescent="0.45">
      <c r="A544" s="34" t="str">
        <f>B544&amp;COUNTIF($B$2:B544,B544)</f>
        <v>埼玉県20</v>
      </c>
      <c r="B544" s="32" t="s">
        <v>838</v>
      </c>
      <c r="C544" s="32" t="s">
        <v>848</v>
      </c>
      <c r="D544" s="32" t="str">
        <f t="shared" si="8"/>
        <v>埼玉県東松山市</v>
      </c>
      <c r="E544" s="35" t="s">
        <v>2170</v>
      </c>
    </row>
    <row r="545" spans="1:5" x14ac:dyDescent="0.45">
      <c r="A545" s="34" t="str">
        <f>B545&amp;COUNTIF($B$2:B545,B545)</f>
        <v>埼玉県21</v>
      </c>
      <c r="B545" s="32" t="s">
        <v>838</v>
      </c>
      <c r="C545" s="32" t="s">
        <v>849</v>
      </c>
      <c r="D545" s="32" t="str">
        <f t="shared" si="8"/>
        <v>埼玉県春日部市</v>
      </c>
      <c r="E545" s="35" t="s">
        <v>2176</v>
      </c>
    </row>
    <row r="546" spans="1:5" x14ac:dyDescent="0.45">
      <c r="A546" s="34" t="str">
        <f>B546&amp;COUNTIF($B$2:B546,B546)</f>
        <v>埼玉県22</v>
      </c>
      <c r="B546" s="32" t="s">
        <v>838</v>
      </c>
      <c r="C546" s="32" t="s">
        <v>850</v>
      </c>
      <c r="D546" s="32" t="str">
        <f t="shared" si="8"/>
        <v>埼玉県狭山市</v>
      </c>
      <c r="E546" s="35" t="s">
        <v>2175</v>
      </c>
    </row>
    <row r="547" spans="1:5" x14ac:dyDescent="0.45">
      <c r="A547" s="34" t="str">
        <f>B547&amp;COUNTIF($B$2:B547,B547)</f>
        <v>埼玉県23</v>
      </c>
      <c r="B547" s="32" t="s">
        <v>838</v>
      </c>
      <c r="C547" s="32" t="s">
        <v>851</v>
      </c>
      <c r="D547" s="32" t="str">
        <f t="shared" si="8"/>
        <v>埼玉県羽生市</v>
      </c>
      <c r="E547" s="35" t="s">
        <v>2173</v>
      </c>
    </row>
    <row r="548" spans="1:5" x14ac:dyDescent="0.45">
      <c r="A548" s="34" t="str">
        <f>B548&amp;COUNTIF($B$2:B548,B548)</f>
        <v>埼玉県24</v>
      </c>
      <c r="B548" s="32" t="s">
        <v>838</v>
      </c>
      <c r="C548" s="32" t="s">
        <v>852</v>
      </c>
      <c r="D548" s="32" t="str">
        <f t="shared" si="8"/>
        <v>埼玉県鴻巣市</v>
      </c>
      <c r="E548" s="35" t="s">
        <v>2177</v>
      </c>
    </row>
    <row r="549" spans="1:5" x14ac:dyDescent="0.45">
      <c r="A549" s="34" t="str">
        <f>B549&amp;COUNTIF($B$2:B549,B549)</f>
        <v>埼玉県25</v>
      </c>
      <c r="B549" s="32" t="s">
        <v>838</v>
      </c>
      <c r="C549" s="32" t="s">
        <v>853</v>
      </c>
      <c r="D549" s="32" t="str">
        <f t="shared" si="8"/>
        <v>埼玉県深谷市</v>
      </c>
      <c r="E549" s="35" t="s">
        <v>2171</v>
      </c>
    </row>
    <row r="550" spans="1:5" x14ac:dyDescent="0.45">
      <c r="A550" s="34" t="str">
        <f>B550&amp;COUNTIF($B$2:B550,B550)</f>
        <v>埼玉県26</v>
      </c>
      <c r="B550" s="32" t="s">
        <v>838</v>
      </c>
      <c r="C550" s="32" t="s">
        <v>854</v>
      </c>
      <c r="D550" s="32" t="str">
        <f t="shared" si="8"/>
        <v>埼玉県上尾市</v>
      </c>
      <c r="E550" s="35" t="s">
        <v>2177</v>
      </c>
    </row>
    <row r="551" spans="1:5" x14ac:dyDescent="0.45">
      <c r="A551" s="34" t="str">
        <f>B551&amp;COUNTIF($B$2:B551,B551)</f>
        <v>埼玉県27</v>
      </c>
      <c r="B551" s="32" t="s">
        <v>838</v>
      </c>
      <c r="C551" s="32" t="s">
        <v>855</v>
      </c>
      <c r="D551" s="32" t="str">
        <f t="shared" si="8"/>
        <v>埼玉県草加市</v>
      </c>
      <c r="E551" s="35" t="s">
        <v>2176</v>
      </c>
    </row>
    <row r="552" spans="1:5" x14ac:dyDescent="0.45">
      <c r="A552" s="34" t="str">
        <f>B552&amp;COUNTIF($B$2:B552,B552)</f>
        <v>埼玉県28</v>
      </c>
      <c r="B552" s="32" t="s">
        <v>838</v>
      </c>
      <c r="C552" s="32" t="s">
        <v>856</v>
      </c>
      <c r="D552" s="32" t="str">
        <f t="shared" si="8"/>
        <v>埼玉県越谷市</v>
      </c>
      <c r="E552" s="35" t="s">
        <v>2176</v>
      </c>
    </row>
    <row r="553" spans="1:5" x14ac:dyDescent="0.45">
      <c r="A553" s="34" t="str">
        <f>B553&amp;COUNTIF($B$2:B553,B553)</f>
        <v>埼玉県29</v>
      </c>
      <c r="B553" s="32" t="s">
        <v>838</v>
      </c>
      <c r="C553" s="32" t="s">
        <v>857</v>
      </c>
      <c r="D553" s="32" t="str">
        <f t="shared" si="8"/>
        <v>埼玉県蕨市</v>
      </c>
      <c r="E553" s="35" t="s">
        <v>2172</v>
      </c>
    </row>
    <row r="554" spans="1:5" x14ac:dyDescent="0.45">
      <c r="A554" s="34" t="str">
        <f>B554&amp;COUNTIF($B$2:B554,B554)</f>
        <v>埼玉県30</v>
      </c>
      <c r="B554" s="32" t="s">
        <v>838</v>
      </c>
      <c r="C554" s="32" t="s">
        <v>858</v>
      </c>
      <c r="D554" s="32" t="str">
        <f t="shared" si="8"/>
        <v>埼玉県戸田市</v>
      </c>
      <c r="E554" s="35" t="s">
        <v>2172</v>
      </c>
    </row>
    <row r="555" spans="1:5" x14ac:dyDescent="0.45">
      <c r="A555" s="34" t="str">
        <f>B555&amp;COUNTIF($B$2:B555,B555)</f>
        <v>埼玉県31</v>
      </c>
      <c r="B555" s="32" t="s">
        <v>838</v>
      </c>
      <c r="C555" s="32" t="s">
        <v>859</v>
      </c>
      <c r="D555" s="32" t="str">
        <f t="shared" si="8"/>
        <v>埼玉県入間市</v>
      </c>
      <c r="E555" s="35" t="s">
        <v>2175</v>
      </c>
    </row>
    <row r="556" spans="1:5" x14ac:dyDescent="0.45">
      <c r="A556" s="34" t="str">
        <f>B556&amp;COUNTIF($B$2:B556,B556)</f>
        <v>埼玉県32</v>
      </c>
      <c r="B556" s="32" t="s">
        <v>838</v>
      </c>
      <c r="C556" s="32" t="s">
        <v>860</v>
      </c>
      <c r="D556" s="32" t="str">
        <f t="shared" si="8"/>
        <v>埼玉県朝霞市</v>
      </c>
      <c r="E556" s="35" t="s">
        <v>2178</v>
      </c>
    </row>
    <row r="557" spans="1:5" x14ac:dyDescent="0.45">
      <c r="A557" s="34" t="str">
        <f>B557&amp;COUNTIF($B$2:B557,B557)</f>
        <v>埼玉県33</v>
      </c>
      <c r="B557" s="32" t="s">
        <v>838</v>
      </c>
      <c r="C557" s="32" t="s">
        <v>861</v>
      </c>
      <c r="D557" s="32" t="str">
        <f t="shared" si="8"/>
        <v>埼玉県志木市</v>
      </c>
      <c r="E557" s="35" t="s">
        <v>2178</v>
      </c>
    </row>
    <row r="558" spans="1:5" x14ac:dyDescent="0.45">
      <c r="A558" s="34" t="str">
        <f>B558&amp;COUNTIF($B$2:B558,B558)</f>
        <v>埼玉県34</v>
      </c>
      <c r="B558" s="32" t="s">
        <v>838</v>
      </c>
      <c r="C558" s="32" t="s">
        <v>862</v>
      </c>
      <c r="D558" s="32" t="str">
        <f t="shared" si="8"/>
        <v>埼玉県和光市</v>
      </c>
      <c r="E558" s="35" t="s">
        <v>2178</v>
      </c>
    </row>
    <row r="559" spans="1:5" x14ac:dyDescent="0.45">
      <c r="A559" s="34" t="str">
        <f>B559&amp;COUNTIF($B$2:B559,B559)</f>
        <v>埼玉県35</v>
      </c>
      <c r="B559" s="32" t="s">
        <v>838</v>
      </c>
      <c r="C559" s="32" t="s">
        <v>863</v>
      </c>
      <c r="D559" s="32" t="str">
        <f t="shared" si="8"/>
        <v>埼玉県新座市</v>
      </c>
      <c r="E559" s="35" t="s">
        <v>2178</v>
      </c>
    </row>
    <row r="560" spans="1:5" x14ac:dyDescent="0.45">
      <c r="A560" s="34" t="str">
        <f>B560&amp;COUNTIF($B$2:B560,B560)</f>
        <v>埼玉県36</v>
      </c>
      <c r="B560" s="32" t="s">
        <v>838</v>
      </c>
      <c r="C560" s="32" t="s">
        <v>864</v>
      </c>
      <c r="D560" s="32" t="str">
        <f t="shared" si="8"/>
        <v>埼玉県桶川市</v>
      </c>
      <c r="E560" s="35" t="s">
        <v>2177</v>
      </c>
    </row>
    <row r="561" spans="1:5" x14ac:dyDescent="0.45">
      <c r="A561" s="34" t="str">
        <f>B561&amp;COUNTIF($B$2:B561,B561)</f>
        <v>埼玉県37</v>
      </c>
      <c r="B561" s="32" t="s">
        <v>838</v>
      </c>
      <c r="C561" s="32" t="s">
        <v>865</v>
      </c>
      <c r="D561" s="32" t="str">
        <f t="shared" si="8"/>
        <v>埼玉県久喜市</v>
      </c>
      <c r="E561" s="35" t="s">
        <v>2173</v>
      </c>
    </row>
    <row r="562" spans="1:5" x14ac:dyDescent="0.45">
      <c r="A562" s="34" t="str">
        <f>B562&amp;COUNTIF($B$2:B562,B562)</f>
        <v>埼玉県38</v>
      </c>
      <c r="B562" s="32" t="s">
        <v>838</v>
      </c>
      <c r="C562" s="32" t="s">
        <v>866</v>
      </c>
      <c r="D562" s="32" t="str">
        <f t="shared" si="8"/>
        <v>埼玉県北本市</v>
      </c>
      <c r="E562" s="35" t="s">
        <v>2177</v>
      </c>
    </row>
    <row r="563" spans="1:5" x14ac:dyDescent="0.45">
      <c r="A563" s="34" t="str">
        <f>B563&amp;COUNTIF($B$2:B563,B563)</f>
        <v>埼玉県39</v>
      </c>
      <c r="B563" s="32" t="s">
        <v>838</v>
      </c>
      <c r="C563" s="32" t="s">
        <v>867</v>
      </c>
      <c r="D563" s="32" t="str">
        <f t="shared" si="8"/>
        <v>埼玉県八潮市</v>
      </c>
      <c r="E563" s="35" t="s">
        <v>2176</v>
      </c>
    </row>
    <row r="564" spans="1:5" x14ac:dyDescent="0.45">
      <c r="A564" s="34" t="str">
        <f>B564&amp;COUNTIF($B$2:B564,B564)</f>
        <v>埼玉県40</v>
      </c>
      <c r="B564" s="32" t="s">
        <v>838</v>
      </c>
      <c r="C564" s="32" t="s">
        <v>868</v>
      </c>
      <c r="D564" s="32" t="str">
        <f t="shared" si="8"/>
        <v>埼玉県富士見市</v>
      </c>
      <c r="E564" s="35" t="s">
        <v>2178</v>
      </c>
    </row>
    <row r="565" spans="1:5" x14ac:dyDescent="0.45">
      <c r="A565" s="34" t="str">
        <f>B565&amp;COUNTIF($B$2:B565,B565)</f>
        <v>埼玉県41</v>
      </c>
      <c r="B565" s="32" t="s">
        <v>838</v>
      </c>
      <c r="C565" s="32" t="s">
        <v>869</v>
      </c>
      <c r="D565" s="32" t="str">
        <f t="shared" si="8"/>
        <v>埼玉県三郷市</v>
      </c>
      <c r="E565" s="35" t="s">
        <v>2176</v>
      </c>
    </row>
    <row r="566" spans="1:5" x14ac:dyDescent="0.45">
      <c r="A566" s="34" t="str">
        <f>B566&amp;COUNTIF($B$2:B566,B566)</f>
        <v>埼玉県42</v>
      </c>
      <c r="B566" s="32" t="s">
        <v>838</v>
      </c>
      <c r="C566" s="32" t="s">
        <v>870</v>
      </c>
      <c r="D566" s="32" t="str">
        <f t="shared" si="8"/>
        <v>埼玉県蓮田市</v>
      </c>
      <c r="E566" s="35" t="s">
        <v>2173</v>
      </c>
    </row>
    <row r="567" spans="1:5" x14ac:dyDescent="0.45">
      <c r="A567" s="34" t="str">
        <f>B567&amp;COUNTIF($B$2:B567,B567)</f>
        <v>埼玉県43</v>
      </c>
      <c r="B567" s="32" t="s">
        <v>838</v>
      </c>
      <c r="C567" s="32" t="s">
        <v>871</v>
      </c>
      <c r="D567" s="32" t="str">
        <f t="shared" si="8"/>
        <v>埼玉県坂戸市</v>
      </c>
      <c r="E567" s="35" t="s">
        <v>2170</v>
      </c>
    </row>
    <row r="568" spans="1:5" x14ac:dyDescent="0.45">
      <c r="A568" s="34" t="str">
        <f>B568&amp;COUNTIF($B$2:B568,B568)</f>
        <v>埼玉県44</v>
      </c>
      <c r="B568" s="32" t="s">
        <v>838</v>
      </c>
      <c r="C568" s="32" t="s">
        <v>872</v>
      </c>
      <c r="D568" s="32" t="str">
        <f t="shared" si="8"/>
        <v>埼玉県幸手市</v>
      </c>
      <c r="E568" s="35" t="s">
        <v>2173</v>
      </c>
    </row>
    <row r="569" spans="1:5" x14ac:dyDescent="0.45">
      <c r="A569" s="34" t="str">
        <f>B569&amp;COUNTIF($B$2:B569,B569)</f>
        <v>埼玉県45</v>
      </c>
      <c r="B569" s="32" t="s">
        <v>838</v>
      </c>
      <c r="C569" s="32" t="s">
        <v>873</v>
      </c>
      <c r="D569" s="32" t="str">
        <f t="shared" si="8"/>
        <v>埼玉県鶴ヶ島市</v>
      </c>
      <c r="E569" s="35" t="s">
        <v>2170</v>
      </c>
    </row>
    <row r="570" spans="1:5" x14ac:dyDescent="0.45">
      <c r="A570" s="34" t="str">
        <f>B570&amp;COUNTIF($B$2:B570,B570)</f>
        <v>埼玉県46</v>
      </c>
      <c r="B570" s="32" t="s">
        <v>838</v>
      </c>
      <c r="C570" s="32" t="s">
        <v>874</v>
      </c>
      <c r="D570" s="32" t="str">
        <f t="shared" si="8"/>
        <v>埼玉県日高市</v>
      </c>
      <c r="E570" s="35" t="s">
        <v>2175</v>
      </c>
    </row>
    <row r="571" spans="1:5" x14ac:dyDescent="0.45">
      <c r="A571" s="34" t="str">
        <f>B571&amp;COUNTIF($B$2:B571,B571)</f>
        <v>埼玉県47</v>
      </c>
      <c r="B571" s="32" t="s">
        <v>838</v>
      </c>
      <c r="C571" s="32" t="s">
        <v>875</v>
      </c>
      <c r="D571" s="32" t="str">
        <f t="shared" si="8"/>
        <v>埼玉県吉川市</v>
      </c>
      <c r="E571" s="35" t="s">
        <v>2176</v>
      </c>
    </row>
    <row r="572" spans="1:5" x14ac:dyDescent="0.45">
      <c r="A572" s="34" t="str">
        <f>B572&amp;COUNTIF($B$2:B572,B572)</f>
        <v>埼玉県48</v>
      </c>
      <c r="B572" s="32" t="s">
        <v>838</v>
      </c>
      <c r="C572" s="32" t="s">
        <v>876</v>
      </c>
      <c r="D572" s="32" t="str">
        <f t="shared" si="8"/>
        <v>埼玉県ふじみ野市</v>
      </c>
      <c r="E572" s="35" t="s">
        <v>2178</v>
      </c>
    </row>
    <row r="573" spans="1:5" x14ac:dyDescent="0.45">
      <c r="A573" s="34" t="str">
        <f>B573&amp;COUNTIF($B$2:B573,B573)</f>
        <v>埼玉県49</v>
      </c>
      <c r="B573" s="32" t="s">
        <v>838</v>
      </c>
      <c r="C573" s="32" t="s">
        <v>2179</v>
      </c>
      <c r="D573" s="32" t="str">
        <f t="shared" si="8"/>
        <v>埼玉県白岡市</v>
      </c>
      <c r="E573" s="35" t="s">
        <v>2173</v>
      </c>
    </row>
    <row r="574" spans="1:5" x14ac:dyDescent="0.45">
      <c r="A574" s="34" t="str">
        <f>B574&amp;COUNTIF($B$2:B574,B574)</f>
        <v>埼玉県50</v>
      </c>
      <c r="B574" s="32" t="s">
        <v>838</v>
      </c>
      <c r="C574" s="32" t="s">
        <v>877</v>
      </c>
      <c r="D574" s="32" t="str">
        <f t="shared" si="8"/>
        <v>埼玉県伊奈町</v>
      </c>
      <c r="E574" s="35" t="s">
        <v>2177</v>
      </c>
    </row>
    <row r="575" spans="1:5" x14ac:dyDescent="0.45">
      <c r="A575" s="34" t="str">
        <f>B575&amp;COUNTIF($B$2:B575,B575)</f>
        <v>埼玉県51</v>
      </c>
      <c r="B575" s="32" t="s">
        <v>838</v>
      </c>
      <c r="C575" s="32" t="s">
        <v>878</v>
      </c>
      <c r="D575" s="32" t="str">
        <f t="shared" si="8"/>
        <v>埼玉県三芳町</v>
      </c>
      <c r="E575" s="35" t="s">
        <v>2178</v>
      </c>
    </row>
    <row r="576" spans="1:5" x14ac:dyDescent="0.45">
      <c r="A576" s="34" t="str">
        <f>B576&amp;COUNTIF($B$2:B576,B576)</f>
        <v>埼玉県52</v>
      </c>
      <c r="B576" s="32" t="s">
        <v>838</v>
      </c>
      <c r="C576" s="32" t="s">
        <v>879</v>
      </c>
      <c r="D576" s="32" t="str">
        <f t="shared" si="8"/>
        <v>埼玉県毛呂山町</v>
      </c>
      <c r="E576" s="35" t="s">
        <v>2170</v>
      </c>
    </row>
    <row r="577" spans="1:5" x14ac:dyDescent="0.45">
      <c r="A577" s="34" t="str">
        <f>B577&amp;COUNTIF($B$2:B577,B577)</f>
        <v>埼玉県53</v>
      </c>
      <c r="B577" s="32" t="s">
        <v>838</v>
      </c>
      <c r="C577" s="32" t="s">
        <v>880</v>
      </c>
      <c r="D577" s="32" t="str">
        <f t="shared" si="8"/>
        <v>埼玉県越生町</v>
      </c>
      <c r="E577" s="35" t="s">
        <v>2170</v>
      </c>
    </row>
    <row r="578" spans="1:5" x14ac:dyDescent="0.45">
      <c r="A578" s="34" t="str">
        <f>B578&amp;COUNTIF($B$2:B578,B578)</f>
        <v>埼玉県54</v>
      </c>
      <c r="B578" s="32" t="s">
        <v>838</v>
      </c>
      <c r="C578" s="32" t="s">
        <v>881</v>
      </c>
      <c r="D578" s="32" t="str">
        <f t="shared" ref="D578:D641" si="9">B578&amp;C578</f>
        <v>埼玉県滑川町</v>
      </c>
      <c r="E578" s="35" t="s">
        <v>2170</v>
      </c>
    </row>
    <row r="579" spans="1:5" x14ac:dyDescent="0.45">
      <c r="A579" s="34" t="str">
        <f>B579&amp;COUNTIF($B$2:B579,B579)</f>
        <v>埼玉県55</v>
      </c>
      <c r="B579" s="32" t="s">
        <v>838</v>
      </c>
      <c r="C579" s="32" t="s">
        <v>882</v>
      </c>
      <c r="D579" s="32" t="str">
        <f t="shared" si="9"/>
        <v>埼玉県嵐山町</v>
      </c>
      <c r="E579" s="35" t="s">
        <v>2170</v>
      </c>
    </row>
    <row r="580" spans="1:5" x14ac:dyDescent="0.45">
      <c r="A580" s="34" t="str">
        <f>B580&amp;COUNTIF($B$2:B580,B580)</f>
        <v>埼玉県56</v>
      </c>
      <c r="B580" s="32" t="s">
        <v>838</v>
      </c>
      <c r="C580" s="32" t="s">
        <v>883</v>
      </c>
      <c r="D580" s="32" t="str">
        <f t="shared" si="9"/>
        <v>埼玉県小川町</v>
      </c>
      <c r="E580" s="35" t="s">
        <v>2170</v>
      </c>
    </row>
    <row r="581" spans="1:5" x14ac:dyDescent="0.45">
      <c r="A581" s="34" t="str">
        <f>B581&amp;COUNTIF($B$2:B581,B581)</f>
        <v>埼玉県57</v>
      </c>
      <c r="B581" s="32" t="s">
        <v>838</v>
      </c>
      <c r="C581" s="32" t="s">
        <v>884</v>
      </c>
      <c r="D581" s="32" t="str">
        <f t="shared" si="9"/>
        <v>埼玉県川島町</v>
      </c>
      <c r="E581" s="35" t="s">
        <v>2170</v>
      </c>
    </row>
    <row r="582" spans="1:5" x14ac:dyDescent="0.45">
      <c r="A582" s="34" t="str">
        <f>B582&amp;COUNTIF($B$2:B582,B582)</f>
        <v>埼玉県58</v>
      </c>
      <c r="B582" s="32" t="s">
        <v>838</v>
      </c>
      <c r="C582" s="32" t="s">
        <v>885</v>
      </c>
      <c r="D582" s="32" t="str">
        <f t="shared" si="9"/>
        <v>埼玉県吉見町</v>
      </c>
      <c r="E582" s="35" t="s">
        <v>2170</v>
      </c>
    </row>
    <row r="583" spans="1:5" x14ac:dyDescent="0.45">
      <c r="A583" s="34" t="str">
        <f>B583&amp;COUNTIF($B$2:B583,B583)</f>
        <v>埼玉県59</v>
      </c>
      <c r="B583" s="32" t="s">
        <v>838</v>
      </c>
      <c r="C583" s="32" t="s">
        <v>886</v>
      </c>
      <c r="D583" s="32" t="str">
        <f t="shared" si="9"/>
        <v>埼玉県鳩山町</v>
      </c>
      <c r="E583" s="35" t="s">
        <v>2170</v>
      </c>
    </row>
    <row r="584" spans="1:5" x14ac:dyDescent="0.45">
      <c r="A584" s="34" t="str">
        <f>B584&amp;COUNTIF($B$2:B584,B584)</f>
        <v>埼玉県60</v>
      </c>
      <c r="B584" s="32" t="s">
        <v>838</v>
      </c>
      <c r="C584" s="32" t="s">
        <v>887</v>
      </c>
      <c r="D584" s="32" t="str">
        <f t="shared" si="9"/>
        <v>埼玉県ときがわ町</v>
      </c>
      <c r="E584" s="35" t="s">
        <v>2170</v>
      </c>
    </row>
    <row r="585" spans="1:5" x14ac:dyDescent="0.45">
      <c r="A585" s="34" t="str">
        <f>B585&amp;COUNTIF($B$2:B585,B585)</f>
        <v>埼玉県61</v>
      </c>
      <c r="B585" s="32" t="s">
        <v>838</v>
      </c>
      <c r="C585" s="32" t="s">
        <v>888</v>
      </c>
      <c r="D585" s="32" t="str">
        <f t="shared" si="9"/>
        <v>埼玉県横瀬町</v>
      </c>
      <c r="E585" s="35" t="s">
        <v>2174</v>
      </c>
    </row>
    <row r="586" spans="1:5" x14ac:dyDescent="0.45">
      <c r="A586" s="34" t="str">
        <f>B586&amp;COUNTIF($B$2:B586,B586)</f>
        <v>埼玉県62</v>
      </c>
      <c r="B586" s="32" t="s">
        <v>838</v>
      </c>
      <c r="C586" s="32" t="s">
        <v>889</v>
      </c>
      <c r="D586" s="32" t="str">
        <f t="shared" si="9"/>
        <v>埼玉県皆野町</v>
      </c>
      <c r="E586" s="35" t="s">
        <v>2174</v>
      </c>
    </row>
    <row r="587" spans="1:5" x14ac:dyDescent="0.45">
      <c r="A587" s="34" t="str">
        <f>B587&amp;COUNTIF($B$2:B587,B587)</f>
        <v>埼玉県63</v>
      </c>
      <c r="B587" s="32" t="s">
        <v>838</v>
      </c>
      <c r="C587" s="32" t="s">
        <v>890</v>
      </c>
      <c r="D587" s="32" t="str">
        <f t="shared" si="9"/>
        <v>埼玉県長瀞町</v>
      </c>
      <c r="E587" s="35" t="s">
        <v>2174</v>
      </c>
    </row>
    <row r="588" spans="1:5" x14ac:dyDescent="0.45">
      <c r="A588" s="34" t="str">
        <f>B588&amp;COUNTIF($B$2:B588,B588)</f>
        <v>埼玉県64</v>
      </c>
      <c r="B588" s="32" t="s">
        <v>838</v>
      </c>
      <c r="C588" s="32" t="s">
        <v>891</v>
      </c>
      <c r="D588" s="32" t="str">
        <f t="shared" si="9"/>
        <v>埼玉県小鹿野町</v>
      </c>
      <c r="E588" s="35" t="s">
        <v>2174</v>
      </c>
    </row>
    <row r="589" spans="1:5" x14ac:dyDescent="0.45">
      <c r="A589" s="34" t="str">
        <f>B589&amp;COUNTIF($B$2:B589,B589)</f>
        <v>埼玉県65</v>
      </c>
      <c r="B589" s="32" t="s">
        <v>838</v>
      </c>
      <c r="C589" s="32" t="s">
        <v>892</v>
      </c>
      <c r="D589" s="32" t="str">
        <f t="shared" si="9"/>
        <v>埼玉県東秩父村</v>
      </c>
      <c r="E589" s="35" t="s">
        <v>2170</v>
      </c>
    </row>
    <row r="590" spans="1:5" x14ac:dyDescent="0.45">
      <c r="A590" s="34" t="str">
        <f>B590&amp;COUNTIF($B$2:B590,B590)</f>
        <v>埼玉県66</v>
      </c>
      <c r="B590" s="32" t="s">
        <v>838</v>
      </c>
      <c r="C590" s="32" t="s">
        <v>609</v>
      </c>
      <c r="D590" s="32" t="str">
        <f t="shared" si="9"/>
        <v>埼玉県美里町</v>
      </c>
      <c r="E590" s="35" t="s">
        <v>2171</v>
      </c>
    </row>
    <row r="591" spans="1:5" x14ac:dyDescent="0.45">
      <c r="A591" s="34" t="str">
        <f>B591&amp;COUNTIF($B$2:B591,B591)</f>
        <v>埼玉県67</v>
      </c>
      <c r="B591" s="32" t="s">
        <v>838</v>
      </c>
      <c r="C591" s="32" t="s">
        <v>893</v>
      </c>
      <c r="D591" s="32" t="str">
        <f t="shared" si="9"/>
        <v>埼玉県神川町</v>
      </c>
      <c r="E591" s="35" t="s">
        <v>2171</v>
      </c>
    </row>
    <row r="592" spans="1:5" x14ac:dyDescent="0.45">
      <c r="A592" s="34" t="str">
        <f>B592&amp;COUNTIF($B$2:B592,B592)</f>
        <v>埼玉県68</v>
      </c>
      <c r="B592" s="32" t="s">
        <v>838</v>
      </c>
      <c r="C592" s="32" t="s">
        <v>894</v>
      </c>
      <c r="D592" s="32" t="str">
        <f t="shared" si="9"/>
        <v>埼玉県上里町</v>
      </c>
      <c r="E592" s="35" t="s">
        <v>2171</v>
      </c>
    </row>
    <row r="593" spans="1:5" x14ac:dyDescent="0.45">
      <c r="A593" s="34" t="str">
        <f>B593&amp;COUNTIF($B$2:B593,B593)</f>
        <v>埼玉県69</v>
      </c>
      <c r="B593" s="32" t="s">
        <v>838</v>
      </c>
      <c r="C593" s="32" t="s">
        <v>895</v>
      </c>
      <c r="D593" s="32" t="str">
        <f t="shared" si="9"/>
        <v>埼玉県寄居町</v>
      </c>
      <c r="E593" s="35" t="s">
        <v>2171</v>
      </c>
    </row>
    <row r="594" spans="1:5" x14ac:dyDescent="0.45">
      <c r="A594" s="34" t="str">
        <f>B594&amp;COUNTIF($B$2:B594,B594)</f>
        <v>埼玉県70</v>
      </c>
      <c r="B594" s="32" t="s">
        <v>838</v>
      </c>
      <c r="C594" s="32" t="s">
        <v>896</v>
      </c>
      <c r="D594" s="32" t="str">
        <f t="shared" si="9"/>
        <v>埼玉県宮代町</v>
      </c>
      <c r="E594" s="35" t="s">
        <v>2173</v>
      </c>
    </row>
    <row r="595" spans="1:5" x14ac:dyDescent="0.45">
      <c r="A595" s="34" t="str">
        <f>B595&amp;COUNTIF($B$2:B595,B595)</f>
        <v>埼玉県71</v>
      </c>
      <c r="B595" s="32" t="s">
        <v>838</v>
      </c>
      <c r="C595" s="32" t="s">
        <v>897</v>
      </c>
      <c r="D595" s="32" t="str">
        <f t="shared" si="9"/>
        <v>埼玉県杉戸町</v>
      </c>
      <c r="E595" s="35" t="s">
        <v>2173</v>
      </c>
    </row>
    <row r="596" spans="1:5" x14ac:dyDescent="0.45">
      <c r="A596" s="34" t="str">
        <f>B596&amp;COUNTIF($B$2:B596,B596)</f>
        <v>埼玉県72</v>
      </c>
      <c r="B596" s="32" t="s">
        <v>838</v>
      </c>
      <c r="C596" s="32" t="s">
        <v>898</v>
      </c>
      <c r="D596" s="32" t="str">
        <f t="shared" si="9"/>
        <v>埼玉県松伏町</v>
      </c>
      <c r="E596" s="35" t="s">
        <v>2176</v>
      </c>
    </row>
    <row r="597" spans="1:5" x14ac:dyDescent="0.45">
      <c r="A597" s="34" t="str">
        <f>B597&amp;COUNTIF($B$2:B597,B597)</f>
        <v>千葉県1</v>
      </c>
      <c r="B597" s="32" t="s">
        <v>899</v>
      </c>
      <c r="C597" s="32" t="s">
        <v>2180</v>
      </c>
      <c r="D597" s="32" t="str">
        <f t="shared" si="9"/>
        <v>千葉県千葉市中央区</v>
      </c>
      <c r="E597" s="35" t="s">
        <v>2181</v>
      </c>
    </row>
    <row r="598" spans="1:5" x14ac:dyDescent="0.45">
      <c r="A598" s="34" t="str">
        <f>B598&amp;COUNTIF($B$2:B598,B598)</f>
        <v>千葉県2</v>
      </c>
      <c r="B598" s="32" t="s">
        <v>899</v>
      </c>
      <c r="C598" s="32" t="s">
        <v>2182</v>
      </c>
      <c r="D598" s="32" t="str">
        <f t="shared" si="9"/>
        <v>千葉県千葉市花見川区</v>
      </c>
      <c r="E598" s="35" t="s">
        <v>2181</v>
      </c>
    </row>
    <row r="599" spans="1:5" x14ac:dyDescent="0.45">
      <c r="A599" s="34" t="str">
        <f>B599&amp;COUNTIF($B$2:B599,B599)</f>
        <v>千葉県3</v>
      </c>
      <c r="B599" s="32" t="s">
        <v>899</v>
      </c>
      <c r="C599" s="32" t="s">
        <v>2183</v>
      </c>
      <c r="D599" s="32" t="str">
        <f t="shared" si="9"/>
        <v>千葉県千葉市稲毛区</v>
      </c>
      <c r="E599" s="35" t="s">
        <v>2181</v>
      </c>
    </row>
    <row r="600" spans="1:5" x14ac:dyDescent="0.45">
      <c r="A600" s="34" t="str">
        <f>B600&amp;COUNTIF($B$2:B600,B600)</f>
        <v>千葉県4</v>
      </c>
      <c r="B600" s="32" t="s">
        <v>899</v>
      </c>
      <c r="C600" s="32" t="s">
        <v>2184</v>
      </c>
      <c r="D600" s="32" t="str">
        <f t="shared" si="9"/>
        <v>千葉県千葉市若葉区</v>
      </c>
      <c r="E600" s="35" t="s">
        <v>2181</v>
      </c>
    </row>
    <row r="601" spans="1:5" x14ac:dyDescent="0.45">
      <c r="A601" s="34" t="str">
        <f>B601&amp;COUNTIF($B$2:B601,B601)</f>
        <v>千葉県5</v>
      </c>
      <c r="B601" s="32" t="s">
        <v>899</v>
      </c>
      <c r="C601" s="32" t="s">
        <v>2185</v>
      </c>
      <c r="D601" s="32" t="str">
        <f t="shared" si="9"/>
        <v>千葉県千葉市緑区</v>
      </c>
      <c r="E601" s="35" t="s">
        <v>2181</v>
      </c>
    </row>
    <row r="602" spans="1:5" x14ac:dyDescent="0.45">
      <c r="A602" s="34" t="str">
        <f>B602&amp;COUNTIF($B$2:B602,B602)</f>
        <v>千葉県6</v>
      </c>
      <c r="B602" s="32" t="s">
        <v>899</v>
      </c>
      <c r="C602" s="32" t="s">
        <v>2186</v>
      </c>
      <c r="D602" s="32" t="str">
        <f t="shared" si="9"/>
        <v>千葉県千葉市美浜区</v>
      </c>
      <c r="E602" s="35" t="s">
        <v>2181</v>
      </c>
    </row>
    <row r="603" spans="1:5" x14ac:dyDescent="0.45">
      <c r="A603" s="34" t="str">
        <f>B603&amp;COUNTIF($B$2:B603,B603)</f>
        <v>千葉県7</v>
      </c>
      <c r="B603" s="32" t="s">
        <v>899</v>
      </c>
      <c r="C603" s="32" t="s">
        <v>900</v>
      </c>
      <c r="D603" s="32" t="str">
        <f t="shared" si="9"/>
        <v>千葉県銚子市</v>
      </c>
      <c r="E603" s="35" t="s">
        <v>2187</v>
      </c>
    </row>
    <row r="604" spans="1:5" x14ac:dyDescent="0.45">
      <c r="A604" s="34" t="str">
        <f>B604&amp;COUNTIF($B$2:B604,B604)</f>
        <v>千葉県8</v>
      </c>
      <c r="B604" s="32" t="s">
        <v>899</v>
      </c>
      <c r="C604" s="32" t="s">
        <v>901</v>
      </c>
      <c r="D604" s="32" t="str">
        <f t="shared" si="9"/>
        <v>千葉県市川市</v>
      </c>
      <c r="E604" s="35" t="s">
        <v>2188</v>
      </c>
    </row>
    <row r="605" spans="1:5" x14ac:dyDescent="0.45">
      <c r="A605" s="34" t="str">
        <f>B605&amp;COUNTIF($B$2:B605,B605)</f>
        <v>千葉県9</v>
      </c>
      <c r="B605" s="32" t="s">
        <v>899</v>
      </c>
      <c r="C605" s="32" t="s">
        <v>902</v>
      </c>
      <c r="D605" s="32" t="str">
        <f t="shared" si="9"/>
        <v>千葉県船橋市</v>
      </c>
      <c r="E605" s="35" t="s">
        <v>2188</v>
      </c>
    </row>
    <row r="606" spans="1:5" x14ac:dyDescent="0.45">
      <c r="A606" s="34" t="str">
        <f>B606&amp;COUNTIF($B$2:B606,B606)</f>
        <v>千葉県10</v>
      </c>
      <c r="B606" s="32" t="s">
        <v>899</v>
      </c>
      <c r="C606" s="32" t="s">
        <v>903</v>
      </c>
      <c r="D606" s="32" t="str">
        <f t="shared" si="9"/>
        <v>千葉県館山市</v>
      </c>
      <c r="E606" s="35" t="s">
        <v>2189</v>
      </c>
    </row>
    <row r="607" spans="1:5" x14ac:dyDescent="0.45">
      <c r="A607" s="34" t="str">
        <f>B607&amp;COUNTIF($B$2:B607,B607)</f>
        <v>千葉県11</v>
      </c>
      <c r="B607" s="32" t="s">
        <v>899</v>
      </c>
      <c r="C607" s="32" t="s">
        <v>904</v>
      </c>
      <c r="D607" s="32" t="str">
        <f t="shared" si="9"/>
        <v>千葉県木更津市</v>
      </c>
      <c r="E607" s="35" t="s">
        <v>2190</v>
      </c>
    </row>
    <row r="608" spans="1:5" x14ac:dyDescent="0.45">
      <c r="A608" s="34" t="str">
        <f>B608&amp;COUNTIF($B$2:B608,B608)</f>
        <v>千葉県12</v>
      </c>
      <c r="B608" s="32" t="s">
        <v>899</v>
      </c>
      <c r="C608" s="32" t="s">
        <v>905</v>
      </c>
      <c r="D608" s="32" t="str">
        <f t="shared" si="9"/>
        <v>千葉県松戸市</v>
      </c>
      <c r="E608" s="35" t="s">
        <v>2191</v>
      </c>
    </row>
    <row r="609" spans="1:5" x14ac:dyDescent="0.45">
      <c r="A609" s="34" t="str">
        <f>B609&amp;COUNTIF($B$2:B609,B609)</f>
        <v>千葉県13</v>
      </c>
      <c r="B609" s="32" t="s">
        <v>899</v>
      </c>
      <c r="C609" s="32" t="s">
        <v>906</v>
      </c>
      <c r="D609" s="32" t="str">
        <f t="shared" si="9"/>
        <v>千葉県野田市</v>
      </c>
      <c r="E609" s="35" t="s">
        <v>2191</v>
      </c>
    </row>
    <row r="610" spans="1:5" x14ac:dyDescent="0.45">
      <c r="A610" s="34" t="str">
        <f>B610&amp;COUNTIF($B$2:B610,B610)</f>
        <v>千葉県14</v>
      </c>
      <c r="B610" s="32" t="s">
        <v>899</v>
      </c>
      <c r="C610" s="32" t="s">
        <v>907</v>
      </c>
      <c r="D610" s="32" t="str">
        <f t="shared" si="9"/>
        <v>千葉県茂原市</v>
      </c>
      <c r="E610" s="35" t="s">
        <v>2192</v>
      </c>
    </row>
    <row r="611" spans="1:5" x14ac:dyDescent="0.45">
      <c r="A611" s="34" t="str">
        <f>B611&amp;COUNTIF($B$2:B611,B611)</f>
        <v>千葉県15</v>
      </c>
      <c r="B611" s="32" t="s">
        <v>899</v>
      </c>
      <c r="C611" s="32" t="s">
        <v>908</v>
      </c>
      <c r="D611" s="32" t="str">
        <f t="shared" si="9"/>
        <v>千葉県成田市</v>
      </c>
      <c r="E611" s="35" t="s">
        <v>2193</v>
      </c>
    </row>
    <row r="612" spans="1:5" x14ac:dyDescent="0.45">
      <c r="A612" s="34" t="str">
        <f>B612&amp;COUNTIF($B$2:B612,B612)</f>
        <v>千葉県16</v>
      </c>
      <c r="B612" s="32" t="s">
        <v>899</v>
      </c>
      <c r="C612" s="32" t="s">
        <v>909</v>
      </c>
      <c r="D612" s="32" t="str">
        <f t="shared" si="9"/>
        <v>千葉県佐倉市</v>
      </c>
      <c r="E612" s="35" t="s">
        <v>2193</v>
      </c>
    </row>
    <row r="613" spans="1:5" x14ac:dyDescent="0.45">
      <c r="A613" s="34" t="str">
        <f>B613&amp;COUNTIF($B$2:B613,B613)</f>
        <v>千葉県17</v>
      </c>
      <c r="B613" s="32" t="s">
        <v>899</v>
      </c>
      <c r="C613" s="32" t="s">
        <v>910</v>
      </c>
      <c r="D613" s="32" t="str">
        <f t="shared" si="9"/>
        <v>千葉県東金市</v>
      </c>
      <c r="E613" s="35" t="s">
        <v>2192</v>
      </c>
    </row>
    <row r="614" spans="1:5" x14ac:dyDescent="0.45">
      <c r="A614" s="34" t="str">
        <f>B614&amp;COUNTIF($B$2:B614,B614)</f>
        <v>千葉県18</v>
      </c>
      <c r="B614" s="32" t="s">
        <v>899</v>
      </c>
      <c r="C614" s="32" t="s">
        <v>911</v>
      </c>
      <c r="D614" s="32" t="str">
        <f t="shared" si="9"/>
        <v>千葉県旭市</v>
      </c>
      <c r="E614" s="35" t="s">
        <v>2187</v>
      </c>
    </row>
    <row r="615" spans="1:5" x14ac:dyDescent="0.45">
      <c r="A615" s="34" t="str">
        <f>B615&amp;COUNTIF($B$2:B615,B615)</f>
        <v>千葉県19</v>
      </c>
      <c r="B615" s="32" t="s">
        <v>899</v>
      </c>
      <c r="C615" s="32" t="s">
        <v>912</v>
      </c>
      <c r="D615" s="32" t="str">
        <f t="shared" si="9"/>
        <v>千葉県習志野市</v>
      </c>
      <c r="E615" s="35" t="s">
        <v>2188</v>
      </c>
    </row>
    <row r="616" spans="1:5" x14ac:dyDescent="0.45">
      <c r="A616" s="34" t="str">
        <f>B616&amp;COUNTIF($B$2:B616,B616)</f>
        <v>千葉県20</v>
      </c>
      <c r="B616" s="32" t="s">
        <v>899</v>
      </c>
      <c r="C616" s="32" t="s">
        <v>913</v>
      </c>
      <c r="D616" s="32" t="str">
        <f t="shared" si="9"/>
        <v>千葉県柏市</v>
      </c>
      <c r="E616" s="35" t="s">
        <v>2191</v>
      </c>
    </row>
    <row r="617" spans="1:5" x14ac:dyDescent="0.45">
      <c r="A617" s="34" t="str">
        <f>B617&amp;COUNTIF($B$2:B617,B617)</f>
        <v>千葉県21</v>
      </c>
      <c r="B617" s="32" t="s">
        <v>899</v>
      </c>
      <c r="C617" s="32" t="s">
        <v>914</v>
      </c>
      <c r="D617" s="32" t="str">
        <f t="shared" si="9"/>
        <v>千葉県勝浦市</v>
      </c>
      <c r="E617" s="35" t="s">
        <v>2192</v>
      </c>
    </row>
    <row r="618" spans="1:5" x14ac:dyDescent="0.45">
      <c r="A618" s="34" t="str">
        <f>B618&amp;COUNTIF($B$2:B618,B618)</f>
        <v>千葉県22</v>
      </c>
      <c r="B618" s="32" t="s">
        <v>899</v>
      </c>
      <c r="C618" s="32" t="s">
        <v>915</v>
      </c>
      <c r="D618" s="32" t="str">
        <f t="shared" si="9"/>
        <v>千葉県市原市</v>
      </c>
      <c r="E618" s="35" t="s">
        <v>2194</v>
      </c>
    </row>
    <row r="619" spans="1:5" x14ac:dyDescent="0.45">
      <c r="A619" s="34" t="str">
        <f>B619&amp;COUNTIF($B$2:B619,B619)</f>
        <v>千葉県23</v>
      </c>
      <c r="B619" s="32" t="s">
        <v>899</v>
      </c>
      <c r="C619" s="32" t="s">
        <v>916</v>
      </c>
      <c r="D619" s="32" t="str">
        <f t="shared" si="9"/>
        <v>千葉県流山市</v>
      </c>
      <c r="E619" s="35" t="s">
        <v>2191</v>
      </c>
    </row>
    <row r="620" spans="1:5" x14ac:dyDescent="0.45">
      <c r="A620" s="34" t="str">
        <f>B620&amp;COUNTIF($B$2:B620,B620)</f>
        <v>千葉県24</v>
      </c>
      <c r="B620" s="32" t="s">
        <v>899</v>
      </c>
      <c r="C620" s="32" t="s">
        <v>917</v>
      </c>
      <c r="D620" s="32" t="str">
        <f t="shared" si="9"/>
        <v>千葉県八千代市</v>
      </c>
      <c r="E620" s="35" t="s">
        <v>2188</v>
      </c>
    </row>
    <row r="621" spans="1:5" x14ac:dyDescent="0.45">
      <c r="A621" s="34" t="str">
        <f>B621&amp;COUNTIF($B$2:B621,B621)</f>
        <v>千葉県25</v>
      </c>
      <c r="B621" s="32" t="s">
        <v>899</v>
      </c>
      <c r="C621" s="32" t="s">
        <v>918</v>
      </c>
      <c r="D621" s="32" t="str">
        <f t="shared" si="9"/>
        <v>千葉県我孫子市</v>
      </c>
      <c r="E621" s="35" t="s">
        <v>2191</v>
      </c>
    </row>
    <row r="622" spans="1:5" x14ac:dyDescent="0.45">
      <c r="A622" s="34" t="str">
        <f>B622&amp;COUNTIF($B$2:B622,B622)</f>
        <v>千葉県26</v>
      </c>
      <c r="B622" s="32" t="s">
        <v>899</v>
      </c>
      <c r="C622" s="32" t="s">
        <v>919</v>
      </c>
      <c r="D622" s="32" t="str">
        <f t="shared" si="9"/>
        <v>千葉県鴨川市</v>
      </c>
      <c r="E622" s="35" t="s">
        <v>2189</v>
      </c>
    </row>
    <row r="623" spans="1:5" x14ac:dyDescent="0.45">
      <c r="A623" s="34" t="str">
        <f>B623&amp;COUNTIF($B$2:B623,B623)</f>
        <v>千葉県27</v>
      </c>
      <c r="B623" s="32" t="s">
        <v>899</v>
      </c>
      <c r="C623" s="32" t="s">
        <v>920</v>
      </c>
      <c r="D623" s="32" t="str">
        <f t="shared" si="9"/>
        <v>千葉県鎌ケ谷市</v>
      </c>
      <c r="E623" s="35" t="s">
        <v>2188</v>
      </c>
    </row>
    <row r="624" spans="1:5" x14ac:dyDescent="0.45">
      <c r="A624" s="34" t="str">
        <f>B624&amp;COUNTIF($B$2:B624,B624)</f>
        <v>千葉県28</v>
      </c>
      <c r="B624" s="32" t="s">
        <v>899</v>
      </c>
      <c r="C624" s="32" t="s">
        <v>921</v>
      </c>
      <c r="D624" s="32" t="str">
        <f t="shared" si="9"/>
        <v>千葉県君津市</v>
      </c>
      <c r="E624" s="35" t="s">
        <v>2190</v>
      </c>
    </row>
    <row r="625" spans="1:5" x14ac:dyDescent="0.45">
      <c r="A625" s="34" t="str">
        <f>B625&amp;COUNTIF($B$2:B625,B625)</f>
        <v>千葉県29</v>
      </c>
      <c r="B625" s="32" t="s">
        <v>899</v>
      </c>
      <c r="C625" s="32" t="s">
        <v>922</v>
      </c>
      <c r="D625" s="32" t="str">
        <f t="shared" si="9"/>
        <v>千葉県富津市</v>
      </c>
      <c r="E625" s="35" t="s">
        <v>2190</v>
      </c>
    </row>
    <row r="626" spans="1:5" x14ac:dyDescent="0.45">
      <c r="A626" s="34" t="str">
        <f>B626&amp;COUNTIF($B$2:B626,B626)</f>
        <v>千葉県30</v>
      </c>
      <c r="B626" s="32" t="s">
        <v>899</v>
      </c>
      <c r="C626" s="32" t="s">
        <v>923</v>
      </c>
      <c r="D626" s="32" t="str">
        <f t="shared" si="9"/>
        <v>千葉県浦安市</v>
      </c>
      <c r="E626" s="35" t="s">
        <v>2188</v>
      </c>
    </row>
    <row r="627" spans="1:5" x14ac:dyDescent="0.45">
      <c r="A627" s="34" t="str">
        <f>B627&amp;COUNTIF($B$2:B627,B627)</f>
        <v>千葉県31</v>
      </c>
      <c r="B627" s="32" t="s">
        <v>899</v>
      </c>
      <c r="C627" s="32" t="s">
        <v>924</v>
      </c>
      <c r="D627" s="32" t="str">
        <f t="shared" si="9"/>
        <v>千葉県四街道市</v>
      </c>
      <c r="E627" s="35" t="s">
        <v>2193</v>
      </c>
    </row>
    <row r="628" spans="1:5" x14ac:dyDescent="0.45">
      <c r="A628" s="34" t="str">
        <f>B628&amp;COUNTIF($B$2:B628,B628)</f>
        <v>千葉県32</v>
      </c>
      <c r="B628" s="32" t="s">
        <v>899</v>
      </c>
      <c r="C628" s="32" t="s">
        <v>925</v>
      </c>
      <c r="D628" s="32" t="str">
        <f t="shared" si="9"/>
        <v>千葉県袖ケ浦市</v>
      </c>
      <c r="E628" s="35" t="s">
        <v>2190</v>
      </c>
    </row>
    <row r="629" spans="1:5" x14ac:dyDescent="0.45">
      <c r="A629" s="34" t="str">
        <f>B629&amp;COUNTIF($B$2:B629,B629)</f>
        <v>千葉県33</v>
      </c>
      <c r="B629" s="32" t="s">
        <v>899</v>
      </c>
      <c r="C629" s="32" t="s">
        <v>926</v>
      </c>
      <c r="D629" s="32" t="str">
        <f t="shared" si="9"/>
        <v>千葉県八街市</v>
      </c>
      <c r="E629" s="35" t="s">
        <v>2193</v>
      </c>
    </row>
    <row r="630" spans="1:5" x14ac:dyDescent="0.45">
      <c r="A630" s="34" t="str">
        <f>B630&amp;COUNTIF($B$2:B630,B630)</f>
        <v>千葉県34</v>
      </c>
      <c r="B630" s="32" t="s">
        <v>899</v>
      </c>
      <c r="C630" s="32" t="s">
        <v>927</v>
      </c>
      <c r="D630" s="32" t="str">
        <f t="shared" si="9"/>
        <v>千葉県印西市</v>
      </c>
      <c r="E630" s="35" t="s">
        <v>2193</v>
      </c>
    </row>
    <row r="631" spans="1:5" x14ac:dyDescent="0.45">
      <c r="A631" s="34" t="str">
        <f>B631&amp;COUNTIF($B$2:B631,B631)</f>
        <v>千葉県35</v>
      </c>
      <c r="B631" s="32" t="s">
        <v>899</v>
      </c>
      <c r="C631" s="32" t="s">
        <v>928</v>
      </c>
      <c r="D631" s="32" t="str">
        <f t="shared" si="9"/>
        <v>千葉県白井市</v>
      </c>
      <c r="E631" s="35" t="s">
        <v>2193</v>
      </c>
    </row>
    <row r="632" spans="1:5" x14ac:dyDescent="0.45">
      <c r="A632" s="34" t="str">
        <f>B632&amp;COUNTIF($B$2:B632,B632)</f>
        <v>千葉県36</v>
      </c>
      <c r="B632" s="32" t="s">
        <v>899</v>
      </c>
      <c r="C632" s="32" t="s">
        <v>929</v>
      </c>
      <c r="D632" s="32" t="str">
        <f t="shared" si="9"/>
        <v>千葉県富里市</v>
      </c>
      <c r="E632" s="35" t="s">
        <v>2193</v>
      </c>
    </row>
    <row r="633" spans="1:5" x14ac:dyDescent="0.45">
      <c r="A633" s="34" t="str">
        <f>B633&amp;COUNTIF($B$2:B633,B633)</f>
        <v>千葉県37</v>
      </c>
      <c r="B633" s="32" t="s">
        <v>899</v>
      </c>
      <c r="C633" s="32" t="s">
        <v>930</v>
      </c>
      <c r="D633" s="32" t="str">
        <f t="shared" si="9"/>
        <v>千葉県南房総市</v>
      </c>
      <c r="E633" s="35" t="s">
        <v>2189</v>
      </c>
    </row>
    <row r="634" spans="1:5" x14ac:dyDescent="0.45">
      <c r="A634" s="34" t="str">
        <f>B634&amp;COUNTIF($B$2:B634,B634)</f>
        <v>千葉県38</v>
      </c>
      <c r="B634" s="32" t="s">
        <v>899</v>
      </c>
      <c r="C634" s="32" t="s">
        <v>931</v>
      </c>
      <c r="D634" s="32" t="str">
        <f t="shared" si="9"/>
        <v>千葉県匝瑳市</v>
      </c>
      <c r="E634" s="35" t="s">
        <v>2187</v>
      </c>
    </row>
    <row r="635" spans="1:5" x14ac:dyDescent="0.45">
      <c r="A635" s="34" t="str">
        <f>B635&amp;COUNTIF($B$2:B635,B635)</f>
        <v>千葉県39</v>
      </c>
      <c r="B635" s="32" t="s">
        <v>899</v>
      </c>
      <c r="C635" s="32" t="s">
        <v>932</v>
      </c>
      <c r="D635" s="32" t="str">
        <f t="shared" si="9"/>
        <v>千葉県香取市</v>
      </c>
      <c r="E635" s="35" t="s">
        <v>2187</v>
      </c>
    </row>
    <row r="636" spans="1:5" x14ac:dyDescent="0.45">
      <c r="A636" s="34" t="str">
        <f>B636&amp;COUNTIF($B$2:B636,B636)</f>
        <v>千葉県40</v>
      </c>
      <c r="B636" s="32" t="s">
        <v>899</v>
      </c>
      <c r="C636" s="32" t="s">
        <v>933</v>
      </c>
      <c r="D636" s="32" t="str">
        <f t="shared" si="9"/>
        <v>千葉県山武市</v>
      </c>
      <c r="E636" s="35" t="s">
        <v>2192</v>
      </c>
    </row>
    <row r="637" spans="1:5" x14ac:dyDescent="0.45">
      <c r="A637" s="34" t="str">
        <f>B637&amp;COUNTIF($B$2:B637,B637)</f>
        <v>千葉県41</v>
      </c>
      <c r="B637" s="32" t="s">
        <v>899</v>
      </c>
      <c r="C637" s="32" t="s">
        <v>934</v>
      </c>
      <c r="D637" s="32" t="str">
        <f t="shared" si="9"/>
        <v>千葉県いすみ市</v>
      </c>
      <c r="E637" s="35" t="s">
        <v>2192</v>
      </c>
    </row>
    <row r="638" spans="1:5" x14ac:dyDescent="0.45">
      <c r="A638" s="34" t="str">
        <f>B638&amp;COUNTIF($B$2:B638,B638)</f>
        <v>千葉県42</v>
      </c>
      <c r="B638" s="32" t="s">
        <v>899</v>
      </c>
      <c r="C638" s="32" t="s">
        <v>2195</v>
      </c>
      <c r="D638" s="32" t="str">
        <f t="shared" si="9"/>
        <v>千葉県大網白里市</v>
      </c>
      <c r="E638" s="35" t="s">
        <v>2192</v>
      </c>
    </row>
    <row r="639" spans="1:5" x14ac:dyDescent="0.45">
      <c r="A639" s="34" t="str">
        <f>B639&amp;COUNTIF($B$2:B639,B639)</f>
        <v>千葉県43</v>
      </c>
      <c r="B639" s="32" t="s">
        <v>899</v>
      </c>
      <c r="C639" s="32" t="s">
        <v>935</v>
      </c>
      <c r="D639" s="32" t="str">
        <f t="shared" si="9"/>
        <v>千葉県酒々井町</v>
      </c>
      <c r="E639" s="35" t="s">
        <v>2193</v>
      </c>
    </row>
    <row r="640" spans="1:5" x14ac:dyDescent="0.45">
      <c r="A640" s="34" t="str">
        <f>B640&amp;COUNTIF($B$2:B640,B640)</f>
        <v>千葉県44</v>
      </c>
      <c r="B640" s="32" t="s">
        <v>899</v>
      </c>
      <c r="C640" s="32" t="s">
        <v>936</v>
      </c>
      <c r="D640" s="32" t="str">
        <f t="shared" si="9"/>
        <v>千葉県栄町</v>
      </c>
      <c r="E640" s="35" t="s">
        <v>2193</v>
      </c>
    </row>
    <row r="641" spans="1:5" x14ac:dyDescent="0.45">
      <c r="A641" s="34" t="str">
        <f>B641&amp;COUNTIF($B$2:B641,B641)</f>
        <v>千葉県45</v>
      </c>
      <c r="B641" s="32" t="s">
        <v>899</v>
      </c>
      <c r="C641" s="32" t="s">
        <v>937</v>
      </c>
      <c r="D641" s="32" t="str">
        <f t="shared" si="9"/>
        <v>千葉県神崎町</v>
      </c>
      <c r="E641" s="35" t="s">
        <v>2187</v>
      </c>
    </row>
    <row r="642" spans="1:5" x14ac:dyDescent="0.45">
      <c r="A642" s="34" t="str">
        <f>B642&amp;COUNTIF($B$2:B642,B642)</f>
        <v>千葉県46</v>
      </c>
      <c r="B642" s="32" t="s">
        <v>899</v>
      </c>
      <c r="C642" s="32" t="s">
        <v>938</v>
      </c>
      <c r="D642" s="32" t="str">
        <f t="shared" ref="D642:D705" si="10">B642&amp;C642</f>
        <v>千葉県多古町</v>
      </c>
      <c r="E642" s="35" t="s">
        <v>2187</v>
      </c>
    </row>
    <row r="643" spans="1:5" x14ac:dyDescent="0.45">
      <c r="A643" s="34" t="str">
        <f>B643&amp;COUNTIF($B$2:B643,B643)</f>
        <v>千葉県47</v>
      </c>
      <c r="B643" s="32" t="s">
        <v>899</v>
      </c>
      <c r="C643" s="32" t="s">
        <v>939</v>
      </c>
      <c r="D643" s="32" t="str">
        <f t="shared" si="10"/>
        <v>千葉県東庄町</v>
      </c>
      <c r="E643" s="35" t="s">
        <v>2187</v>
      </c>
    </row>
    <row r="644" spans="1:5" x14ac:dyDescent="0.45">
      <c r="A644" s="34" t="str">
        <f>B644&amp;COUNTIF($B$2:B644,B644)</f>
        <v>千葉県48</v>
      </c>
      <c r="B644" s="32" t="s">
        <v>899</v>
      </c>
      <c r="C644" s="32" t="s">
        <v>940</v>
      </c>
      <c r="D644" s="32" t="str">
        <f t="shared" si="10"/>
        <v>千葉県九十九里町</v>
      </c>
      <c r="E644" s="35" t="s">
        <v>2192</v>
      </c>
    </row>
    <row r="645" spans="1:5" x14ac:dyDescent="0.45">
      <c r="A645" s="34" t="str">
        <f>B645&amp;COUNTIF($B$2:B645,B645)</f>
        <v>千葉県49</v>
      </c>
      <c r="B645" s="32" t="s">
        <v>899</v>
      </c>
      <c r="C645" s="32" t="s">
        <v>941</v>
      </c>
      <c r="D645" s="32" t="str">
        <f t="shared" si="10"/>
        <v>千葉県芝山町</v>
      </c>
      <c r="E645" s="35" t="s">
        <v>2192</v>
      </c>
    </row>
    <row r="646" spans="1:5" x14ac:dyDescent="0.45">
      <c r="A646" s="34" t="str">
        <f>B646&amp;COUNTIF($B$2:B646,B646)</f>
        <v>千葉県50</v>
      </c>
      <c r="B646" s="32" t="s">
        <v>899</v>
      </c>
      <c r="C646" s="32" t="s">
        <v>942</v>
      </c>
      <c r="D646" s="32" t="str">
        <f t="shared" si="10"/>
        <v>千葉県横芝光町</v>
      </c>
      <c r="E646" s="35" t="s">
        <v>2192</v>
      </c>
    </row>
    <row r="647" spans="1:5" x14ac:dyDescent="0.45">
      <c r="A647" s="34" t="str">
        <f>B647&amp;COUNTIF($B$2:B647,B647)</f>
        <v>千葉県51</v>
      </c>
      <c r="B647" s="32" t="s">
        <v>899</v>
      </c>
      <c r="C647" s="32" t="s">
        <v>943</v>
      </c>
      <c r="D647" s="32" t="str">
        <f t="shared" si="10"/>
        <v>千葉県一宮町</v>
      </c>
      <c r="E647" s="35" t="s">
        <v>2192</v>
      </c>
    </row>
    <row r="648" spans="1:5" x14ac:dyDescent="0.45">
      <c r="A648" s="34" t="str">
        <f>B648&amp;COUNTIF($B$2:B648,B648)</f>
        <v>千葉県52</v>
      </c>
      <c r="B648" s="32" t="s">
        <v>899</v>
      </c>
      <c r="C648" s="32" t="s">
        <v>944</v>
      </c>
      <c r="D648" s="32" t="str">
        <f t="shared" si="10"/>
        <v>千葉県睦沢町</v>
      </c>
      <c r="E648" s="35" t="s">
        <v>2192</v>
      </c>
    </row>
    <row r="649" spans="1:5" x14ac:dyDescent="0.45">
      <c r="A649" s="34" t="str">
        <f>B649&amp;COUNTIF($B$2:B649,B649)</f>
        <v>千葉県53</v>
      </c>
      <c r="B649" s="32" t="s">
        <v>899</v>
      </c>
      <c r="C649" s="32" t="s">
        <v>945</v>
      </c>
      <c r="D649" s="32" t="str">
        <f t="shared" si="10"/>
        <v>千葉県長生村</v>
      </c>
      <c r="E649" s="35" t="s">
        <v>2192</v>
      </c>
    </row>
    <row r="650" spans="1:5" x14ac:dyDescent="0.45">
      <c r="A650" s="34" t="str">
        <f>B650&amp;COUNTIF($B$2:B650,B650)</f>
        <v>千葉県54</v>
      </c>
      <c r="B650" s="32" t="s">
        <v>899</v>
      </c>
      <c r="C650" s="32" t="s">
        <v>946</v>
      </c>
      <c r="D650" s="32" t="str">
        <f t="shared" si="10"/>
        <v>千葉県白子町</v>
      </c>
      <c r="E650" s="35" t="s">
        <v>2192</v>
      </c>
    </row>
    <row r="651" spans="1:5" x14ac:dyDescent="0.45">
      <c r="A651" s="34" t="str">
        <f>B651&amp;COUNTIF($B$2:B651,B651)</f>
        <v>千葉県55</v>
      </c>
      <c r="B651" s="32" t="s">
        <v>899</v>
      </c>
      <c r="C651" s="32" t="s">
        <v>947</v>
      </c>
      <c r="D651" s="32" t="str">
        <f t="shared" si="10"/>
        <v>千葉県長柄町</v>
      </c>
      <c r="E651" s="35" t="s">
        <v>2192</v>
      </c>
    </row>
    <row r="652" spans="1:5" x14ac:dyDescent="0.45">
      <c r="A652" s="34" t="str">
        <f>B652&amp;COUNTIF($B$2:B652,B652)</f>
        <v>千葉県56</v>
      </c>
      <c r="B652" s="32" t="s">
        <v>899</v>
      </c>
      <c r="C652" s="32" t="s">
        <v>948</v>
      </c>
      <c r="D652" s="32" t="str">
        <f t="shared" si="10"/>
        <v>千葉県長南町</v>
      </c>
      <c r="E652" s="35" t="s">
        <v>2192</v>
      </c>
    </row>
    <row r="653" spans="1:5" x14ac:dyDescent="0.45">
      <c r="A653" s="34" t="str">
        <f>B653&amp;COUNTIF($B$2:B653,B653)</f>
        <v>千葉県57</v>
      </c>
      <c r="B653" s="32" t="s">
        <v>899</v>
      </c>
      <c r="C653" s="32" t="s">
        <v>949</v>
      </c>
      <c r="D653" s="32" t="str">
        <f t="shared" si="10"/>
        <v>千葉県大多喜町</v>
      </c>
      <c r="E653" s="35" t="s">
        <v>2192</v>
      </c>
    </row>
    <row r="654" spans="1:5" x14ac:dyDescent="0.45">
      <c r="A654" s="34" t="str">
        <f>B654&amp;COUNTIF($B$2:B654,B654)</f>
        <v>千葉県58</v>
      </c>
      <c r="B654" s="32" t="s">
        <v>899</v>
      </c>
      <c r="C654" s="32" t="s">
        <v>950</v>
      </c>
      <c r="D654" s="32" t="str">
        <f t="shared" si="10"/>
        <v>千葉県御宿町</v>
      </c>
      <c r="E654" s="35" t="s">
        <v>2192</v>
      </c>
    </row>
    <row r="655" spans="1:5" x14ac:dyDescent="0.45">
      <c r="A655" s="34" t="str">
        <f>B655&amp;COUNTIF($B$2:B655,B655)</f>
        <v>千葉県59</v>
      </c>
      <c r="B655" s="32" t="s">
        <v>899</v>
      </c>
      <c r="C655" s="32" t="s">
        <v>951</v>
      </c>
      <c r="D655" s="32" t="str">
        <f t="shared" si="10"/>
        <v>千葉県鋸南町</v>
      </c>
      <c r="E655" s="35" t="s">
        <v>2189</v>
      </c>
    </row>
    <row r="656" spans="1:5" x14ac:dyDescent="0.45">
      <c r="A656" s="34" t="str">
        <f>B656&amp;COUNTIF($B$2:B656,B656)</f>
        <v>東京都1</v>
      </c>
      <c r="B656" s="32" t="s">
        <v>952</v>
      </c>
      <c r="C656" s="32" t="s">
        <v>953</v>
      </c>
      <c r="D656" s="32" t="str">
        <f t="shared" si="10"/>
        <v>東京都千代田区</v>
      </c>
      <c r="E656" s="35" t="s">
        <v>2196</v>
      </c>
    </row>
    <row r="657" spans="1:5" x14ac:dyDescent="0.45">
      <c r="A657" s="34" t="str">
        <f>B657&amp;COUNTIF($B$2:B657,B657)</f>
        <v>東京都2</v>
      </c>
      <c r="B657" s="32" t="s">
        <v>952</v>
      </c>
      <c r="C657" s="32" t="s">
        <v>954</v>
      </c>
      <c r="D657" s="32" t="str">
        <f t="shared" si="10"/>
        <v>東京都中央区</v>
      </c>
      <c r="E657" s="35" t="s">
        <v>2196</v>
      </c>
    </row>
    <row r="658" spans="1:5" x14ac:dyDescent="0.45">
      <c r="A658" s="34" t="str">
        <f>B658&amp;COUNTIF($B$2:B658,B658)</f>
        <v>東京都3</v>
      </c>
      <c r="B658" s="32" t="s">
        <v>952</v>
      </c>
      <c r="C658" s="32" t="s">
        <v>955</v>
      </c>
      <c r="D658" s="32" t="str">
        <f t="shared" si="10"/>
        <v>東京都港区</v>
      </c>
      <c r="E658" s="35" t="s">
        <v>2196</v>
      </c>
    </row>
    <row r="659" spans="1:5" x14ac:dyDescent="0.45">
      <c r="A659" s="34" t="str">
        <f>B659&amp;COUNTIF($B$2:B659,B659)</f>
        <v>東京都4</v>
      </c>
      <c r="B659" s="32" t="s">
        <v>952</v>
      </c>
      <c r="C659" s="32" t="s">
        <v>956</v>
      </c>
      <c r="D659" s="32" t="str">
        <f t="shared" si="10"/>
        <v>東京都新宿区</v>
      </c>
      <c r="E659" s="35" t="s">
        <v>2197</v>
      </c>
    </row>
    <row r="660" spans="1:5" x14ac:dyDescent="0.45">
      <c r="A660" s="34" t="str">
        <f>B660&amp;COUNTIF($B$2:B660,B660)</f>
        <v>東京都5</v>
      </c>
      <c r="B660" s="32" t="s">
        <v>952</v>
      </c>
      <c r="C660" s="32" t="s">
        <v>957</v>
      </c>
      <c r="D660" s="32" t="str">
        <f t="shared" si="10"/>
        <v>東京都文京区</v>
      </c>
      <c r="E660" s="35" t="s">
        <v>2196</v>
      </c>
    </row>
    <row r="661" spans="1:5" x14ac:dyDescent="0.45">
      <c r="A661" s="34" t="str">
        <f>B661&amp;COUNTIF($B$2:B661,B661)</f>
        <v>東京都6</v>
      </c>
      <c r="B661" s="32" t="s">
        <v>952</v>
      </c>
      <c r="C661" s="32" t="s">
        <v>958</v>
      </c>
      <c r="D661" s="32" t="str">
        <f t="shared" si="10"/>
        <v>東京都台東区</v>
      </c>
      <c r="E661" s="35" t="s">
        <v>2196</v>
      </c>
    </row>
    <row r="662" spans="1:5" x14ac:dyDescent="0.45">
      <c r="A662" s="34" t="str">
        <f>B662&amp;COUNTIF($B$2:B662,B662)</f>
        <v>東京都7</v>
      </c>
      <c r="B662" s="32" t="s">
        <v>952</v>
      </c>
      <c r="C662" s="32" t="s">
        <v>959</v>
      </c>
      <c r="D662" s="32" t="str">
        <f t="shared" si="10"/>
        <v>東京都墨田区</v>
      </c>
      <c r="E662" s="35" t="s">
        <v>2198</v>
      </c>
    </row>
    <row r="663" spans="1:5" x14ac:dyDescent="0.45">
      <c r="A663" s="34" t="str">
        <f>B663&amp;COUNTIF($B$2:B663,B663)</f>
        <v>東京都8</v>
      </c>
      <c r="B663" s="32" t="s">
        <v>952</v>
      </c>
      <c r="C663" s="32" t="s">
        <v>960</v>
      </c>
      <c r="D663" s="32" t="str">
        <f t="shared" si="10"/>
        <v>東京都江東区</v>
      </c>
      <c r="E663" s="35" t="s">
        <v>2198</v>
      </c>
    </row>
    <row r="664" spans="1:5" x14ac:dyDescent="0.45">
      <c r="A664" s="34" t="str">
        <f>B664&amp;COUNTIF($B$2:B664,B664)</f>
        <v>東京都9</v>
      </c>
      <c r="B664" s="32" t="s">
        <v>952</v>
      </c>
      <c r="C664" s="32" t="s">
        <v>961</v>
      </c>
      <c r="D664" s="32" t="str">
        <f t="shared" si="10"/>
        <v>東京都品川区</v>
      </c>
      <c r="E664" s="35" t="s">
        <v>2199</v>
      </c>
    </row>
    <row r="665" spans="1:5" x14ac:dyDescent="0.45">
      <c r="A665" s="34" t="str">
        <f>B665&amp;COUNTIF($B$2:B665,B665)</f>
        <v>東京都10</v>
      </c>
      <c r="B665" s="32" t="s">
        <v>952</v>
      </c>
      <c r="C665" s="32" t="s">
        <v>962</v>
      </c>
      <c r="D665" s="32" t="str">
        <f t="shared" si="10"/>
        <v>東京都目黒区</v>
      </c>
      <c r="E665" s="35" t="s">
        <v>2200</v>
      </c>
    </row>
    <row r="666" spans="1:5" x14ac:dyDescent="0.45">
      <c r="A666" s="34" t="str">
        <f>B666&amp;COUNTIF($B$2:B666,B666)</f>
        <v>東京都11</v>
      </c>
      <c r="B666" s="32" t="s">
        <v>952</v>
      </c>
      <c r="C666" s="32" t="s">
        <v>963</v>
      </c>
      <c r="D666" s="32" t="str">
        <f t="shared" si="10"/>
        <v>東京都大田区</v>
      </c>
      <c r="E666" s="35" t="s">
        <v>2199</v>
      </c>
    </row>
    <row r="667" spans="1:5" x14ac:dyDescent="0.45">
      <c r="A667" s="34" t="str">
        <f>B667&amp;COUNTIF($B$2:B667,B667)</f>
        <v>東京都12</v>
      </c>
      <c r="B667" s="32" t="s">
        <v>952</v>
      </c>
      <c r="C667" s="32" t="s">
        <v>964</v>
      </c>
      <c r="D667" s="32" t="str">
        <f t="shared" si="10"/>
        <v>東京都世田谷区</v>
      </c>
      <c r="E667" s="35" t="s">
        <v>2200</v>
      </c>
    </row>
    <row r="668" spans="1:5" x14ac:dyDescent="0.45">
      <c r="A668" s="34" t="str">
        <f>B668&amp;COUNTIF($B$2:B668,B668)</f>
        <v>東京都13</v>
      </c>
      <c r="B668" s="32" t="s">
        <v>952</v>
      </c>
      <c r="C668" s="32" t="s">
        <v>965</v>
      </c>
      <c r="D668" s="32" t="str">
        <f t="shared" si="10"/>
        <v>東京都渋谷区</v>
      </c>
      <c r="E668" s="35" t="s">
        <v>2200</v>
      </c>
    </row>
    <row r="669" spans="1:5" x14ac:dyDescent="0.45">
      <c r="A669" s="34" t="str">
        <f>B669&amp;COUNTIF($B$2:B669,B669)</f>
        <v>東京都14</v>
      </c>
      <c r="B669" s="32" t="s">
        <v>952</v>
      </c>
      <c r="C669" s="32" t="s">
        <v>966</v>
      </c>
      <c r="D669" s="32" t="str">
        <f t="shared" si="10"/>
        <v>東京都中野区</v>
      </c>
      <c r="E669" s="35" t="s">
        <v>2197</v>
      </c>
    </row>
    <row r="670" spans="1:5" x14ac:dyDescent="0.45">
      <c r="A670" s="34" t="str">
        <f>B670&amp;COUNTIF($B$2:B670,B670)</f>
        <v>東京都15</v>
      </c>
      <c r="B670" s="32" t="s">
        <v>952</v>
      </c>
      <c r="C670" s="32" t="s">
        <v>967</v>
      </c>
      <c r="D670" s="32" t="str">
        <f t="shared" si="10"/>
        <v>東京都杉並区</v>
      </c>
      <c r="E670" s="35" t="s">
        <v>2197</v>
      </c>
    </row>
    <row r="671" spans="1:5" x14ac:dyDescent="0.45">
      <c r="A671" s="34" t="str">
        <f>B671&amp;COUNTIF($B$2:B671,B671)</f>
        <v>東京都16</v>
      </c>
      <c r="B671" s="32" t="s">
        <v>952</v>
      </c>
      <c r="C671" s="32" t="s">
        <v>968</v>
      </c>
      <c r="D671" s="32" t="str">
        <f t="shared" si="10"/>
        <v>東京都豊島区</v>
      </c>
      <c r="E671" s="35" t="s">
        <v>2201</v>
      </c>
    </row>
    <row r="672" spans="1:5" x14ac:dyDescent="0.45">
      <c r="A672" s="34" t="str">
        <f>B672&amp;COUNTIF($B$2:B672,B672)</f>
        <v>東京都17</v>
      </c>
      <c r="B672" s="32" t="s">
        <v>952</v>
      </c>
      <c r="C672" s="32" t="s">
        <v>969</v>
      </c>
      <c r="D672" s="32" t="str">
        <f t="shared" si="10"/>
        <v>東京都北区</v>
      </c>
      <c r="E672" s="35" t="s">
        <v>2201</v>
      </c>
    </row>
    <row r="673" spans="1:5" x14ac:dyDescent="0.45">
      <c r="A673" s="34" t="str">
        <f>B673&amp;COUNTIF($B$2:B673,B673)</f>
        <v>東京都18</v>
      </c>
      <c r="B673" s="32" t="s">
        <v>952</v>
      </c>
      <c r="C673" s="32" t="s">
        <v>970</v>
      </c>
      <c r="D673" s="32" t="str">
        <f t="shared" si="10"/>
        <v>東京都荒川区</v>
      </c>
      <c r="E673" s="35" t="s">
        <v>2202</v>
      </c>
    </row>
    <row r="674" spans="1:5" x14ac:dyDescent="0.45">
      <c r="A674" s="34" t="str">
        <f>B674&amp;COUNTIF($B$2:B674,B674)</f>
        <v>東京都19</v>
      </c>
      <c r="B674" s="32" t="s">
        <v>952</v>
      </c>
      <c r="C674" s="32" t="s">
        <v>971</v>
      </c>
      <c r="D674" s="32" t="str">
        <f t="shared" si="10"/>
        <v>東京都板橋区</v>
      </c>
      <c r="E674" s="35" t="s">
        <v>2201</v>
      </c>
    </row>
    <row r="675" spans="1:5" x14ac:dyDescent="0.45">
      <c r="A675" s="34" t="str">
        <f>B675&amp;COUNTIF($B$2:B675,B675)</f>
        <v>東京都20</v>
      </c>
      <c r="B675" s="32" t="s">
        <v>952</v>
      </c>
      <c r="C675" s="32" t="s">
        <v>972</v>
      </c>
      <c r="D675" s="32" t="str">
        <f t="shared" si="10"/>
        <v>東京都練馬区</v>
      </c>
      <c r="E675" s="35" t="s">
        <v>2201</v>
      </c>
    </row>
    <row r="676" spans="1:5" x14ac:dyDescent="0.45">
      <c r="A676" s="34" t="str">
        <f>B676&amp;COUNTIF($B$2:B676,B676)</f>
        <v>東京都21</v>
      </c>
      <c r="B676" s="32" t="s">
        <v>952</v>
      </c>
      <c r="C676" s="32" t="s">
        <v>973</v>
      </c>
      <c r="D676" s="32" t="str">
        <f t="shared" si="10"/>
        <v>東京都足立区</v>
      </c>
      <c r="E676" s="35" t="s">
        <v>2202</v>
      </c>
    </row>
    <row r="677" spans="1:5" x14ac:dyDescent="0.45">
      <c r="A677" s="34" t="str">
        <f>B677&amp;COUNTIF($B$2:B677,B677)</f>
        <v>東京都22</v>
      </c>
      <c r="B677" s="32" t="s">
        <v>952</v>
      </c>
      <c r="C677" s="32" t="s">
        <v>974</v>
      </c>
      <c r="D677" s="32" t="str">
        <f t="shared" si="10"/>
        <v>東京都葛飾区</v>
      </c>
      <c r="E677" s="35" t="s">
        <v>2202</v>
      </c>
    </row>
    <row r="678" spans="1:5" x14ac:dyDescent="0.45">
      <c r="A678" s="34" t="str">
        <f>B678&amp;COUNTIF($B$2:B678,B678)</f>
        <v>東京都23</v>
      </c>
      <c r="B678" s="32" t="s">
        <v>952</v>
      </c>
      <c r="C678" s="32" t="s">
        <v>975</v>
      </c>
      <c r="D678" s="32" t="str">
        <f t="shared" si="10"/>
        <v>東京都江戸川区</v>
      </c>
      <c r="E678" s="35" t="s">
        <v>2198</v>
      </c>
    </row>
    <row r="679" spans="1:5" x14ac:dyDescent="0.45">
      <c r="A679" s="34" t="str">
        <f>B679&amp;COUNTIF($B$2:B679,B679)</f>
        <v>東京都24</v>
      </c>
      <c r="B679" s="32" t="s">
        <v>952</v>
      </c>
      <c r="C679" s="32" t="s">
        <v>976</v>
      </c>
      <c r="D679" s="32" t="str">
        <f t="shared" si="10"/>
        <v>東京都八王子市</v>
      </c>
      <c r="E679" s="35" t="s">
        <v>2203</v>
      </c>
    </row>
    <row r="680" spans="1:5" x14ac:dyDescent="0.45">
      <c r="A680" s="34" t="str">
        <f>B680&amp;COUNTIF($B$2:B680,B680)</f>
        <v>東京都25</v>
      </c>
      <c r="B680" s="32" t="s">
        <v>952</v>
      </c>
      <c r="C680" s="32" t="s">
        <v>977</v>
      </c>
      <c r="D680" s="32" t="str">
        <f t="shared" si="10"/>
        <v>東京都立川市</v>
      </c>
      <c r="E680" s="35" t="s">
        <v>2204</v>
      </c>
    </row>
    <row r="681" spans="1:5" x14ac:dyDescent="0.45">
      <c r="A681" s="34" t="str">
        <f>B681&amp;COUNTIF($B$2:B681,B681)</f>
        <v>東京都26</v>
      </c>
      <c r="B681" s="32" t="s">
        <v>952</v>
      </c>
      <c r="C681" s="32" t="s">
        <v>978</v>
      </c>
      <c r="D681" s="32" t="str">
        <f t="shared" si="10"/>
        <v>東京都武蔵野市</v>
      </c>
      <c r="E681" s="35" t="s">
        <v>2205</v>
      </c>
    </row>
    <row r="682" spans="1:5" x14ac:dyDescent="0.45">
      <c r="A682" s="34" t="str">
        <f>B682&amp;COUNTIF($B$2:B682,B682)</f>
        <v>東京都27</v>
      </c>
      <c r="B682" s="32" t="s">
        <v>952</v>
      </c>
      <c r="C682" s="32" t="s">
        <v>979</v>
      </c>
      <c r="D682" s="32" t="str">
        <f t="shared" si="10"/>
        <v>東京都三鷹市</v>
      </c>
      <c r="E682" s="35" t="s">
        <v>2205</v>
      </c>
    </row>
    <row r="683" spans="1:5" x14ac:dyDescent="0.45">
      <c r="A683" s="34" t="str">
        <f>B683&amp;COUNTIF($B$2:B683,B683)</f>
        <v>東京都28</v>
      </c>
      <c r="B683" s="32" t="s">
        <v>952</v>
      </c>
      <c r="C683" s="32" t="s">
        <v>980</v>
      </c>
      <c r="D683" s="32" t="str">
        <f t="shared" si="10"/>
        <v>東京都青梅市</v>
      </c>
      <c r="E683" s="35" t="s">
        <v>2206</v>
      </c>
    </row>
    <row r="684" spans="1:5" x14ac:dyDescent="0.45">
      <c r="A684" s="34" t="str">
        <f>B684&amp;COUNTIF($B$2:B684,B684)</f>
        <v>東京都29</v>
      </c>
      <c r="B684" s="32" t="s">
        <v>952</v>
      </c>
      <c r="C684" s="32" t="s">
        <v>981</v>
      </c>
      <c r="D684" s="32" t="str">
        <f t="shared" si="10"/>
        <v>東京都府中市</v>
      </c>
      <c r="E684" s="35" t="s">
        <v>2205</v>
      </c>
    </row>
    <row r="685" spans="1:5" x14ac:dyDescent="0.45">
      <c r="A685" s="34" t="str">
        <f>B685&amp;COUNTIF($B$2:B685,B685)</f>
        <v>東京都30</v>
      </c>
      <c r="B685" s="32" t="s">
        <v>952</v>
      </c>
      <c r="C685" s="32" t="s">
        <v>982</v>
      </c>
      <c r="D685" s="32" t="str">
        <f t="shared" si="10"/>
        <v>東京都昭島市</v>
      </c>
      <c r="E685" s="35" t="s">
        <v>2204</v>
      </c>
    </row>
    <row r="686" spans="1:5" x14ac:dyDescent="0.45">
      <c r="A686" s="34" t="str">
        <f>B686&amp;COUNTIF($B$2:B686,B686)</f>
        <v>東京都31</v>
      </c>
      <c r="B686" s="32" t="s">
        <v>952</v>
      </c>
      <c r="C686" s="32" t="s">
        <v>983</v>
      </c>
      <c r="D686" s="32" t="str">
        <f t="shared" si="10"/>
        <v>東京都調布市</v>
      </c>
      <c r="E686" s="35" t="s">
        <v>2205</v>
      </c>
    </row>
    <row r="687" spans="1:5" x14ac:dyDescent="0.45">
      <c r="A687" s="34" t="str">
        <f>B687&amp;COUNTIF($B$2:B687,B687)</f>
        <v>東京都32</v>
      </c>
      <c r="B687" s="32" t="s">
        <v>952</v>
      </c>
      <c r="C687" s="32" t="s">
        <v>984</v>
      </c>
      <c r="D687" s="32" t="str">
        <f t="shared" si="10"/>
        <v>東京都町田市</v>
      </c>
      <c r="E687" s="35" t="s">
        <v>2203</v>
      </c>
    </row>
    <row r="688" spans="1:5" x14ac:dyDescent="0.45">
      <c r="A688" s="34" t="str">
        <f>B688&amp;COUNTIF($B$2:B688,B688)</f>
        <v>東京都33</v>
      </c>
      <c r="B688" s="32" t="s">
        <v>952</v>
      </c>
      <c r="C688" s="32" t="s">
        <v>985</v>
      </c>
      <c r="D688" s="32" t="str">
        <f t="shared" si="10"/>
        <v>東京都小金井市</v>
      </c>
      <c r="E688" s="35" t="s">
        <v>2205</v>
      </c>
    </row>
    <row r="689" spans="1:5" x14ac:dyDescent="0.45">
      <c r="A689" s="34" t="str">
        <f>B689&amp;COUNTIF($B$2:B689,B689)</f>
        <v>東京都34</v>
      </c>
      <c r="B689" s="32" t="s">
        <v>952</v>
      </c>
      <c r="C689" s="32" t="s">
        <v>986</v>
      </c>
      <c r="D689" s="32" t="str">
        <f t="shared" si="10"/>
        <v>東京都小平市</v>
      </c>
      <c r="E689" s="35" t="s">
        <v>2207</v>
      </c>
    </row>
    <row r="690" spans="1:5" x14ac:dyDescent="0.45">
      <c r="A690" s="34" t="str">
        <f>B690&amp;COUNTIF($B$2:B690,B690)</f>
        <v>東京都35</v>
      </c>
      <c r="B690" s="32" t="s">
        <v>952</v>
      </c>
      <c r="C690" s="32" t="s">
        <v>987</v>
      </c>
      <c r="D690" s="32" t="str">
        <f t="shared" si="10"/>
        <v>東京都日野市</v>
      </c>
      <c r="E690" s="35" t="s">
        <v>2203</v>
      </c>
    </row>
    <row r="691" spans="1:5" x14ac:dyDescent="0.45">
      <c r="A691" s="34" t="str">
        <f>B691&amp;COUNTIF($B$2:B691,B691)</f>
        <v>東京都36</v>
      </c>
      <c r="B691" s="32" t="s">
        <v>952</v>
      </c>
      <c r="C691" s="32" t="s">
        <v>988</v>
      </c>
      <c r="D691" s="32" t="str">
        <f t="shared" si="10"/>
        <v>東京都東村山市</v>
      </c>
      <c r="E691" s="35" t="s">
        <v>2207</v>
      </c>
    </row>
    <row r="692" spans="1:5" x14ac:dyDescent="0.45">
      <c r="A692" s="34" t="str">
        <f>B692&amp;COUNTIF($B$2:B692,B692)</f>
        <v>東京都37</v>
      </c>
      <c r="B692" s="32" t="s">
        <v>952</v>
      </c>
      <c r="C692" s="32" t="s">
        <v>989</v>
      </c>
      <c r="D692" s="32" t="str">
        <f t="shared" si="10"/>
        <v>東京都国分寺市</v>
      </c>
      <c r="E692" s="35" t="s">
        <v>2204</v>
      </c>
    </row>
    <row r="693" spans="1:5" x14ac:dyDescent="0.45">
      <c r="A693" s="34" t="str">
        <f>B693&amp;COUNTIF($B$2:B693,B693)</f>
        <v>東京都38</v>
      </c>
      <c r="B693" s="32" t="s">
        <v>952</v>
      </c>
      <c r="C693" s="32" t="s">
        <v>990</v>
      </c>
      <c r="D693" s="32" t="str">
        <f t="shared" si="10"/>
        <v>東京都国立市</v>
      </c>
      <c r="E693" s="35" t="s">
        <v>2204</v>
      </c>
    </row>
    <row r="694" spans="1:5" x14ac:dyDescent="0.45">
      <c r="A694" s="34" t="str">
        <f>B694&amp;COUNTIF($B$2:B694,B694)</f>
        <v>東京都39</v>
      </c>
      <c r="B694" s="32" t="s">
        <v>952</v>
      </c>
      <c r="C694" s="32" t="s">
        <v>991</v>
      </c>
      <c r="D694" s="32" t="str">
        <f t="shared" si="10"/>
        <v>東京都福生市</v>
      </c>
      <c r="E694" s="35" t="s">
        <v>2206</v>
      </c>
    </row>
    <row r="695" spans="1:5" x14ac:dyDescent="0.45">
      <c r="A695" s="34" t="str">
        <f>B695&amp;COUNTIF($B$2:B695,B695)</f>
        <v>東京都40</v>
      </c>
      <c r="B695" s="32" t="s">
        <v>952</v>
      </c>
      <c r="C695" s="32" t="s">
        <v>992</v>
      </c>
      <c r="D695" s="32" t="str">
        <f t="shared" si="10"/>
        <v>東京都狛江市</v>
      </c>
      <c r="E695" s="35" t="s">
        <v>2205</v>
      </c>
    </row>
    <row r="696" spans="1:5" x14ac:dyDescent="0.45">
      <c r="A696" s="34" t="str">
        <f>B696&amp;COUNTIF($B$2:B696,B696)</f>
        <v>東京都41</v>
      </c>
      <c r="B696" s="32" t="s">
        <v>952</v>
      </c>
      <c r="C696" s="32" t="s">
        <v>993</v>
      </c>
      <c r="D696" s="32" t="str">
        <f t="shared" si="10"/>
        <v>東京都東大和市</v>
      </c>
      <c r="E696" s="35" t="s">
        <v>2204</v>
      </c>
    </row>
    <row r="697" spans="1:5" x14ac:dyDescent="0.45">
      <c r="A697" s="34" t="str">
        <f>B697&amp;COUNTIF($B$2:B697,B697)</f>
        <v>東京都42</v>
      </c>
      <c r="B697" s="32" t="s">
        <v>952</v>
      </c>
      <c r="C697" s="32" t="s">
        <v>994</v>
      </c>
      <c r="D697" s="32" t="str">
        <f t="shared" si="10"/>
        <v>東京都清瀬市</v>
      </c>
      <c r="E697" s="35" t="s">
        <v>2207</v>
      </c>
    </row>
    <row r="698" spans="1:5" x14ac:dyDescent="0.45">
      <c r="A698" s="34" t="str">
        <f>B698&amp;COUNTIF($B$2:B698,B698)</f>
        <v>東京都43</v>
      </c>
      <c r="B698" s="32" t="s">
        <v>952</v>
      </c>
      <c r="C698" s="32" t="s">
        <v>995</v>
      </c>
      <c r="D698" s="32" t="str">
        <f t="shared" si="10"/>
        <v>東京都東久留米市</v>
      </c>
      <c r="E698" s="35" t="s">
        <v>2207</v>
      </c>
    </row>
    <row r="699" spans="1:5" x14ac:dyDescent="0.45">
      <c r="A699" s="34" t="str">
        <f>B699&amp;COUNTIF($B$2:B699,B699)</f>
        <v>東京都44</v>
      </c>
      <c r="B699" s="32" t="s">
        <v>952</v>
      </c>
      <c r="C699" s="32" t="s">
        <v>996</v>
      </c>
      <c r="D699" s="32" t="str">
        <f t="shared" si="10"/>
        <v>東京都武蔵村山市</v>
      </c>
      <c r="E699" s="35" t="s">
        <v>2204</v>
      </c>
    </row>
    <row r="700" spans="1:5" x14ac:dyDescent="0.45">
      <c r="A700" s="34" t="str">
        <f>B700&amp;COUNTIF($B$2:B700,B700)</f>
        <v>東京都45</v>
      </c>
      <c r="B700" s="32" t="s">
        <v>952</v>
      </c>
      <c r="C700" s="32" t="s">
        <v>997</v>
      </c>
      <c r="D700" s="32" t="str">
        <f t="shared" si="10"/>
        <v>東京都多摩市</v>
      </c>
      <c r="E700" s="35" t="s">
        <v>2203</v>
      </c>
    </row>
    <row r="701" spans="1:5" x14ac:dyDescent="0.45">
      <c r="A701" s="34" t="str">
        <f>B701&amp;COUNTIF($B$2:B701,B701)</f>
        <v>東京都46</v>
      </c>
      <c r="B701" s="32" t="s">
        <v>952</v>
      </c>
      <c r="C701" s="32" t="s">
        <v>998</v>
      </c>
      <c r="D701" s="32" t="str">
        <f t="shared" si="10"/>
        <v>東京都稲城市</v>
      </c>
      <c r="E701" s="35" t="s">
        <v>2203</v>
      </c>
    </row>
    <row r="702" spans="1:5" x14ac:dyDescent="0.45">
      <c r="A702" s="34" t="str">
        <f>B702&amp;COUNTIF($B$2:B702,B702)</f>
        <v>東京都47</v>
      </c>
      <c r="B702" s="32" t="s">
        <v>952</v>
      </c>
      <c r="C702" s="32" t="s">
        <v>999</v>
      </c>
      <c r="D702" s="32" t="str">
        <f t="shared" si="10"/>
        <v>東京都羽村市</v>
      </c>
      <c r="E702" s="35" t="s">
        <v>2206</v>
      </c>
    </row>
    <row r="703" spans="1:5" x14ac:dyDescent="0.45">
      <c r="A703" s="34" t="str">
        <f>B703&amp;COUNTIF($B$2:B703,B703)</f>
        <v>東京都48</v>
      </c>
      <c r="B703" s="32" t="s">
        <v>952</v>
      </c>
      <c r="C703" s="32" t="s">
        <v>1000</v>
      </c>
      <c r="D703" s="32" t="str">
        <f t="shared" si="10"/>
        <v>東京都あきる野市</v>
      </c>
      <c r="E703" s="35" t="s">
        <v>2206</v>
      </c>
    </row>
    <row r="704" spans="1:5" x14ac:dyDescent="0.45">
      <c r="A704" s="34" t="str">
        <f>B704&amp;COUNTIF($B$2:B704,B704)</f>
        <v>東京都49</v>
      </c>
      <c r="B704" s="32" t="s">
        <v>952</v>
      </c>
      <c r="C704" s="32" t="s">
        <v>1001</v>
      </c>
      <c r="D704" s="32" t="str">
        <f t="shared" si="10"/>
        <v>東京都西東京市</v>
      </c>
      <c r="E704" s="35" t="s">
        <v>2207</v>
      </c>
    </row>
    <row r="705" spans="1:5" x14ac:dyDescent="0.45">
      <c r="A705" s="34" t="str">
        <f>B705&amp;COUNTIF($B$2:B705,B705)</f>
        <v>東京都50</v>
      </c>
      <c r="B705" s="32" t="s">
        <v>952</v>
      </c>
      <c r="C705" s="32" t="s">
        <v>1002</v>
      </c>
      <c r="D705" s="32" t="str">
        <f t="shared" si="10"/>
        <v>東京都瑞穂町</v>
      </c>
      <c r="E705" s="35" t="s">
        <v>2206</v>
      </c>
    </row>
    <row r="706" spans="1:5" x14ac:dyDescent="0.45">
      <c r="A706" s="34" t="str">
        <f>B706&amp;COUNTIF($B$2:B706,B706)</f>
        <v>東京都51</v>
      </c>
      <c r="B706" s="32" t="s">
        <v>952</v>
      </c>
      <c r="C706" s="32" t="s">
        <v>1003</v>
      </c>
      <c r="D706" s="32" t="str">
        <f t="shared" ref="D706:D769" si="11">B706&amp;C706</f>
        <v>東京都日の出町</v>
      </c>
      <c r="E706" s="35" t="s">
        <v>2206</v>
      </c>
    </row>
    <row r="707" spans="1:5" x14ac:dyDescent="0.45">
      <c r="A707" s="34" t="str">
        <f>B707&amp;COUNTIF($B$2:B707,B707)</f>
        <v>東京都52</v>
      </c>
      <c r="B707" s="32" t="s">
        <v>952</v>
      </c>
      <c r="C707" s="32" t="s">
        <v>1004</v>
      </c>
      <c r="D707" s="32" t="str">
        <f t="shared" si="11"/>
        <v>東京都檜原村</v>
      </c>
      <c r="E707" s="35" t="s">
        <v>2206</v>
      </c>
    </row>
    <row r="708" spans="1:5" x14ac:dyDescent="0.45">
      <c r="A708" s="34" t="str">
        <f>B708&amp;COUNTIF($B$2:B708,B708)</f>
        <v>東京都53</v>
      </c>
      <c r="B708" s="32" t="s">
        <v>952</v>
      </c>
      <c r="C708" s="32" t="s">
        <v>1005</v>
      </c>
      <c r="D708" s="32" t="str">
        <f t="shared" si="11"/>
        <v>東京都奥多摩町</v>
      </c>
      <c r="E708" s="35" t="s">
        <v>2206</v>
      </c>
    </row>
    <row r="709" spans="1:5" x14ac:dyDescent="0.45">
      <c r="A709" s="34" t="str">
        <f>B709&amp;COUNTIF($B$2:B709,B709)</f>
        <v>東京都54</v>
      </c>
      <c r="B709" s="32" t="s">
        <v>952</v>
      </c>
      <c r="C709" s="32" t="s">
        <v>1006</v>
      </c>
      <c r="D709" s="32" t="str">
        <f t="shared" si="11"/>
        <v>東京都大島町</v>
      </c>
      <c r="E709" s="35" t="s">
        <v>2208</v>
      </c>
    </row>
    <row r="710" spans="1:5" x14ac:dyDescent="0.45">
      <c r="A710" s="34" t="str">
        <f>B710&amp;COUNTIF($B$2:B710,B710)</f>
        <v>東京都55</v>
      </c>
      <c r="B710" s="32" t="s">
        <v>952</v>
      </c>
      <c r="C710" s="32" t="s">
        <v>1007</v>
      </c>
      <c r="D710" s="32" t="str">
        <f t="shared" si="11"/>
        <v>東京都利島村</v>
      </c>
      <c r="E710" s="35" t="s">
        <v>2208</v>
      </c>
    </row>
    <row r="711" spans="1:5" x14ac:dyDescent="0.45">
      <c r="A711" s="34" t="str">
        <f>B711&amp;COUNTIF($B$2:B711,B711)</f>
        <v>東京都56</v>
      </c>
      <c r="B711" s="32" t="s">
        <v>952</v>
      </c>
      <c r="C711" s="32" t="s">
        <v>1008</v>
      </c>
      <c r="D711" s="32" t="str">
        <f t="shared" si="11"/>
        <v>東京都新島村</v>
      </c>
      <c r="E711" s="35" t="s">
        <v>2208</v>
      </c>
    </row>
    <row r="712" spans="1:5" x14ac:dyDescent="0.45">
      <c r="A712" s="34" t="str">
        <f>B712&amp;COUNTIF($B$2:B712,B712)</f>
        <v>東京都57</v>
      </c>
      <c r="B712" s="32" t="s">
        <v>952</v>
      </c>
      <c r="C712" s="32" t="s">
        <v>1009</v>
      </c>
      <c r="D712" s="32" t="str">
        <f t="shared" si="11"/>
        <v>東京都神津島村</v>
      </c>
      <c r="E712" s="35" t="s">
        <v>2208</v>
      </c>
    </row>
    <row r="713" spans="1:5" x14ac:dyDescent="0.45">
      <c r="A713" s="34" t="str">
        <f>B713&amp;COUNTIF($B$2:B713,B713)</f>
        <v>東京都58</v>
      </c>
      <c r="B713" s="32" t="s">
        <v>952</v>
      </c>
      <c r="C713" s="32" t="s">
        <v>1010</v>
      </c>
      <c r="D713" s="32" t="str">
        <f t="shared" si="11"/>
        <v>東京都三宅村</v>
      </c>
      <c r="E713" s="35" t="s">
        <v>2208</v>
      </c>
    </row>
    <row r="714" spans="1:5" x14ac:dyDescent="0.45">
      <c r="A714" s="34" t="str">
        <f>B714&amp;COUNTIF($B$2:B714,B714)</f>
        <v>東京都59</v>
      </c>
      <c r="B714" s="32" t="s">
        <v>952</v>
      </c>
      <c r="C714" s="32" t="s">
        <v>1011</v>
      </c>
      <c r="D714" s="32" t="str">
        <f t="shared" si="11"/>
        <v>東京都御蔵島村</v>
      </c>
      <c r="E714" s="35" t="s">
        <v>2208</v>
      </c>
    </row>
    <row r="715" spans="1:5" x14ac:dyDescent="0.45">
      <c r="A715" s="34" t="str">
        <f>B715&amp;COUNTIF($B$2:B715,B715)</f>
        <v>東京都60</v>
      </c>
      <c r="B715" s="32" t="s">
        <v>952</v>
      </c>
      <c r="C715" s="32" t="s">
        <v>1012</v>
      </c>
      <c r="D715" s="32" t="str">
        <f t="shared" si="11"/>
        <v>東京都八丈町</v>
      </c>
      <c r="E715" s="35" t="s">
        <v>2208</v>
      </c>
    </row>
    <row r="716" spans="1:5" x14ac:dyDescent="0.45">
      <c r="A716" s="34" t="str">
        <f>B716&amp;COUNTIF($B$2:B716,B716)</f>
        <v>東京都61</v>
      </c>
      <c r="B716" s="32" t="s">
        <v>952</v>
      </c>
      <c r="C716" s="32" t="s">
        <v>1013</v>
      </c>
      <c r="D716" s="32" t="str">
        <f t="shared" si="11"/>
        <v>東京都青ヶ島村</v>
      </c>
      <c r="E716" s="35" t="s">
        <v>2208</v>
      </c>
    </row>
    <row r="717" spans="1:5" x14ac:dyDescent="0.45">
      <c r="A717" s="34" t="str">
        <f>B717&amp;COUNTIF($B$2:B717,B717)</f>
        <v>東京都62</v>
      </c>
      <c r="B717" s="32" t="s">
        <v>952</v>
      </c>
      <c r="C717" s="32" t="s">
        <v>1014</v>
      </c>
      <c r="D717" s="32" t="str">
        <f t="shared" si="11"/>
        <v>東京都小笠原村</v>
      </c>
      <c r="E717" s="35" t="s">
        <v>2208</v>
      </c>
    </row>
    <row r="718" spans="1:5" x14ac:dyDescent="0.45">
      <c r="A718" s="34" t="str">
        <f>B718&amp;COUNTIF($B$2:B718,B718)</f>
        <v>神奈川県1</v>
      </c>
      <c r="B718" s="32" t="s">
        <v>1015</v>
      </c>
      <c r="C718" s="32" t="s">
        <v>2209</v>
      </c>
      <c r="D718" s="32" t="str">
        <f t="shared" si="11"/>
        <v>神奈川県横浜市鶴見区</v>
      </c>
      <c r="E718" s="35" t="s">
        <v>2210</v>
      </c>
    </row>
    <row r="719" spans="1:5" x14ac:dyDescent="0.45">
      <c r="A719" s="34" t="str">
        <f>B719&amp;COUNTIF($B$2:B719,B719)</f>
        <v>神奈川県2</v>
      </c>
      <c r="B719" s="32" t="s">
        <v>1015</v>
      </c>
      <c r="C719" s="32" t="s">
        <v>2211</v>
      </c>
      <c r="D719" s="32" t="str">
        <f t="shared" si="11"/>
        <v>神奈川県横浜市神奈川区</v>
      </c>
      <c r="E719" s="35" t="s">
        <v>2210</v>
      </c>
    </row>
    <row r="720" spans="1:5" x14ac:dyDescent="0.45">
      <c r="A720" s="34" t="str">
        <f>B720&amp;COUNTIF($B$2:B720,B720)</f>
        <v>神奈川県3</v>
      </c>
      <c r="B720" s="32" t="s">
        <v>1015</v>
      </c>
      <c r="C720" s="32" t="s">
        <v>2212</v>
      </c>
      <c r="D720" s="32" t="str">
        <f t="shared" si="11"/>
        <v>神奈川県横浜市西区</v>
      </c>
      <c r="E720" s="35" t="s">
        <v>2210</v>
      </c>
    </row>
    <row r="721" spans="1:5" x14ac:dyDescent="0.45">
      <c r="A721" s="34" t="str">
        <f>B721&amp;COUNTIF($B$2:B721,B721)</f>
        <v>神奈川県4</v>
      </c>
      <c r="B721" s="32" t="s">
        <v>1015</v>
      </c>
      <c r="C721" s="32" t="s">
        <v>2213</v>
      </c>
      <c r="D721" s="32" t="str">
        <f t="shared" si="11"/>
        <v>神奈川県横浜市中区</v>
      </c>
      <c r="E721" s="35" t="s">
        <v>2210</v>
      </c>
    </row>
    <row r="722" spans="1:5" x14ac:dyDescent="0.45">
      <c r="A722" s="34" t="str">
        <f>B722&amp;COUNTIF($B$2:B722,B722)</f>
        <v>神奈川県5</v>
      </c>
      <c r="B722" s="32" t="s">
        <v>1015</v>
      </c>
      <c r="C722" s="32" t="s">
        <v>2214</v>
      </c>
      <c r="D722" s="32" t="str">
        <f t="shared" si="11"/>
        <v>神奈川県横浜市南区</v>
      </c>
      <c r="E722" s="35" t="s">
        <v>2210</v>
      </c>
    </row>
    <row r="723" spans="1:5" x14ac:dyDescent="0.45">
      <c r="A723" s="34" t="str">
        <f>B723&amp;COUNTIF($B$2:B723,B723)</f>
        <v>神奈川県6</v>
      </c>
      <c r="B723" s="32" t="s">
        <v>1015</v>
      </c>
      <c r="C723" s="32" t="s">
        <v>2215</v>
      </c>
      <c r="D723" s="32" t="str">
        <f t="shared" si="11"/>
        <v>神奈川県横浜市保土ケ谷区</v>
      </c>
      <c r="E723" s="35" t="s">
        <v>2210</v>
      </c>
    </row>
    <row r="724" spans="1:5" x14ac:dyDescent="0.45">
      <c r="A724" s="34" t="str">
        <f>B724&amp;COUNTIF($B$2:B724,B724)</f>
        <v>神奈川県7</v>
      </c>
      <c r="B724" s="32" t="s">
        <v>1015</v>
      </c>
      <c r="C724" s="32" t="s">
        <v>2216</v>
      </c>
      <c r="D724" s="32" t="str">
        <f t="shared" si="11"/>
        <v>神奈川県横浜市磯子区</v>
      </c>
      <c r="E724" s="35" t="s">
        <v>2210</v>
      </c>
    </row>
    <row r="725" spans="1:5" x14ac:dyDescent="0.45">
      <c r="A725" s="34" t="str">
        <f>B725&amp;COUNTIF($B$2:B725,B725)</f>
        <v>神奈川県8</v>
      </c>
      <c r="B725" s="32" t="s">
        <v>1015</v>
      </c>
      <c r="C725" s="32" t="s">
        <v>2217</v>
      </c>
      <c r="D725" s="32" t="str">
        <f t="shared" si="11"/>
        <v>神奈川県横浜市金沢区</v>
      </c>
      <c r="E725" s="35" t="s">
        <v>2210</v>
      </c>
    </row>
    <row r="726" spans="1:5" x14ac:dyDescent="0.45">
      <c r="A726" s="34" t="str">
        <f>B726&amp;COUNTIF($B$2:B726,B726)</f>
        <v>神奈川県9</v>
      </c>
      <c r="B726" s="32" t="s">
        <v>1015</v>
      </c>
      <c r="C726" s="32" t="s">
        <v>2218</v>
      </c>
      <c r="D726" s="32" t="str">
        <f t="shared" si="11"/>
        <v>神奈川県横浜市港北区</v>
      </c>
      <c r="E726" s="35" t="s">
        <v>2210</v>
      </c>
    </row>
    <row r="727" spans="1:5" x14ac:dyDescent="0.45">
      <c r="A727" s="34" t="str">
        <f>B727&amp;COUNTIF($B$2:B727,B727)</f>
        <v>神奈川県10</v>
      </c>
      <c r="B727" s="32" t="s">
        <v>1015</v>
      </c>
      <c r="C727" s="32" t="s">
        <v>2219</v>
      </c>
      <c r="D727" s="32" t="str">
        <f t="shared" si="11"/>
        <v>神奈川県横浜市戸塚区</v>
      </c>
      <c r="E727" s="35" t="s">
        <v>2210</v>
      </c>
    </row>
    <row r="728" spans="1:5" x14ac:dyDescent="0.45">
      <c r="A728" s="34" t="str">
        <f>B728&amp;COUNTIF($B$2:B728,B728)</f>
        <v>神奈川県11</v>
      </c>
      <c r="B728" s="32" t="s">
        <v>1015</v>
      </c>
      <c r="C728" s="32" t="s">
        <v>2220</v>
      </c>
      <c r="D728" s="32" t="str">
        <f t="shared" si="11"/>
        <v>神奈川県横浜市港南区</v>
      </c>
      <c r="E728" s="35" t="s">
        <v>2210</v>
      </c>
    </row>
    <row r="729" spans="1:5" x14ac:dyDescent="0.45">
      <c r="A729" s="34" t="str">
        <f>B729&amp;COUNTIF($B$2:B729,B729)</f>
        <v>神奈川県12</v>
      </c>
      <c r="B729" s="32" t="s">
        <v>1015</v>
      </c>
      <c r="C729" s="32" t="s">
        <v>2221</v>
      </c>
      <c r="D729" s="32" t="str">
        <f t="shared" si="11"/>
        <v>神奈川県横浜市旭区</v>
      </c>
      <c r="E729" s="35" t="s">
        <v>2210</v>
      </c>
    </row>
    <row r="730" spans="1:5" x14ac:dyDescent="0.45">
      <c r="A730" s="34" t="str">
        <f>B730&amp;COUNTIF($B$2:B730,B730)</f>
        <v>神奈川県13</v>
      </c>
      <c r="B730" s="32" t="s">
        <v>1015</v>
      </c>
      <c r="C730" s="32" t="s">
        <v>2222</v>
      </c>
      <c r="D730" s="32" t="str">
        <f t="shared" si="11"/>
        <v>神奈川県横浜市緑区</v>
      </c>
      <c r="E730" s="35" t="s">
        <v>2210</v>
      </c>
    </row>
    <row r="731" spans="1:5" x14ac:dyDescent="0.45">
      <c r="A731" s="34" t="str">
        <f>B731&amp;COUNTIF($B$2:B731,B731)</f>
        <v>神奈川県14</v>
      </c>
      <c r="B731" s="32" t="s">
        <v>1015</v>
      </c>
      <c r="C731" s="32" t="s">
        <v>2223</v>
      </c>
      <c r="D731" s="32" t="str">
        <f t="shared" si="11"/>
        <v>神奈川県横浜市瀬谷区</v>
      </c>
      <c r="E731" s="35" t="s">
        <v>2210</v>
      </c>
    </row>
    <row r="732" spans="1:5" x14ac:dyDescent="0.45">
      <c r="A732" s="34" t="str">
        <f>B732&amp;COUNTIF($B$2:B732,B732)</f>
        <v>神奈川県15</v>
      </c>
      <c r="B732" s="32" t="s">
        <v>1015</v>
      </c>
      <c r="C732" s="32" t="s">
        <v>2224</v>
      </c>
      <c r="D732" s="32" t="str">
        <f t="shared" si="11"/>
        <v>神奈川県横浜市栄区</v>
      </c>
      <c r="E732" s="35" t="s">
        <v>2210</v>
      </c>
    </row>
    <row r="733" spans="1:5" x14ac:dyDescent="0.45">
      <c r="A733" s="34" t="str">
        <f>B733&amp;COUNTIF($B$2:B733,B733)</f>
        <v>神奈川県16</v>
      </c>
      <c r="B733" s="32" t="s">
        <v>1015</v>
      </c>
      <c r="C733" s="32" t="s">
        <v>2225</v>
      </c>
      <c r="D733" s="32" t="str">
        <f t="shared" si="11"/>
        <v>神奈川県横浜市泉区</v>
      </c>
      <c r="E733" s="35" t="s">
        <v>2210</v>
      </c>
    </row>
    <row r="734" spans="1:5" x14ac:dyDescent="0.45">
      <c r="A734" s="34" t="str">
        <f>B734&amp;COUNTIF($B$2:B734,B734)</f>
        <v>神奈川県17</v>
      </c>
      <c r="B734" s="32" t="s">
        <v>1015</v>
      </c>
      <c r="C734" s="32" t="s">
        <v>2226</v>
      </c>
      <c r="D734" s="32" t="str">
        <f t="shared" si="11"/>
        <v>神奈川県横浜市青葉区</v>
      </c>
      <c r="E734" s="35" t="s">
        <v>2210</v>
      </c>
    </row>
    <row r="735" spans="1:5" x14ac:dyDescent="0.45">
      <c r="A735" s="34" t="str">
        <f>B735&amp;COUNTIF($B$2:B735,B735)</f>
        <v>神奈川県18</v>
      </c>
      <c r="B735" s="32" t="s">
        <v>1015</v>
      </c>
      <c r="C735" s="32" t="s">
        <v>2227</v>
      </c>
      <c r="D735" s="32" t="str">
        <f t="shared" si="11"/>
        <v>神奈川県横浜市都筑区</v>
      </c>
      <c r="E735" s="35" t="s">
        <v>2210</v>
      </c>
    </row>
    <row r="736" spans="1:5" x14ac:dyDescent="0.45">
      <c r="A736" s="34" t="str">
        <f>B736&amp;COUNTIF($B$2:B736,B736)</f>
        <v>神奈川県19</v>
      </c>
      <c r="B736" s="32" t="s">
        <v>1015</v>
      </c>
      <c r="C736" s="32" t="s">
        <v>2228</v>
      </c>
      <c r="D736" s="32" t="str">
        <f t="shared" si="11"/>
        <v>神奈川県川崎市川崎区</v>
      </c>
      <c r="E736" s="35" t="s">
        <v>2229</v>
      </c>
    </row>
    <row r="737" spans="1:5" x14ac:dyDescent="0.45">
      <c r="A737" s="34" t="str">
        <f>B737&amp;COUNTIF($B$2:B737,B737)</f>
        <v>神奈川県20</v>
      </c>
      <c r="B737" s="32" t="s">
        <v>1015</v>
      </c>
      <c r="C737" s="32" t="s">
        <v>2230</v>
      </c>
      <c r="D737" s="32" t="str">
        <f t="shared" si="11"/>
        <v>神奈川県川崎市幸区</v>
      </c>
      <c r="E737" s="35" t="s">
        <v>2229</v>
      </c>
    </row>
    <row r="738" spans="1:5" x14ac:dyDescent="0.45">
      <c r="A738" s="34" t="str">
        <f>B738&amp;COUNTIF($B$2:B738,B738)</f>
        <v>神奈川県21</v>
      </c>
      <c r="B738" s="32" t="s">
        <v>1015</v>
      </c>
      <c r="C738" s="32" t="s">
        <v>2231</v>
      </c>
      <c r="D738" s="32" t="str">
        <f t="shared" si="11"/>
        <v>神奈川県川崎市中原区</v>
      </c>
      <c r="E738" s="35" t="s">
        <v>2229</v>
      </c>
    </row>
    <row r="739" spans="1:5" x14ac:dyDescent="0.45">
      <c r="A739" s="34" t="str">
        <f>B739&amp;COUNTIF($B$2:B739,B739)</f>
        <v>神奈川県22</v>
      </c>
      <c r="B739" s="32" t="s">
        <v>1015</v>
      </c>
      <c r="C739" s="32" t="s">
        <v>2232</v>
      </c>
      <c r="D739" s="32" t="str">
        <f t="shared" si="11"/>
        <v>神奈川県川崎市高津区</v>
      </c>
      <c r="E739" s="35" t="s">
        <v>2233</v>
      </c>
    </row>
    <row r="740" spans="1:5" x14ac:dyDescent="0.45">
      <c r="A740" s="34" t="str">
        <f>B740&amp;COUNTIF($B$2:B740,B740)</f>
        <v>神奈川県23</v>
      </c>
      <c r="B740" s="32" t="s">
        <v>1015</v>
      </c>
      <c r="C740" s="32" t="s">
        <v>2234</v>
      </c>
      <c r="D740" s="32" t="str">
        <f t="shared" si="11"/>
        <v>神奈川県川崎市多摩区</v>
      </c>
      <c r="E740" s="35" t="s">
        <v>2233</v>
      </c>
    </row>
    <row r="741" spans="1:5" x14ac:dyDescent="0.45">
      <c r="A741" s="34" t="str">
        <f>B741&amp;COUNTIF($B$2:B741,B741)</f>
        <v>神奈川県24</v>
      </c>
      <c r="B741" s="32" t="s">
        <v>1015</v>
      </c>
      <c r="C741" s="32" t="s">
        <v>2235</v>
      </c>
      <c r="D741" s="32" t="str">
        <f t="shared" si="11"/>
        <v>神奈川県川崎市宮前区</v>
      </c>
      <c r="E741" s="35" t="s">
        <v>2233</v>
      </c>
    </row>
    <row r="742" spans="1:5" x14ac:dyDescent="0.45">
      <c r="A742" s="34" t="str">
        <f>B742&amp;COUNTIF($B$2:B742,B742)</f>
        <v>神奈川県25</v>
      </c>
      <c r="B742" s="32" t="s">
        <v>1015</v>
      </c>
      <c r="C742" s="32" t="s">
        <v>2236</v>
      </c>
      <c r="D742" s="32" t="str">
        <f t="shared" si="11"/>
        <v>神奈川県川崎市麻生区</v>
      </c>
      <c r="E742" s="35" t="s">
        <v>2233</v>
      </c>
    </row>
    <row r="743" spans="1:5" x14ac:dyDescent="0.45">
      <c r="A743" s="34" t="str">
        <f>B743&amp;COUNTIF($B$2:B743,B743)</f>
        <v>神奈川県26</v>
      </c>
      <c r="B743" s="32" t="s">
        <v>1015</v>
      </c>
      <c r="C743" s="32" t="s">
        <v>2237</v>
      </c>
      <c r="D743" s="32" t="str">
        <f t="shared" si="11"/>
        <v>神奈川県相模原市緑区</v>
      </c>
      <c r="E743" s="35" t="s">
        <v>2238</v>
      </c>
    </row>
    <row r="744" spans="1:5" x14ac:dyDescent="0.45">
      <c r="A744" s="34" t="str">
        <f>B744&amp;COUNTIF($B$2:B744,B744)</f>
        <v>神奈川県27</v>
      </c>
      <c r="B744" s="32" t="s">
        <v>1015</v>
      </c>
      <c r="C744" s="32" t="s">
        <v>2239</v>
      </c>
      <c r="D744" s="32" t="str">
        <f t="shared" si="11"/>
        <v>神奈川県相模原市中央区</v>
      </c>
      <c r="E744" s="35" t="s">
        <v>2238</v>
      </c>
    </row>
    <row r="745" spans="1:5" x14ac:dyDescent="0.45">
      <c r="A745" s="34" t="str">
        <f>B745&amp;COUNTIF($B$2:B745,B745)</f>
        <v>神奈川県28</v>
      </c>
      <c r="B745" s="32" t="s">
        <v>1015</v>
      </c>
      <c r="C745" s="32" t="s">
        <v>2240</v>
      </c>
      <c r="D745" s="32" t="str">
        <f t="shared" si="11"/>
        <v>神奈川県相模原市南区</v>
      </c>
      <c r="E745" s="35" t="s">
        <v>2238</v>
      </c>
    </row>
    <row r="746" spans="1:5" x14ac:dyDescent="0.45">
      <c r="A746" s="34" t="str">
        <f>B746&amp;COUNTIF($B$2:B746,B746)</f>
        <v>神奈川県29</v>
      </c>
      <c r="B746" s="32" t="s">
        <v>1015</v>
      </c>
      <c r="C746" s="32" t="s">
        <v>1016</v>
      </c>
      <c r="D746" s="32" t="str">
        <f t="shared" si="11"/>
        <v>神奈川県横須賀市</v>
      </c>
      <c r="E746" s="35" t="s">
        <v>2241</v>
      </c>
    </row>
    <row r="747" spans="1:5" x14ac:dyDescent="0.45">
      <c r="A747" s="34" t="str">
        <f>B747&amp;COUNTIF($B$2:B747,B747)</f>
        <v>神奈川県30</v>
      </c>
      <c r="B747" s="32" t="s">
        <v>1015</v>
      </c>
      <c r="C747" s="32" t="s">
        <v>1017</v>
      </c>
      <c r="D747" s="32" t="str">
        <f t="shared" si="11"/>
        <v>神奈川県平塚市</v>
      </c>
      <c r="E747" s="35" t="s">
        <v>2242</v>
      </c>
    </row>
    <row r="748" spans="1:5" x14ac:dyDescent="0.45">
      <c r="A748" s="34" t="str">
        <f>B748&amp;COUNTIF($B$2:B748,B748)</f>
        <v>神奈川県31</v>
      </c>
      <c r="B748" s="32" t="s">
        <v>1015</v>
      </c>
      <c r="C748" s="32" t="s">
        <v>1018</v>
      </c>
      <c r="D748" s="32" t="str">
        <f t="shared" si="11"/>
        <v>神奈川県鎌倉市</v>
      </c>
      <c r="E748" s="35" t="s">
        <v>2241</v>
      </c>
    </row>
    <row r="749" spans="1:5" x14ac:dyDescent="0.45">
      <c r="A749" s="34" t="str">
        <f>B749&amp;COUNTIF($B$2:B749,B749)</f>
        <v>神奈川県32</v>
      </c>
      <c r="B749" s="32" t="s">
        <v>1015</v>
      </c>
      <c r="C749" s="32" t="s">
        <v>1019</v>
      </c>
      <c r="D749" s="32" t="str">
        <f t="shared" si="11"/>
        <v>神奈川県藤沢市</v>
      </c>
      <c r="E749" s="35" t="s">
        <v>2243</v>
      </c>
    </row>
    <row r="750" spans="1:5" x14ac:dyDescent="0.45">
      <c r="A750" s="34" t="str">
        <f>B750&amp;COUNTIF($B$2:B750,B750)</f>
        <v>神奈川県33</v>
      </c>
      <c r="B750" s="32" t="s">
        <v>1015</v>
      </c>
      <c r="C750" s="32" t="s">
        <v>1020</v>
      </c>
      <c r="D750" s="32" t="str">
        <f t="shared" si="11"/>
        <v>神奈川県小田原市</v>
      </c>
      <c r="E750" s="35" t="s">
        <v>2147</v>
      </c>
    </row>
    <row r="751" spans="1:5" x14ac:dyDescent="0.45">
      <c r="A751" s="34" t="str">
        <f>B751&amp;COUNTIF($B$2:B751,B751)</f>
        <v>神奈川県34</v>
      </c>
      <c r="B751" s="32" t="s">
        <v>1015</v>
      </c>
      <c r="C751" s="32" t="s">
        <v>1021</v>
      </c>
      <c r="D751" s="32" t="str">
        <f t="shared" si="11"/>
        <v>神奈川県茅ヶ崎市</v>
      </c>
      <c r="E751" s="35" t="s">
        <v>2243</v>
      </c>
    </row>
    <row r="752" spans="1:5" x14ac:dyDescent="0.45">
      <c r="A752" s="34" t="str">
        <f>B752&amp;COUNTIF($B$2:B752,B752)</f>
        <v>神奈川県35</v>
      </c>
      <c r="B752" s="32" t="s">
        <v>1015</v>
      </c>
      <c r="C752" s="32" t="s">
        <v>1022</v>
      </c>
      <c r="D752" s="32" t="str">
        <f t="shared" si="11"/>
        <v>神奈川県逗子市</v>
      </c>
      <c r="E752" s="35" t="s">
        <v>2241</v>
      </c>
    </row>
    <row r="753" spans="1:5" x14ac:dyDescent="0.45">
      <c r="A753" s="34" t="str">
        <f>B753&amp;COUNTIF($B$2:B753,B753)</f>
        <v>神奈川県36</v>
      </c>
      <c r="B753" s="32" t="s">
        <v>1015</v>
      </c>
      <c r="C753" s="32" t="s">
        <v>1023</v>
      </c>
      <c r="D753" s="32" t="str">
        <f t="shared" si="11"/>
        <v>神奈川県三浦市</v>
      </c>
      <c r="E753" s="35" t="s">
        <v>2241</v>
      </c>
    </row>
    <row r="754" spans="1:5" x14ac:dyDescent="0.45">
      <c r="A754" s="34" t="str">
        <f>B754&amp;COUNTIF($B$2:B754,B754)</f>
        <v>神奈川県37</v>
      </c>
      <c r="B754" s="32" t="s">
        <v>1015</v>
      </c>
      <c r="C754" s="32" t="s">
        <v>1024</v>
      </c>
      <c r="D754" s="32" t="str">
        <f t="shared" si="11"/>
        <v>神奈川県秦野市</v>
      </c>
      <c r="E754" s="35" t="s">
        <v>2242</v>
      </c>
    </row>
    <row r="755" spans="1:5" x14ac:dyDescent="0.45">
      <c r="A755" s="34" t="str">
        <f>B755&amp;COUNTIF($B$2:B755,B755)</f>
        <v>神奈川県38</v>
      </c>
      <c r="B755" s="32" t="s">
        <v>1015</v>
      </c>
      <c r="C755" s="32" t="s">
        <v>1025</v>
      </c>
      <c r="D755" s="32" t="str">
        <f t="shared" si="11"/>
        <v>神奈川県厚木市</v>
      </c>
      <c r="E755" s="35" t="s">
        <v>2177</v>
      </c>
    </row>
    <row r="756" spans="1:5" x14ac:dyDescent="0.45">
      <c r="A756" s="34" t="str">
        <f>B756&amp;COUNTIF($B$2:B756,B756)</f>
        <v>神奈川県39</v>
      </c>
      <c r="B756" s="32" t="s">
        <v>1015</v>
      </c>
      <c r="C756" s="32" t="s">
        <v>1026</v>
      </c>
      <c r="D756" s="32" t="str">
        <f t="shared" si="11"/>
        <v>神奈川県大和市</v>
      </c>
      <c r="E756" s="35" t="s">
        <v>2177</v>
      </c>
    </row>
    <row r="757" spans="1:5" x14ac:dyDescent="0.45">
      <c r="A757" s="34" t="str">
        <f>B757&amp;COUNTIF($B$2:B757,B757)</f>
        <v>神奈川県40</v>
      </c>
      <c r="B757" s="32" t="s">
        <v>1015</v>
      </c>
      <c r="C757" s="32" t="s">
        <v>1027</v>
      </c>
      <c r="D757" s="32" t="str">
        <f t="shared" si="11"/>
        <v>神奈川県伊勢原市</v>
      </c>
      <c r="E757" s="35" t="s">
        <v>2242</v>
      </c>
    </row>
    <row r="758" spans="1:5" x14ac:dyDescent="0.45">
      <c r="A758" s="34" t="str">
        <f>B758&amp;COUNTIF($B$2:B758,B758)</f>
        <v>神奈川県41</v>
      </c>
      <c r="B758" s="32" t="s">
        <v>1015</v>
      </c>
      <c r="C758" s="32" t="s">
        <v>1028</v>
      </c>
      <c r="D758" s="32" t="str">
        <f t="shared" si="11"/>
        <v>神奈川県海老名市</v>
      </c>
      <c r="E758" s="35" t="s">
        <v>2177</v>
      </c>
    </row>
    <row r="759" spans="1:5" x14ac:dyDescent="0.45">
      <c r="A759" s="34" t="str">
        <f>B759&amp;COUNTIF($B$2:B759,B759)</f>
        <v>神奈川県42</v>
      </c>
      <c r="B759" s="32" t="s">
        <v>1015</v>
      </c>
      <c r="C759" s="32" t="s">
        <v>1029</v>
      </c>
      <c r="D759" s="32" t="str">
        <f t="shared" si="11"/>
        <v>神奈川県座間市</v>
      </c>
      <c r="E759" s="35" t="s">
        <v>2177</v>
      </c>
    </row>
    <row r="760" spans="1:5" x14ac:dyDescent="0.45">
      <c r="A760" s="34" t="str">
        <f>B760&amp;COUNTIF($B$2:B760,B760)</f>
        <v>神奈川県43</v>
      </c>
      <c r="B760" s="32" t="s">
        <v>1015</v>
      </c>
      <c r="C760" s="32" t="s">
        <v>1030</v>
      </c>
      <c r="D760" s="32" t="str">
        <f t="shared" si="11"/>
        <v>神奈川県南足柄市</v>
      </c>
      <c r="E760" s="35" t="s">
        <v>2147</v>
      </c>
    </row>
    <row r="761" spans="1:5" x14ac:dyDescent="0.45">
      <c r="A761" s="34" t="str">
        <f>B761&amp;COUNTIF($B$2:B761,B761)</f>
        <v>神奈川県44</v>
      </c>
      <c r="B761" s="32" t="s">
        <v>1015</v>
      </c>
      <c r="C761" s="32" t="s">
        <v>1031</v>
      </c>
      <c r="D761" s="32" t="str">
        <f t="shared" si="11"/>
        <v>神奈川県綾瀬市</v>
      </c>
      <c r="E761" s="35" t="s">
        <v>2177</v>
      </c>
    </row>
    <row r="762" spans="1:5" x14ac:dyDescent="0.45">
      <c r="A762" s="34" t="str">
        <f>B762&amp;COUNTIF($B$2:B762,B762)</f>
        <v>神奈川県45</v>
      </c>
      <c r="B762" s="32" t="s">
        <v>1015</v>
      </c>
      <c r="C762" s="32" t="s">
        <v>1032</v>
      </c>
      <c r="D762" s="32" t="str">
        <f t="shared" si="11"/>
        <v>神奈川県葉山町</v>
      </c>
      <c r="E762" s="35" t="s">
        <v>2241</v>
      </c>
    </row>
    <row r="763" spans="1:5" x14ac:dyDescent="0.45">
      <c r="A763" s="34" t="str">
        <f>B763&amp;COUNTIF($B$2:B763,B763)</f>
        <v>神奈川県46</v>
      </c>
      <c r="B763" s="32" t="s">
        <v>1015</v>
      </c>
      <c r="C763" s="32" t="s">
        <v>1033</v>
      </c>
      <c r="D763" s="32" t="str">
        <f t="shared" si="11"/>
        <v>神奈川県寒川町</v>
      </c>
      <c r="E763" s="35" t="s">
        <v>2243</v>
      </c>
    </row>
    <row r="764" spans="1:5" x14ac:dyDescent="0.45">
      <c r="A764" s="34" t="str">
        <f>B764&amp;COUNTIF($B$2:B764,B764)</f>
        <v>神奈川県47</v>
      </c>
      <c r="B764" s="32" t="s">
        <v>1015</v>
      </c>
      <c r="C764" s="32" t="s">
        <v>1034</v>
      </c>
      <c r="D764" s="32" t="str">
        <f t="shared" si="11"/>
        <v>神奈川県大磯町</v>
      </c>
      <c r="E764" s="35" t="s">
        <v>2242</v>
      </c>
    </row>
    <row r="765" spans="1:5" x14ac:dyDescent="0.45">
      <c r="A765" s="34" t="str">
        <f>B765&amp;COUNTIF($B$2:B765,B765)</f>
        <v>神奈川県48</v>
      </c>
      <c r="B765" s="32" t="s">
        <v>1015</v>
      </c>
      <c r="C765" s="32" t="s">
        <v>1035</v>
      </c>
      <c r="D765" s="32" t="str">
        <f t="shared" si="11"/>
        <v>神奈川県二宮町</v>
      </c>
      <c r="E765" s="35" t="s">
        <v>2242</v>
      </c>
    </row>
    <row r="766" spans="1:5" x14ac:dyDescent="0.45">
      <c r="A766" s="34" t="str">
        <f>B766&amp;COUNTIF($B$2:B766,B766)</f>
        <v>神奈川県49</v>
      </c>
      <c r="B766" s="32" t="s">
        <v>1015</v>
      </c>
      <c r="C766" s="32" t="s">
        <v>1036</v>
      </c>
      <c r="D766" s="32" t="str">
        <f t="shared" si="11"/>
        <v>神奈川県中井町</v>
      </c>
      <c r="E766" s="35" t="s">
        <v>2147</v>
      </c>
    </row>
    <row r="767" spans="1:5" x14ac:dyDescent="0.45">
      <c r="A767" s="34" t="str">
        <f>B767&amp;COUNTIF($B$2:B767,B767)</f>
        <v>神奈川県50</v>
      </c>
      <c r="B767" s="32" t="s">
        <v>1015</v>
      </c>
      <c r="C767" s="32" t="s">
        <v>1037</v>
      </c>
      <c r="D767" s="32" t="str">
        <f t="shared" si="11"/>
        <v>神奈川県大井町</v>
      </c>
      <c r="E767" s="35" t="s">
        <v>2147</v>
      </c>
    </row>
    <row r="768" spans="1:5" x14ac:dyDescent="0.45">
      <c r="A768" s="34" t="str">
        <f>B768&amp;COUNTIF($B$2:B768,B768)</f>
        <v>神奈川県51</v>
      </c>
      <c r="B768" s="32" t="s">
        <v>1015</v>
      </c>
      <c r="C768" s="32" t="s">
        <v>1038</v>
      </c>
      <c r="D768" s="32" t="str">
        <f t="shared" si="11"/>
        <v>神奈川県松田町</v>
      </c>
      <c r="E768" s="35" t="s">
        <v>2147</v>
      </c>
    </row>
    <row r="769" spans="1:5" x14ac:dyDescent="0.45">
      <c r="A769" s="34" t="str">
        <f>B769&amp;COUNTIF($B$2:B769,B769)</f>
        <v>神奈川県52</v>
      </c>
      <c r="B769" s="32" t="s">
        <v>1015</v>
      </c>
      <c r="C769" s="32" t="s">
        <v>1039</v>
      </c>
      <c r="D769" s="32" t="str">
        <f t="shared" si="11"/>
        <v>神奈川県山北町</v>
      </c>
      <c r="E769" s="35" t="s">
        <v>2147</v>
      </c>
    </row>
    <row r="770" spans="1:5" x14ac:dyDescent="0.45">
      <c r="A770" s="34" t="str">
        <f>B770&amp;COUNTIF($B$2:B770,B770)</f>
        <v>神奈川県53</v>
      </c>
      <c r="B770" s="32" t="s">
        <v>1015</v>
      </c>
      <c r="C770" s="32" t="s">
        <v>1040</v>
      </c>
      <c r="D770" s="32" t="str">
        <f t="shared" ref="D770:D833" si="12">B770&amp;C770</f>
        <v>神奈川県開成町</v>
      </c>
      <c r="E770" s="35" t="s">
        <v>2147</v>
      </c>
    </row>
    <row r="771" spans="1:5" x14ac:dyDescent="0.45">
      <c r="A771" s="34" t="str">
        <f>B771&amp;COUNTIF($B$2:B771,B771)</f>
        <v>神奈川県54</v>
      </c>
      <c r="B771" s="32" t="s">
        <v>1015</v>
      </c>
      <c r="C771" s="32" t="s">
        <v>1041</v>
      </c>
      <c r="D771" s="32" t="str">
        <f t="shared" si="12"/>
        <v>神奈川県箱根町</v>
      </c>
      <c r="E771" s="35" t="s">
        <v>2147</v>
      </c>
    </row>
    <row r="772" spans="1:5" x14ac:dyDescent="0.45">
      <c r="A772" s="34" t="str">
        <f>B772&amp;COUNTIF($B$2:B772,B772)</f>
        <v>神奈川県55</v>
      </c>
      <c r="B772" s="32" t="s">
        <v>1015</v>
      </c>
      <c r="C772" s="32" t="s">
        <v>1042</v>
      </c>
      <c r="D772" s="32" t="str">
        <f t="shared" si="12"/>
        <v>神奈川県真鶴町</v>
      </c>
      <c r="E772" s="35" t="s">
        <v>2147</v>
      </c>
    </row>
    <row r="773" spans="1:5" x14ac:dyDescent="0.45">
      <c r="A773" s="34" t="str">
        <f>B773&amp;COUNTIF($B$2:B773,B773)</f>
        <v>神奈川県56</v>
      </c>
      <c r="B773" s="32" t="s">
        <v>1015</v>
      </c>
      <c r="C773" s="32" t="s">
        <v>1043</v>
      </c>
      <c r="D773" s="32" t="str">
        <f t="shared" si="12"/>
        <v>神奈川県湯河原町</v>
      </c>
      <c r="E773" s="35" t="s">
        <v>2147</v>
      </c>
    </row>
    <row r="774" spans="1:5" x14ac:dyDescent="0.45">
      <c r="A774" s="34" t="str">
        <f>B774&amp;COUNTIF($B$2:B774,B774)</f>
        <v>神奈川県57</v>
      </c>
      <c r="B774" s="32" t="s">
        <v>1015</v>
      </c>
      <c r="C774" s="32" t="s">
        <v>1044</v>
      </c>
      <c r="D774" s="32" t="str">
        <f t="shared" si="12"/>
        <v>神奈川県愛川町</v>
      </c>
      <c r="E774" s="35" t="s">
        <v>2177</v>
      </c>
    </row>
    <row r="775" spans="1:5" x14ac:dyDescent="0.45">
      <c r="A775" s="34" t="str">
        <f>B775&amp;COUNTIF($B$2:B775,B775)</f>
        <v>神奈川県58</v>
      </c>
      <c r="B775" s="32" t="s">
        <v>1015</v>
      </c>
      <c r="C775" s="32" t="s">
        <v>1045</v>
      </c>
      <c r="D775" s="32" t="str">
        <f t="shared" si="12"/>
        <v>神奈川県清川村</v>
      </c>
      <c r="E775" s="35" t="s">
        <v>2177</v>
      </c>
    </row>
    <row r="776" spans="1:5" x14ac:dyDescent="0.45">
      <c r="A776" s="34" t="str">
        <f>B776&amp;COUNTIF($B$2:B776,B776)</f>
        <v>新潟県1</v>
      </c>
      <c r="B776" s="32" t="s">
        <v>1046</v>
      </c>
      <c r="C776" s="32" t="s">
        <v>2244</v>
      </c>
      <c r="D776" s="32" t="str">
        <f t="shared" si="12"/>
        <v>新潟県新潟市北区</v>
      </c>
      <c r="E776" s="35" t="s">
        <v>2245</v>
      </c>
    </row>
    <row r="777" spans="1:5" x14ac:dyDescent="0.45">
      <c r="A777" s="34" t="str">
        <f>B777&amp;COUNTIF($B$2:B777,B777)</f>
        <v>新潟県2</v>
      </c>
      <c r="B777" s="32" t="s">
        <v>1046</v>
      </c>
      <c r="C777" s="32" t="s">
        <v>2246</v>
      </c>
      <c r="D777" s="32" t="str">
        <f t="shared" si="12"/>
        <v>新潟県新潟市東区</v>
      </c>
      <c r="E777" s="35" t="s">
        <v>2245</v>
      </c>
    </row>
    <row r="778" spans="1:5" x14ac:dyDescent="0.45">
      <c r="A778" s="34" t="str">
        <f>B778&amp;COUNTIF($B$2:B778,B778)</f>
        <v>新潟県3</v>
      </c>
      <c r="B778" s="32" t="s">
        <v>1046</v>
      </c>
      <c r="C778" s="32" t="s">
        <v>2247</v>
      </c>
      <c r="D778" s="32" t="str">
        <f t="shared" si="12"/>
        <v>新潟県新潟市中央区</v>
      </c>
      <c r="E778" s="35" t="s">
        <v>2245</v>
      </c>
    </row>
    <row r="779" spans="1:5" x14ac:dyDescent="0.45">
      <c r="A779" s="34" t="str">
        <f>B779&amp;COUNTIF($B$2:B779,B779)</f>
        <v>新潟県4</v>
      </c>
      <c r="B779" s="32" t="s">
        <v>1046</v>
      </c>
      <c r="C779" s="32" t="s">
        <v>2248</v>
      </c>
      <c r="D779" s="32" t="str">
        <f t="shared" si="12"/>
        <v>新潟県新潟市江南区</v>
      </c>
      <c r="E779" s="35" t="s">
        <v>2245</v>
      </c>
    </row>
    <row r="780" spans="1:5" x14ac:dyDescent="0.45">
      <c r="A780" s="34" t="str">
        <f>B780&amp;COUNTIF($B$2:B780,B780)</f>
        <v>新潟県5</v>
      </c>
      <c r="B780" s="32" t="s">
        <v>1046</v>
      </c>
      <c r="C780" s="32" t="s">
        <v>2249</v>
      </c>
      <c r="D780" s="32" t="str">
        <f t="shared" si="12"/>
        <v>新潟県新潟市秋葉区</v>
      </c>
      <c r="E780" s="35" t="s">
        <v>2245</v>
      </c>
    </row>
    <row r="781" spans="1:5" x14ac:dyDescent="0.45">
      <c r="A781" s="34" t="str">
        <f>B781&amp;COUNTIF($B$2:B781,B781)</f>
        <v>新潟県6</v>
      </c>
      <c r="B781" s="32" t="s">
        <v>1046</v>
      </c>
      <c r="C781" s="32" t="s">
        <v>2250</v>
      </c>
      <c r="D781" s="32" t="str">
        <f t="shared" si="12"/>
        <v>新潟県新潟市南区</v>
      </c>
      <c r="E781" s="35" t="s">
        <v>2245</v>
      </c>
    </row>
    <row r="782" spans="1:5" x14ac:dyDescent="0.45">
      <c r="A782" s="34" t="str">
        <f>B782&amp;COUNTIF($B$2:B782,B782)</f>
        <v>新潟県7</v>
      </c>
      <c r="B782" s="32" t="s">
        <v>1046</v>
      </c>
      <c r="C782" s="32" t="s">
        <v>2251</v>
      </c>
      <c r="D782" s="32" t="str">
        <f t="shared" si="12"/>
        <v>新潟県新潟市西区</v>
      </c>
      <c r="E782" s="35" t="s">
        <v>2245</v>
      </c>
    </row>
    <row r="783" spans="1:5" x14ac:dyDescent="0.45">
      <c r="A783" s="34" t="str">
        <f>B783&amp;COUNTIF($B$2:B783,B783)</f>
        <v>新潟県8</v>
      </c>
      <c r="B783" s="32" t="s">
        <v>1046</v>
      </c>
      <c r="C783" s="32" t="s">
        <v>2252</v>
      </c>
      <c r="D783" s="32" t="str">
        <f t="shared" si="12"/>
        <v>新潟県新潟市西蒲区</v>
      </c>
      <c r="E783" s="35" t="s">
        <v>2245</v>
      </c>
    </row>
    <row r="784" spans="1:5" x14ac:dyDescent="0.45">
      <c r="A784" s="34" t="str">
        <f>B784&amp;COUNTIF($B$2:B784,B784)</f>
        <v>新潟県9</v>
      </c>
      <c r="B784" s="32" t="s">
        <v>1046</v>
      </c>
      <c r="C784" s="32" t="s">
        <v>1047</v>
      </c>
      <c r="D784" s="32" t="str">
        <f t="shared" si="12"/>
        <v>新潟県長岡市</v>
      </c>
      <c r="E784" s="35" t="s">
        <v>2253</v>
      </c>
    </row>
    <row r="785" spans="1:5" x14ac:dyDescent="0.45">
      <c r="A785" s="34" t="str">
        <f>B785&amp;COUNTIF($B$2:B785,B785)</f>
        <v>新潟県10</v>
      </c>
      <c r="B785" s="32" t="s">
        <v>1046</v>
      </c>
      <c r="C785" s="32" t="s">
        <v>1048</v>
      </c>
      <c r="D785" s="32" t="str">
        <f t="shared" si="12"/>
        <v>新潟県三条市</v>
      </c>
      <c r="E785" s="35" t="s">
        <v>2177</v>
      </c>
    </row>
    <row r="786" spans="1:5" x14ac:dyDescent="0.45">
      <c r="A786" s="34" t="str">
        <f>B786&amp;COUNTIF($B$2:B786,B786)</f>
        <v>新潟県11</v>
      </c>
      <c r="B786" s="32" t="s">
        <v>1046</v>
      </c>
      <c r="C786" s="32" t="s">
        <v>1049</v>
      </c>
      <c r="D786" s="32" t="str">
        <f t="shared" si="12"/>
        <v>新潟県柏崎市</v>
      </c>
      <c r="E786" s="35" t="s">
        <v>2253</v>
      </c>
    </row>
    <row r="787" spans="1:5" x14ac:dyDescent="0.45">
      <c r="A787" s="34" t="str">
        <f>B787&amp;COUNTIF($B$2:B787,B787)</f>
        <v>新潟県12</v>
      </c>
      <c r="B787" s="32" t="s">
        <v>1046</v>
      </c>
      <c r="C787" s="32" t="s">
        <v>1050</v>
      </c>
      <c r="D787" s="32" t="str">
        <f t="shared" si="12"/>
        <v>新潟県新発田市</v>
      </c>
      <c r="E787" s="35" t="s">
        <v>2254</v>
      </c>
    </row>
    <row r="788" spans="1:5" x14ac:dyDescent="0.45">
      <c r="A788" s="34" t="str">
        <f>B788&amp;COUNTIF($B$2:B788,B788)</f>
        <v>新潟県13</v>
      </c>
      <c r="B788" s="32" t="s">
        <v>1046</v>
      </c>
      <c r="C788" s="32" t="s">
        <v>1051</v>
      </c>
      <c r="D788" s="32" t="str">
        <f t="shared" si="12"/>
        <v>新潟県小千谷市</v>
      </c>
      <c r="E788" s="35" t="s">
        <v>2253</v>
      </c>
    </row>
    <row r="789" spans="1:5" x14ac:dyDescent="0.45">
      <c r="A789" s="34" t="str">
        <f>B789&amp;COUNTIF($B$2:B789,B789)</f>
        <v>新潟県14</v>
      </c>
      <c r="B789" s="32" t="s">
        <v>1046</v>
      </c>
      <c r="C789" s="32" t="s">
        <v>1052</v>
      </c>
      <c r="D789" s="32" t="str">
        <f t="shared" si="12"/>
        <v>新潟県加茂市</v>
      </c>
      <c r="E789" s="35" t="s">
        <v>2177</v>
      </c>
    </row>
    <row r="790" spans="1:5" x14ac:dyDescent="0.45">
      <c r="A790" s="34" t="str">
        <f>B790&amp;COUNTIF($B$2:B790,B790)</f>
        <v>新潟県15</v>
      </c>
      <c r="B790" s="32" t="s">
        <v>1046</v>
      </c>
      <c r="C790" s="32" t="s">
        <v>1053</v>
      </c>
      <c r="D790" s="32" t="str">
        <f t="shared" si="12"/>
        <v>新潟県十日町市</v>
      </c>
      <c r="E790" s="35" t="s">
        <v>2255</v>
      </c>
    </row>
    <row r="791" spans="1:5" x14ac:dyDescent="0.45">
      <c r="A791" s="34" t="str">
        <f>B791&amp;COUNTIF($B$2:B791,B791)</f>
        <v>新潟県16</v>
      </c>
      <c r="B791" s="32" t="s">
        <v>1046</v>
      </c>
      <c r="C791" s="32" t="s">
        <v>1054</v>
      </c>
      <c r="D791" s="32" t="str">
        <f t="shared" si="12"/>
        <v>新潟県見附市</v>
      </c>
      <c r="E791" s="35" t="s">
        <v>2253</v>
      </c>
    </row>
    <row r="792" spans="1:5" x14ac:dyDescent="0.45">
      <c r="A792" s="34" t="str">
        <f>B792&amp;COUNTIF($B$2:B792,B792)</f>
        <v>新潟県17</v>
      </c>
      <c r="B792" s="32" t="s">
        <v>1046</v>
      </c>
      <c r="C792" s="32" t="s">
        <v>1055</v>
      </c>
      <c r="D792" s="32" t="str">
        <f t="shared" si="12"/>
        <v>新潟県村上市</v>
      </c>
      <c r="E792" s="35" t="s">
        <v>2254</v>
      </c>
    </row>
    <row r="793" spans="1:5" x14ac:dyDescent="0.45">
      <c r="A793" s="34" t="str">
        <f>B793&amp;COUNTIF($B$2:B793,B793)</f>
        <v>新潟県18</v>
      </c>
      <c r="B793" s="32" t="s">
        <v>1046</v>
      </c>
      <c r="C793" s="32" t="s">
        <v>1056</v>
      </c>
      <c r="D793" s="32" t="str">
        <f t="shared" si="12"/>
        <v>新潟県燕市</v>
      </c>
      <c r="E793" s="35" t="s">
        <v>2177</v>
      </c>
    </row>
    <row r="794" spans="1:5" x14ac:dyDescent="0.45">
      <c r="A794" s="34" t="str">
        <f>B794&amp;COUNTIF($B$2:B794,B794)</f>
        <v>新潟県19</v>
      </c>
      <c r="B794" s="32" t="s">
        <v>1046</v>
      </c>
      <c r="C794" s="32" t="s">
        <v>1057</v>
      </c>
      <c r="D794" s="32" t="str">
        <f t="shared" si="12"/>
        <v>新潟県糸魚川市</v>
      </c>
      <c r="E794" s="35" t="s">
        <v>2256</v>
      </c>
    </row>
    <row r="795" spans="1:5" x14ac:dyDescent="0.45">
      <c r="A795" s="34" t="str">
        <f>B795&amp;COUNTIF($B$2:B795,B795)</f>
        <v>新潟県20</v>
      </c>
      <c r="B795" s="32" t="s">
        <v>1046</v>
      </c>
      <c r="C795" s="32" t="s">
        <v>1058</v>
      </c>
      <c r="D795" s="32" t="str">
        <f t="shared" si="12"/>
        <v>新潟県妙高市</v>
      </c>
      <c r="E795" s="35" t="s">
        <v>2256</v>
      </c>
    </row>
    <row r="796" spans="1:5" x14ac:dyDescent="0.45">
      <c r="A796" s="34" t="str">
        <f>B796&amp;COUNTIF($B$2:B796,B796)</f>
        <v>新潟県21</v>
      </c>
      <c r="B796" s="32" t="s">
        <v>1046</v>
      </c>
      <c r="C796" s="32" t="s">
        <v>1059</v>
      </c>
      <c r="D796" s="32" t="str">
        <f t="shared" si="12"/>
        <v>新潟県五泉市</v>
      </c>
      <c r="E796" s="35" t="s">
        <v>2245</v>
      </c>
    </row>
    <row r="797" spans="1:5" x14ac:dyDescent="0.45">
      <c r="A797" s="34" t="str">
        <f>B797&amp;COUNTIF($B$2:B797,B797)</f>
        <v>新潟県22</v>
      </c>
      <c r="B797" s="32" t="s">
        <v>1046</v>
      </c>
      <c r="C797" s="32" t="s">
        <v>1060</v>
      </c>
      <c r="D797" s="32" t="str">
        <f t="shared" si="12"/>
        <v>新潟県上越市</v>
      </c>
      <c r="E797" s="35" t="s">
        <v>2256</v>
      </c>
    </row>
    <row r="798" spans="1:5" x14ac:dyDescent="0.45">
      <c r="A798" s="34" t="str">
        <f>B798&amp;COUNTIF($B$2:B798,B798)</f>
        <v>新潟県23</v>
      </c>
      <c r="B798" s="32" t="s">
        <v>1046</v>
      </c>
      <c r="C798" s="32" t="s">
        <v>1061</v>
      </c>
      <c r="D798" s="32" t="str">
        <f t="shared" si="12"/>
        <v>新潟県阿賀野市</v>
      </c>
      <c r="E798" s="35" t="s">
        <v>2245</v>
      </c>
    </row>
    <row r="799" spans="1:5" x14ac:dyDescent="0.45">
      <c r="A799" s="34" t="str">
        <f>B799&amp;COUNTIF($B$2:B799,B799)</f>
        <v>新潟県24</v>
      </c>
      <c r="B799" s="32" t="s">
        <v>1046</v>
      </c>
      <c r="C799" s="32" t="s">
        <v>1062</v>
      </c>
      <c r="D799" s="32" t="str">
        <f t="shared" si="12"/>
        <v>新潟県佐渡市</v>
      </c>
      <c r="E799" s="35" t="s">
        <v>2257</v>
      </c>
    </row>
    <row r="800" spans="1:5" x14ac:dyDescent="0.45">
      <c r="A800" s="34" t="str">
        <f>B800&amp;COUNTIF($B$2:B800,B800)</f>
        <v>新潟県25</v>
      </c>
      <c r="B800" s="32" t="s">
        <v>1046</v>
      </c>
      <c r="C800" s="32" t="s">
        <v>1063</v>
      </c>
      <c r="D800" s="32" t="str">
        <f t="shared" si="12"/>
        <v>新潟県魚沼市</v>
      </c>
      <c r="E800" s="35" t="s">
        <v>2255</v>
      </c>
    </row>
    <row r="801" spans="1:5" x14ac:dyDescent="0.45">
      <c r="A801" s="34" t="str">
        <f>B801&amp;COUNTIF($B$2:B801,B801)</f>
        <v>新潟県26</v>
      </c>
      <c r="B801" s="32" t="s">
        <v>1046</v>
      </c>
      <c r="C801" s="32" t="s">
        <v>1064</v>
      </c>
      <c r="D801" s="32" t="str">
        <f t="shared" si="12"/>
        <v>新潟県南魚沼市</v>
      </c>
      <c r="E801" s="35" t="s">
        <v>2255</v>
      </c>
    </row>
    <row r="802" spans="1:5" x14ac:dyDescent="0.45">
      <c r="A802" s="34" t="str">
        <f>B802&amp;COUNTIF($B$2:B802,B802)</f>
        <v>新潟県27</v>
      </c>
      <c r="B802" s="32" t="s">
        <v>1046</v>
      </c>
      <c r="C802" s="32" t="s">
        <v>1065</v>
      </c>
      <c r="D802" s="32" t="str">
        <f t="shared" si="12"/>
        <v>新潟県胎内市</v>
      </c>
      <c r="E802" s="35" t="s">
        <v>2254</v>
      </c>
    </row>
    <row r="803" spans="1:5" x14ac:dyDescent="0.45">
      <c r="A803" s="34" t="str">
        <f>B803&amp;COUNTIF($B$2:B803,B803)</f>
        <v>新潟県28</v>
      </c>
      <c r="B803" s="32" t="s">
        <v>1046</v>
      </c>
      <c r="C803" s="32" t="s">
        <v>1066</v>
      </c>
      <c r="D803" s="32" t="str">
        <f t="shared" si="12"/>
        <v>新潟県聖籠町</v>
      </c>
      <c r="E803" s="35" t="s">
        <v>2254</v>
      </c>
    </row>
    <row r="804" spans="1:5" x14ac:dyDescent="0.45">
      <c r="A804" s="34" t="str">
        <f>B804&amp;COUNTIF($B$2:B804,B804)</f>
        <v>新潟県29</v>
      </c>
      <c r="B804" s="32" t="s">
        <v>1046</v>
      </c>
      <c r="C804" s="32" t="s">
        <v>1067</v>
      </c>
      <c r="D804" s="32" t="str">
        <f t="shared" si="12"/>
        <v>新潟県弥彦村</v>
      </c>
      <c r="E804" s="35" t="s">
        <v>2177</v>
      </c>
    </row>
    <row r="805" spans="1:5" x14ac:dyDescent="0.45">
      <c r="A805" s="34" t="str">
        <f>B805&amp;COUNTIF($B$2:B805,B805)</f>
        <v>新潟県30</v>
      </c>
      <c r="B805" s="32" t="s">
        <v>1046</v>
      </c>
      <c r="C805" s="32" t="s">
        <v>1068</v>
      </c>
      <c r="D805" s="32" t="str">
        <f t="shared" si="12"/>
        <v>新潟県田上町</v>
      </c>
      <c r="E805" s="35" t="s">
        <v>2177</v>
      </c>
    </row>
    <row r="806" spans="1:5" x14ac:dyDescent="0.45">
      <c r="A806" s="34" t="str">
        <f>B806&amp;COUNTIF($B$2:B806,B806)</f>
        <v>新潟県31</v>
      </c>
      <c r="B806" s="32" t="s">
        <v>1046</v>
      </c>
      <c r="C806" s="32" t="s">
        <v>1069</v>
      </c>
      <c r="D806" s="32" t="str">
        <f t="shared" si="12"/>
        <v>新潟県阿賀町</v>
      </c>
      <c r="E806" s="35" t="s">
        <v>2245</v>
      </c>
    </row>
    <row r="807" spans="1:5" x14ac:dyDescent="0.45">
      <c r="A807" s="34" t="str">
        <f>B807&amp;COUNTIF($B$2:B807,B807)</f>
        <v>新潟県32</v>
      </c>
      <c r="B807" s="32" t="s">
        <v>1046</v>
      </c>
      <c r="C807" s="32" t="s">
        <v>1070</v>
      </c>
      <c r="D807" s="32" t="str">
        <f t="shared" si="12"/>
        <v>新潟県出雲崎町</v>
      </c>
      <c r="E807" s="35" t="s">
        <v>2253</v>
      </c>
    </row>
    <row r="808" spans="1:5" x14ac:dyDescent="0.45">
      <c r="A808" s="34" t="str">
        <f>B808&amp;COUNTIF($B$2:B808,B808)</f>
        <v>新潟県33</v>
      </c>
      <c r="B808" s="32" t="s">
        <v>1046</v>
      </c>
      <c r="C808" s="32" t="s">
        <v>1071</v>
      </c>
      <c r="D808" s="32" t="str">
        <f t="shared" si="12"/>
        <v>新潟県湯沢町</v>
      </c>
      <c r="E808" s="35" t="s">
        <v>2255</v>
      </c>
    </row>
    <row r="809" spans="1:5" x14ac:dyDescent="0.45">
      <c r="A809" s="34" t="str">
        <f>B809&amp;COUNTIF($B$2:B809,B809)</f>
        <v>新潟県34</v>
      </c>
      <c r="B809" s="32" t="s">
        <v>1046</v>
      </c>
      <c r="C809" s="32" t="s">
        <v>1072</v>
      </c>
      <c r="D809" s="32" t="str">
        <f t="shared" si="12"/>
        <v>新潟県津南町</v>
      </c>
      <c r="E809" s="35" t="s">
        <v>2255</v>
      </c>
    </row>
    <row r="810" spans="1:5" x14ac:dyDescent="0.45">
      <c r="A810" s="34" t="str">
        <f>B810&amp;COUNTIF($B$2:B810,B810)</f>
        <v>新潟県35</v>
      </c>
      <c r="B810" s="32" t="s">
        <v>1046</v>
      </c>
      <c r="C810" s="32" t="s">
        <v>1073</v>
      </c>
      <c r="D810" s="32" t="str">
        <f t="shared" si="12"/>
        <v>新潟県刈羽村</v>
      </c>
      <c r="E810" s="35" t="s">
        <v>2253</v>
      </c>
    </row>
    <row r="811" spans="1:5" x14ac:dyDescent="0.45">
      <c r="A811" s="34" t="str">
        <f>B811&amp;COUNTIF($B$2:B811,B811)</f>
        <v>新潟県36</v>
      </c>
      <c r="B811" s="32" t="s">
        <v>1046</v>
      </c>
      <c r="C811" s="32" t="s">
        <v>1074</v>
      </c>
      <c r="D811" s="32" t="str">
        <f t="shared" si="12"/>
        <v>新潟県関川村</v>
      </c>
      <c r="E811" s="35" t="s">
        <v>2254</v>
      </c>
    </row>
    <row r="812" spans="1:5" x14ac:dyDescent="0.45">
      <c r="A812" s="34" t="str">
        <f>B812&amp;COUNTIF($B$2:B812,B812)</f>
        <v>新潟県37</v>
      </c>
      <c r="B812" s="32" t="s">
        <v>1046</v>
      </c>
      <c r="C812" s="32" t="s">
        <v>1075</v>
      </c>
      <c r="D812" s="32" t="str">
        <f t="shared" si="12"/>
        <v>新潟県粟島浦村</v>
      </c>
      <c r="E812" s="35" t="s">
        <v>2254</v>
      </c>
    </row>
    <row r="813" spans="1:5" x14ac:dyDescent="0.45">
      <c r="A813" s="34" t="str">
        <f>B813&amp;COUNTIF($B$2:B813,B813)</f>
        <v>富山県1</v>
      </c>
      <c r="B813" s="32" t="s">
        <v>1076</v>
      </c>
      <c r="C813" s="32" t="s">
        <v>1077</v>
      </c>
      <c r="D813" s="32" t="str">
        <f t="shared" si="12"/>
        <v>富山県富山市</v>
      </c>
      <c r="E813" s="35" t="s">
        <v>2258</v>
      </c>
    </row>
    <row r="814" spans="1:5" x14ac:dyDescent="0.45">
      <c r="A814" s="34" t="str">
        <f>B814&amp;COUNTIF($B$2:B814,B814)</f>
        <v>富山県2</v>
      </c>
      <c r="B814" s="32" t="s">
        <v>1076</v>
      </c>
      <c r="C814" s="32" t="s">
        <v>1078</v>
      </c>
      <c r="D814" s="32" t="str">
        <f t="shared" si="12"/>
        <v>富山県高岡市</v>
      </c>
      <c r="E814" s="35" t="s">
        <v>2259</v>
      </c>
    </row>
    <row r="815" spans="1:5" x14ac:dyDescent="0.45">
      <c r="A815" s="34" t="str">
        <f>B815&amp;COUNTIF($B$2:B815,B815)</f>
        <v>富山県3</v>
      </c>
      <c r="B815" s="32" t="s">
        <v>1076</v>
      </c>
      <c r="C815" s="32" t="s">
        <v>1079</v>
      </c>
      <c r="D815" s="32" t="str">
        <f t="shared" si="12"/>
        <v>富山県魚津市</v>
      </c>
      <c r="E815" s="35" t="s">
        <v>2260</v>
      </c>
    </row>
    <row r="816" spans="1:5" x14ac:dyDescent="0.45">
      <c r="A816" s="34" t="str">
        <f>B816&amp;COUNTIF($B$2:B816,B816)</f>
        <v>富山県4</v>
      </c>
      <c r="B816" s="32" t="s">
        <v>1076</v>
      </c>
      <c r="C816" s="32" t="s">
        <v>1080</v>
      </c>
      <c r="D816" s="32" t="str">
        <f t="shared" si="12"/>
        <v>富山県氷見市</v>
      </c>
      <c r="E816" s="35" t="s">
        <v>2259</v>
      </c>
    </row>
    <row r="817" spans="1:5" x14ac:dyDescent="0.45">
      <c r="A817" s="34" t="str">
        <f>B817&amp;COUNTIF($B$2:B817,B817)</f>
        <v>富山県5</v>
      </c>
      <c r="B817" s="32" t="s">
        <v>1076</v>
      </c>
      <c r="C817" s="32" t="s">
        <v>1081</v>
      </c>
      <c r="D817" s="32" t="str">
        <f t="shared" si="12"/>
        <v>富山県滑川市</v>
      </c>
      <c r="E817" s="35" t="s">
        <v>2258</v>
      </c>
    </row>
    <row r="818" spans="1:5" x14ac:dyDescent="0.45">
      <c r="A818" s="34" t="str">
        <f>B818&amp;COUNTIF($B$2:B818,B818)</f>
        <v>富山県6</v>
      </c>
      <c r="B818" s="32" t="s">
        <v>1076</v>
      </c>
      <c r="C818" s="32" t="s">
        <v>1082</v>
      </c>
      <c r="D818" s="32" t="str">
        <f t="shared" si="12"/>
        <v>富山県黒部市</v>
      </c>
      <c r="E818" s="35" t="s">
        <v>2260</v>
      </c>
    </row>
    <row r="819" spans="1:5" x14ac:dyDescent="0.45">
      <c r="A819" s="34" t="str">
        <f>B819&amp;COUNTIF($B$2:B819,B819)</f>
        <v>富山県7</v>
      </c>
      <c r="B819" s="32" t="s">
        <v>1076</v>
      </c>
      <c r="C819" s="32" t="s">
        <v>1083</v>
      </c>
      <c r="D819" s="32" t="str">
        <f t="shared" si="12"/>
        <v>富山県砺波市</v>
      </c>
      <c r="E819" s="35" t="s">
        <v>2261</v>
      </c>
    </row>
    <row r="820" spans="1:5" x14ac:dyDescent="0.45">
      <c r="A820" s="34" t="str">
        <f>B820&amp;COUNTIF($B$2:B820,B820)</f>
        <v>富山県8</v>
      </c>
      <c r="B820" s="32" t="s">
        <v>1076</v>
      </c>
      <c r="C820" s="32" t="s">
        <v>1084</v>
      </c>
      <c r="D820" s="32" t="str">
        <f t="shared" si="12"/>
        <v>富山県小矢部市</v>
      </c>
      <c r="E820" s="35" t="s">
        <v>2261</v>
      </c>
    </row>
    <row r="821" spans="1:5" x14ac:dyDescent="0.45">
      <c r="A821" s="34" t="str">
        <f>B821&amp;COUNTIF($B$2:B821,B821)</f>
        <v>富山県9</v>
      </c>
      <c r="B821" s="32" t="s">
        <v>1076</v>
      </c>
      <c r="C821" s="32" t="s">
        <v>1085</v>
      </c>
      <c r="D821" s="32" t="str">
        <f t="shared" si="12"/>
        <v>富山県南砺市</v>
      </c>
      <c r="E821" s="35" t="s">
        <v>2261</v>
      </c>
    </row>
    <row r="822" spans="1:5" x14ac:dyDescent="0.45">
      <c r="A822" s="34" t="str">
        <f>B822&amp;COUNTIF($B$2:B822,B822)</f>
        <v>富山県10</v>
      </c>
      <c r="B822" s="32" t="s">
        <v>1076</v>
      </c>
      <c r="C822" s="32" t="s">
        <v>1086</v>
      </c>
      <c r="D822" s="32" t="str">
        <f t="shared" si="12"/>
        <v>富山県射水市</v>
      </c>
      <c r="E822" s="35" t="s">
        <v>2259</v>
      </c>
    </row>
    <row r="823" spans="1:5" x14ac:dyDescent="0.45">
      <c r="A823" s="34" t="str">
        <f>B823&amp;COUNTIF($B$2:B823,B823)</f>
        <v>富山県11</v>
      </c>
      <c r="B823" s="32" t="s">
        <v>1076</v>
      </c>
      <c r="C823" s="32" t="s">
        <v>1087</v>
      </c>
      <c r="D823" s="32" t="str">
        <f t="shared" si="12"/>
        <v>富山県舟橋村</v>
      </c>
      <c r="E823" s="35" t="s">
        <v>2258</v>
      </c>
    </row>
    <row r="824" spans="1:5" x14ac:dyDescent="0.45">
      <c r="A824" s="34" t="str">
        <f>B824&amp;COUNTIF($B$2:B824,B824)</f>
        <v>富山県12</v>
      </c>
      <c r="B824" s="32" t="s">
        <v>1076</v>
      </c>
      <c r="C824" s="32" t="s">
        <v>1088</v>
      </c>
      <c r="D824" s="32" t="str">
        <f t="shared" si="12"/>
        <v>富山県上市町</v>
      </c>
      <c r="E824" s="35" t="s">
        <v>2258</v>
      </c>
    </row>
    <row r="825" spans="1:5" x14ac:dyDescent="0.45">
      <c r="A825" s="34" t="str">
        <f>B825&amp;COUNTIF($B$2:B825,B825)</f>
        <v>富山県13</v>
      </c>
      <c r="B825" s="32" t="s">
        <v>1076</v>
      </c>
      <c r="C825" s="32" t="s">
        <v>1089</v>
      </c>
      <c r="D825" s="32" t="str">
        <f t="shared" si="12"/>
        <v>富山県立山町</v>
      </c>
      <c r="E825" s="35" t="s">
        <v>2258</v>
      </c>
    </row>
    <row r="826" spans="1:5" x14ac:dyDescent="0.45">
      <c r="A826" s="34" t="str">
        <f>B826&amp;COUNTIF($B$2:B826,B826)</f>
        <v>富山県14</v>
      </c>
      <c r="B826" s="32" t="s">
        <v>1076</v>
      </c>
      <c r="C826" s="32" t="s">
        <v>1090</v>
      </c>
      <c r="D826" s="32" t="str">
        <f t="shared" si="12"/>
        <v>富山県入善町</v>
      </c>
      <c r="E826" s="35" t="s">
        <v>2260</v>
      </c>
    </row>
    <row r="827" spans="1:5" x14ac:dyDescent="0.45">
      <c r="A827" s="34" t="str">
        <f>B827&amp;COUNTIF($B$2:B827,B827)</f>
        <v>富山県15</v>
      </c>
      <c r="B827" s="32" t="s">
        <v>1076</v>
      </c>
      <c r="C827" s="32" t="s">
        <v>656</v>
      </c>
      <c r="D827" s="32" t="str">
        <f t="shared" si="12"/>
        <v>富山県朝日町</v>
      </c>
      <c r="E827" s="35" t="s">
        <v>2260</v>
      </c>
    </row>
    <row r="828" spans="1:5" x14ac:dyDescent="0.45">
      <c r="A828" s="34" t="str">
        <f>B828&amp;COUNTIF($B$2:B828,B828)</f>
        <v>石川県1</v>
      </c>
      <c r="B828" s="32" t="s">
        <v>1091</v>
      </c>
      <c r="C828" s="32" t="s">
        <v>1092</v>
      </c>
      <c r="D828" s="32" t="str">
        <f t="shared" si="12"/>
        <v>石川県金沢市</v>
      </c>
      <c r="E828" s="35" t="s">
        <v>2262</v>
      </c>
    </row>
    <row r="829" spans="1:5" x14ac:dyDescent="0.45">
      <c r="A829" s="34" t="str">
        <f>B829&amp;COUNTIF($B$2:B829,B829)</f>
        <v>石川県2</v>
      </c>
      <c r="B829" s="32" t="s">
        <v>1091</v>
      </c>
      <c r="C829" s="32" t="s">
        <v>1093</v>
      </c>
      <c r="D829" s="32" t="str">
        <f t="shared" si="12"/>
        <v>石川県七尾市</v>
      </c>
      <c r="E829" s="35" t="s">
        <v>2263</v>
      </c>
    </row>
    <row r="830" spans="1:5" x14ac:dyDescent="0.45">
      <c r="A830" s="34" t="str">
        <f>B830&amp;COUNTIF($B$2:B830,B830)</f>
        <v>石川県3</v>
      </c>
      <c r="B830" s="32" t="s">
        <v>1091</v>
      </c>
      <c r="C830" s="32" t="s">
        <v>1094</v>
      </c>
      <c r="D830" s="32" t="str">
        <f t="shared" si="12"/>
        <v>石川県小松市</v>
      </c>
      <c r="E830" s="35" t="s">
        <v>2264</v>
      </c>
    </row>
    <row r="831" spans="1:5" x14ac:dyDescent="0.45">
      <c r="A831" s="34" t="str">
        <f>B831&amp;COUNTIF($B$2:B831,B831)</f>
        <v>石川県4</v>
      </c>
      <c r="B831" s="32" t="s">
        <v>1091</v>
      </c>
      <c r="C831" s="32" t="s">
        <v>1095</v>
      </c>
      <c r="D831" s="32" t="str">
        <f t="shared" si="12"/>
        <v>石川県輪島市</v>
      </c>
      <c r="E831" s="35" t="s">
        <v>2265</v>
      </c>
    </row>
    <row r="832" spans="1:5" x14ac:dyDescent="0.45">
      <c r="A832" s="34" t="str">
        <f>B832&amp;COUNTIF($B$2:B832,B832)</f>
        <v>石川県5</v>
      </c>
      <c r="B832" s="32" t="s">
        <v>1091</v>
      </c>
      <c r="C832" s="32" t="s">
        <v>1096</v>
      </c>
      <c r="D832" s="32" t="str">
        <f t="shared" si="12"/>
        <v>石川県珠洲市</v>
      </c>
      <c r="E832" s="35" t="s">
        <v>2265</v>
      </c>
    </row>
    <row r="833" spans="1:5" x14ac:dyDescent="0.45">
      <c r="A833" s="34" t="str">
        <f>B833&amp;COUNTIF($B$2:B833,B833)</f>
        <v>石川県6</v>
      </c>
      <c r="B833" s="32" t="s">
        <v>1091</v>
      </c>
      <c r="C833" s="32" t="s">
        <v>1097</v>
      </c>
      <c r="D833" s="32" t="str">
        <f t="shared" si="12"/>
        <v>石川県加賀市</v>
      </c>
      <c r="E833" s="35" t="s">
        <v>2264</v>
      </c>
    </row>
    <row r="834" spans="1:5" x14ac:dyDescent="0.45">
      <c r="A834" s="34" t="str">
        <f>B834&amp;COUNTIF($B$2:B834,B834)</f>
        <v>石川県7</v>
      </c>
      <c r="B834" s="32" t="s">
        <v>1091</v>
      </c>
      <c r="C834" s="32" t="s">
        <v>1098</v>
      </c>
      <c r="D834" s="32" t="str">
        <f t="shared" ref="D834:D897" si="13">B834&amp;C834</f>
        <v>石川県羽咋市</v>
      </c>
      <c r="E834" s="35" t="s">
        <v>2263</v>
      </c>
    </row>
    <row r="835" spans="1:5" x14ac:dyDescent="0.45">
      <c r="A835" s="34" t="str">
        <f>B835&amp;COUNTIF($B$2:B835,B835)</f>
        <v>石川県8</v>
      </c>
      <c r="B835" s="32" t="s">
        <v>1091</v>
      </c>
      <c r="C835" s="32" t="s">
        <v>1099</v>
      </c>
      <c r="D835" s="32" t="str">
        <f t="shared" si="13"/>
        <v>石川県かほく市</v>
      </c>
      <c r="E835" s="35" t="s">
        <v>2262</v>
      </c>
    </row>
    <row r="836" spans="1:5" x14ac:dyDescent="0.45">
      <c r="A836" s="34" t="str">
        <f>B836&amp;COUNTIF($B$2:B836,B836)</f>
        <v>石川県9</v>
      </c>
      <c r="B836" s="32" t="s">
        <v>1091</v>
      </c>
      <c r="C836" s="32" t="s">
        <v>1100</v>
      </c>
      <c r="D836" s="32" t="str">
        <f t="shared" si="13"/>
        <v>石川県白山市</v>
      </c>
      <c r="E836" s="35" t="s">
        <v>2262</v>
      </c>
    </row>
    <row r="837" spans="1:5" x14ac:dyDescent="0.45">
      <c r="A837" s="34" t="str">
        <f>B837&amp;COUNTIF($B$2:B837,B837)</f>
        <v>石川県10</v>
      </c>
      <c r="B837" s="32" t="s">
        <v>1091</v>
      </c>
      <c r="C837" s="32" t="s">
        <v>1101</v>
      </c>
      <c r="D837" s="32" t="str">
        <f t="shared" si="13"/>
        <v>石川県能美市</v>
      </c>
      <c r="E837" s="35" t="s">
        <v>2264</v>
      </c>
    </row>
    <row r="838" spans="1:5" x14ac:dyDescent="0.45">
      <c r="A838" s="34" t="str">
        <f>B838&amp;COUNTIF($B$2:B838,B838)</f>
        <v>石川県11</v>
      </c>
      <c r="B838" s="32" t="s">
        <v>1091</v>
      </c>
      <c r="C838" s="32" t="s">
        <v>1102</v>
      </c>
      <c r="D838" s="32" t="str">
        <f t="shared" si="13"/>
        <v>石川県野々市市</v>
      </c>
      <c r="E838" s="35" t="s">
        <v>2262</v>
      </c>
    </row>
    <row r="839" spans="1:5" x14ac:dyDescent="0.45">
      <c r="A839" s="34" t="str">
        <f>B839&amp;COUNTIF($B$2:B839,B839)</f>
        <v>石川県12</v>
      </c>
      <c r="B839" s="32" t="s">
        <v>1091</v>
      </c>
      <c r="C839" s="32" t="s">
        <v>1103</v>
      </c>
      <c r="D839" s="32" t="str">
        <f t="shared" si="13"/>
        <v>石川県川北町</v>
      </c>
      <c r="E839" s="35" t="s">
        <v>2264</v>
      </c>
    </row>
    <row r="840" spans="1:5" x14ac:dyDescent="0.45">
      <c r="A840" s="34" t="str">
        <f>B840&amp;COUNTIF($B$2:B840,B840)</f>
        <v>石川県13</v>
      </c>
      <c r="B840" s="32" t="s">
        <v>1091</v>
      </c>
      <c r="C840" s="32" t="s">
        <v>1104</v>
      </c>
      <c r="D840" s="32" t="str">
        <f t="shared" si="13"/>
        <v>石川県津幡町</v>
      </c>
      <c r="E840" s="35" t="s">
        <v>2262</v>
      </c>
    </row>
    <row r="841" spans="1:5" x14ac:dyDescent="0.45">
      <c r="A841" s="34" t="str">
        <f>B841&amp;COUNTIF($B$2:B841,B841)</f>
        <v>石川県14</v>
      </c>
      <c r="B841" s="32" t="s">
        <v>1091</v>
      </c>
      <c r="C841" s="32" t="s">
        <v>1105</v>
      </c>
      <c r="D841" s="32" t="str">
        <f t="shared" si="13"/>
        <v>石川県内灘町</v>
      </c>
      <c r="E841" s="35" t="s">
        <v>2262</v>
      </c>
    </row>
    <row r="842" spans="1:5" x14ac:dyDescent="0.45">
      <c r="A842" s="34" t="str">
        <f>B842&amp;COUNTIF($B$2:B842,B842)</f>
        <v>石川県15</v>
      </c>
      <c r="B842" s="32" t="s">
        <v>1091</v>
      </c>
      <c r="C842" s="32" t="s">
        <v>1106</v>
      </c>
      <c r="D842" s="32" t="str">
        <f t="shared" si="13"/>
        <v>石川県志賀町</v>
      </c>
      <c r="E842" s="35" t="s">
        <v>2263</v>
      </c>
    </row>
    <row r="843" spans="1:5" x14ac:dyDescent="0.45">
      <c r="A843" s="34" t="str">
        <f>B843&amp;COUNTIF($B$2:B843,B843)</f>
        <v>石川県16</v>
      </c>
      <c r="B843" s="32" t="s">
        <v>1091</v>
      </c>
      <c r="C843" s="32" t="s">
        <v>1107</v>
      </c>
      <c r="D843" s="32" t="str">
        <f t="shared" si="13"/>
        <v>石川県宝達志水町</v>
      </c>
      <c r="E843" s="35" t="s">
        <v>2263</v>
      </c>
    </row>
    <row r="844" spans="1:5" x14ac:dyDescent="0.45">
      <c r="A844" s="34" t="str">
        <f>B844&amp;COUNTIF($B$2:B844,B844)</f>
        <v>石川県17</v>
      </c>
      <c r="B844" s="32" t="s">
        <v>1091</v>
      </c>
      <c r="C844" s="32" t="s">
        <v>1108</v>
      </c>
      <c r="D844" s="32" t="str">
        <f t="shared" si="13"/>
        <v>石川県中能登町</v>
      </c>
      <c r="E844" s="35" t="s">
        <v>2263</v>
      </c>
    </row>
    <row r="845" spans="1:5" x14ac:dyDescent="0.45">
      <c r="A845" s="34" t="str">
        <f>B845&amp;COUNTIF($B$2:B845,B845)</f>
        <v>石川県18</v>
      </c>
      <c r="B845" s="32" t="s">
        <v>1091</v>
      </c>
      <c r="C845" s="32" t="s">
        <v>1109</v>
      </c>
      <c r="D845" s="32" t="str">
        <f t="shared" si="13"/>
        <v>石川県穴水町</v>
      </c>
      <c r="E845" s="35" t="s">
        <v>2265</v>
      </c>
    </row>
    <row r="846" spans="1:5" x14ac:dyDescent="0.45">
      <c r="A846" s="34" t="str">
        <f>B846&amp;COUNTIF($B$2:B846,B846)</f>
        <v>石川県19</v>
      </c>
      <c r="B846" s="32" t="s">
        <v>1091</v>
      </c>
      <c r="C846" s="32" t="s">
        <v>1110</v>
      </c>
      <c r="D846" s="32" t="str">
        <f t="shared" si="13"/>
        <v>石川県能登町</v>
      </c>
      <c r="E846" s="35" t="s">
        <v>2265</v>
      </c>
    </row>
    <row r="847" spans="1:5" x14ac:dyDescent="0.45">
      <c r="A847" s="34" t="str">
        <f>B847&amp;COUNTIF($B$2:B847,B847)</f>
        <v>福井県1</v>
      </c>
      <c r="B847" s="32" t="s">
        <v>1111</v>
      </c>
      <c r="C847" s="32" t="s">
        <v>1112</v>
      </c>
      <c r="D847" s="32" t="str">
        <f t="shared" si="13"/>
        <v>福井県福井市</v>
      </c>
      <c r="E847" s="35" t="s">
        <v>2266</v>
      </c>
    </row>
    <row r="848" spans="1:5" x14ac:dyDescent="0.45">
      <c r="A848" s="34" t="str">
        <f>B848&amp;COUNTIF($B$2:B848,B848)</f>
        <v>福井県2</v>
      </c>
      <c r="B848" s="32" t="s">
        <v>1111</v>
      </c>
      <c r="C848" s="32" t="s">
        <v>1113</v>
      </c>
      <c r="D848" s="32" t="str">
        <f t="shared" si="13"/>
        <v>福井県敦賀市</v>
      </c>
      <c r="E848" s="35" t="s">
        <v>2267</v>
      </c>
    </row>
    <row r="849" spans="1:5" x14ac:dyDescent="0.45">
      <c r="A849" s="34" t="str">
        <f>B849&amp;COUNTIF($B$2:B849,B849)</f>
        <v>福井県3</v>
      </c>
      <c r="B849" s="32" t="s">
        <v>1111</v>
      </c>
      <c r="C849" s="32" t="s">
        <v>1114</v>
      </c>
      <c r="D849" s="32" t="str">
        <f t="shared" si="13"/>
        <v>福井県小浜市</v>
      </c>
      <c r="E849" s="35" t="s">
        <v>2267</v>
      </c>
    </row>
    <row r="850" spans="1:5" x14ac:dyDescent="0.45">
      <c r="A850" s="34" t="str">
        <f>B850&amp;COUNTIF($B$2:B850,B850)</f>
        <v>福井県4</v>
      </c>
      <c r="B850" s="32" t="s">
        <v>1111</v>
      </c>
      <c r="C850" s="32" t="s">
        <v>1115</v>
      </c>
      <c r="D850" s="32" t="str">
        <f t="shared" si="13"/>
        <v>福井県大野市</v>
      </c>
      <c r="E850" s="35" t="s">
        <v>2268</v>
      </c>
    </row>
    <row r="851" spans="1:5" x14ac:dyDescent="0.45">
      <c r="A851" s="34" t="str">
        <f>B851&amp;COUNTIF($B$2:B851,B851)</f>
        <v>福井県5</v>
      </c>
      <c r="B851" s="32" t="s">
        <v>1111</v>
      </c>
      <c r="C851" s="32" t="s">
        <v>1116</v>
      </c>
      <c r="D851" s="32" t="str">
        <f t="shared" si="13"/>
        <v>福井県勝山市</v>
      </c>
      <c r="E851" s="35" t="s">
        <v>2268</v>
      </c>
    </row>
    <row r="852" spans="1:5" x14ac:dyDescent="0.45">
      <c r="A852" s="34" t="str">
        <f>B852&amp;COUNTIF($B$2:B852,B852)</f>
        <v>福井県6</v>
      </c>
      <c r="B852" s="32" t="s">
        <v>1111</v>
      </c>
      <c r="C852" s="32" t="s">
        <v>1117</v>
      </c>
      <c r="D852" s="32" t="str">
        <f t="shared" si="13"/>
        <v>福井県鯖江市</v>
      </c>
      <c r="E852" s="35" t="s">
        <v>2269</v>
      </c>
    </row>
    <row r="853" spans="1:5" x14ac:dyDescent="0.45">
      <c r="A853" s="34" t="str">
        <f>B853&amp;COUNTIF($B$2:B853,B853)</f>
        <v>福井県7</v>
      </c>
      <c r="B853" s="32" t="s">
        <v>1111</v>
      </c>
      <c r="C853" s="32" t="s">
        <v>1118</v>
      </c>
      <c r="D853" s="32" t="str">
        <f t="shared" si="13"/>
        <v>福井県あわら市</v>
      </c>
      <c r="E853" s="35" t="s">
        <v>2266</v>
      </c>
    </row>
    <row r="854" spans="1:5" x14ac:dyDescent="0.45">
      <c r="A854" s="34" t="str">
        <f>B854&amp;COUNTIF($B$2:B854,B854)</f>
        <v>福井県8</v>
      </c>
      <c r="B854" s="32" t="s">
        <v>1111</v>
      </c>
      <c r="C854" s="32" t="s">
        <v>1119</v>
      </c>
      <c r="D854" s="32" t="str">
        <f t="shared" si="13"/>
        <v>福井県越前市</v>
      </c>
      <c r="E854" s="35" t="s">
        <v>2269</v>
      </c>
    </row>
    <row r="855" spans="1:5" x14ac:dyDescent="0.45">
      <c r="A855" s="34" t="str">
        <f>B855&amp;COUNTIF($B$2:B855,B855)</f>
        <v>福井県9</v>
      </c>
      <c r="B855" s="32" t="s">
        <v>1111</v>
      </c>
      <c r="C855" s="32" t="s">
        <v>1120</v>
      </c>
      <c r="D855" s="32" t="str">
        <f t="shared" si="13"/>
        <v>福井県坂井市</v>
      </c>
      <c r="E855" s="35" t="s">
        <v>2266</v>
      </c>
    </row>
    <row r="856" spans="1:5" x14ac:dyDescent="0.45">
      <c r="A856" s="34" t="str">
        <f>B856&amp;COUNTIF($B$2:B856,B856)</f>
        <v>福井県10</v>
      </c>
      <c r="B856" s="32" t="s">
        <v>1111</v>
      </c>
      <c r="C856" s="32" t="s">
        <v>1121</v>
      </c>
      <c r="D856" s="32" t="str">
        <f t="shared" si="13"/>
        <v>福井県永平寺町</v>
      </c>
      <c r="E856" s="35" t="s">
        <v>2266</v>
      </c>
    </row>
    <row r="857" spans="1:5" x14ac:dyDescent="0.45">
      <c r="A857" s="34" t="str">
        <f>B857&amp;COUNTIF($B$2:B857,B857)</f>
        <v>福井県11</v>
      </c>
      <c r="B857" s="32" t="s">
        <v>1111</v>
      </c>
      <c r="C857" s="32" t="s">
        <v>488</v>
      </c>
      <c r="D857" s="32" t="str">
        <f t="shared" si="13"/>
        <v>福井県池田町</v>
      </c>
      <c r="E857" s="35" t="s">
        <v>2269</v>
      </c>
    </row>
    <row r="858" spans="1:5" x14ac:dyDescent="0.45">
      <c r="A858" s="34" t="str">
        <f>B858&amp;COUNTIF($B$2:B858,B858)</f>
        <v>福井県12</v>
      </c>
      <c r="B858" s="32" t="s">
        <v>1111</v>
      </c>
      <c r="C858" s="32" t="s">
        <v>1122</v>
      </c>
      <c r="D858" s="32" t="str">
        <f t="shared" si="13"/>
        <v>福井県南越前町</v>
      </c>
      <c r="E858" s="35" t="s">
        <v>2269</v>
      </c>
    </row>
    <row r="859" spans="1:5" x14ac:dyDescent="0.45">
      <c r="A859" s="34" t="str">
        <f>B859&amp;COUNTIF($B$2:B859,B859)</f>
        <v>福井県13</v>
      </c>
      <c r="B859" s="32" t="s">
        <v>1111</v>
      </c>
      <c r="C859" s="32" t="s">
        <v>1123</v>
      </c>
      <c r="D859" s="32" t="str">
        <f t="shared" si="13"/>
        <v>福井県越前町</v>
      </c>
      <c r="E859" s="35" t="s">
        <v>2269</v>
      </c>
    </row>
    <row r="860" spans="1:5" x14ac:dyDescent="0.45">
      <c r="A860" s="34" t="str">
        <f>B860&amp;COUNTIF($B$2:B860,B860)</f>
        <v>福井県14</v>
      </c>
      <c r="B860" s="32" t="s">
        <v>1111</v>
      </c>
      <c r="C860" s="32" t="s">
        <v>1124</v>
      </c>
      <c r="D860" s="32" t="str">
        <f t="shared" si="13"/>
        <v>福井県美浜町</v>
      </c>
      <c r="E860" s="35" t="s">
        <v>2267</v>
      </c>
    </row>
    <row r="861" spans="1:5" x14ac:dyDescent="0.45">
      <c r="A861" s="34" t="str">
        <f>B861&amp;COUNTIF($B$2:B861,B861)</f>
        <v>福井県15</v>
      </c>
      <c r="B861" s="32" t="s">
        <v>1111</v>
      </c>
      <c r="C861" s="32" t="s">
        <v>1125</v>
      </c>
      <c r="D861" s="32" t="str">
        <f t="shared" si="13"/>
        <v>福井県高浜町</v>
      </c>
      <c r="E861" s="35" t="s">
        <v>2267</v>
      </c>
    </row>
    <row r="862" spans="1:5" x14ac:dyDescent="0.45">
      <c r="A862" s="34" t="str">
        <f>B862&amp;COUNTIF($B$2:B862,B862)</f>
        <v>福井県16</v>
      </c>
      <c r="B862" s="32" t="s">
        <v>1111</v>
      </c>
      <c r="C862" s="32" t="s">
        <v>1126</v>
      </c>
      <c r="D862" s="32" t="str">
        <f t="shared" si="13"/>
        <v>福井県おおい町</v>
      </c>
      <c r="E862" s="35" t="s">
        <v>2267</v>
      </c>
    </row>
    <row r="863" spans="1:5" x14ac:dyDescent="0.45">
      <c r="A863" s="34" t="str">
        <f>B863&amp;COUNTIF($B$2:B863,B863)</f>
        <v>福井県17</v>
      </c>
      <c r="B863" s="32" t="s">
        <v>1111</v>
      </c>
      <c r="C863" s="32" t="s">
        <v>1127</v>
      </c>
      <c r="D863" s="32" t="str">
        <f t="shared" si="13"/>
        <v>福井県若狭町</v>
      </c>
      <c r="E863" s="35" t="s">
        <v>2267</v>
      </c>
    </row>
    <row r="864" spans="1:5" x14ac:dyDescent="0.45">
      <c r="A864" s="34" t="str">
        <f>B864&amp;COUNTIF($B$2:B864,B864)</f>
        <v>山梨県1</v>
      </c>
      <c r="B864" s="32" t="s">
        <v>1128</v>
      </c>
      <c r="C864" s="32" t="s">
        <v>1129</v>
      </c>
      <c r="D864" s="32" t="str">
        <f t="shared" si="13"/>
        <v>山梨県甲府市</v>
      </c>
      <c r="E864" s="35" t="s">
        <v>2270</v>
      </c>
    </row>
    <row r="865" spans="1:5" x14ac:dyDescent="0.45">
      <c r="A865" s="34" t="str">
        <f>B865&amp;COUNTIF($B$2:B865,B865)</f>
        <v>山梨県2</v>
      </c>
      <c r="B865" s="32" t="s">
        <v>1128</v>
      </c>
      <c r="C865" s="32" t="s">
        <v>1130</v>
      </c>
      <c r="D865" s="32" t="str">
        <f t="shared" si="13"/>
        <v>山梨県富士吉田市</v>
      </c>
      <c r="E865" s="35" t="s">
        <v>2271</v>
      </c>
    </row>
    <row r="866" spans="1:5" x14ac:dyDescent="0.45">
      <c r="A866" s="34" t="str">
        <f>B866&amp;COUNTIF($B$2:B866,B866)</f>
        <v>山梨県3</v>
      </c>
      <c r="B866" s="32" t="s">
        <v>1128</v>
      </c>
      <c r="C866" s="32" t="s">
        <v>1131</v>
      </c>
      <c r="D866" s="32" t="str">
        <f t="shared" si="13"/>
        <v>山梨県都留市</v>
      </c>
      <c r="E866" s="35" t="s">
        <v>2271</v>
      </c>
    </row>
    <row r="867" spans="1:5" x14ac:dyDescent="0.45">
      <c r="A867" s="34" t="str">
        <f>B867&amp;COUNTIF($B$2:B867,B867)</f>
        <v>山梨県4</v>
      </c>
      <c r="B867" s="32" t="s">
        <v>1128</v>
      </c>
      <c r="C867" s="32" t="s">
        <v>1132</v>
      </c>
      <c r="D867" s="32" t="str">
        <f t="shared" si="13"/>
        <v>山梨県山梨市</v>
      </c>
      <c r="E867" s="35" t="s">
        <v>2272</v>
      </c>
    </row>
    <row r="868" spans="1:5" x14ac:dyDescent="0.45">
      <c r="A868" s="34" t="str">
        <f>B868&amp;COUNTIF($B$2:B868,B868)</f>
        <v>山梨県5</v>
      </c>
      <c r="B868" s="32" t="s">
        <v>1128</v>
      </c>
      <c r="C868" s="32" t="s">
        <v>1133</v>
      </c>
      <c r="D868" s="32" t="str">
        <f t="shared" si="13"/>
        <v>山梨県大月市</v>
      </c>
      <c r="E868" s="35" t="s">
        <v>2271</v>
      </c>
    </row>
    <row r="869" spans="1:5" x14ac:dyDescent="0.45">
      <c r="A869" s="34" t="str">
        <f>B869&amp;COUNTIF($B$2:B869,B869)</f>
        <v>山梨県6</v>
      </c>
      <c r="B869" s="32" t="s">
        <v>1128</v>
      </c>
      <c r="C869" s="32" t="s">
        <v>1134</v>
      </c>
      <c r="D869" s="32" t="str">
        <f t="shared" si="13"/>
        <v>山梨県韮崎市</v>
      </c>
      <c r="E869" s="35" t="s">
        <v>2270</v>
      </c>
    </row>
    <row r="870" spans="1:5" x14ac:dyDescent="0.45">
      <c r="A870" s="34" t="str">
        <f>B870&amp;COUNTIF($B$2:B870,B870)</f>
        <v>山梨県7</v>
      </c>
      <c r="B870" s="32" t="s">
        <v>1128</v>
      </c>
      <c r="C870" s="32" t="s">
        <v>1135</v>
      </c>
      <c r="D870" s="32" t="str">
        <f t="shared" si="13"/>
        <v>山梨県南アルプス市</v>
      </c>
      <c r="E870" s="35" t="s">
        <v>2270</v>
      </c>
    </row>
    <row r="871" spans="1:5" x14ac:dyDescent="0.45">
      <c r="A871" s="34" t="str">
        <f>B871&amp;COUNTIF($B$2:B871,B871)</f>
        <v>山梨県8</v>
      </c>
      <c r="B871" s="32" t="s">
        <v>1128</v>
      </c>
      <c r="C871" s="32" t="s">
        <v>1136</v>
      </c>
      <c r="D871" s="32" t="str">
        <f t="shared" si="13"/>
        <v>山梨県北杜市</v>
      </c>
      <c r="E871" s="35" t="s">
        <v>2270</v>
      </c>
    </row>
    <row r="872" spans="1:5" x14ac:dyDescent="0.45">
      <c r="A872" s="34" t="str">
        <f>B872&amp;COUNTIF($B$2:B872,B872)</f>
        <v>山梨県9</v>
      </c>
      <c r="B872" s="32" t="s">
        <v>1128</v>
      </c>
      <c r="C872" s="32" t="s">
        <v>1137</v>
      </c>
      <c r="D872" s="32" t="str">
        <f t="shared" si="13"/>
        <v>山梨県甲斐市</v>
      </c>
      <c r="E872" s="35" t="s">
        <v>2270</v>
      </c>
    </row>
    <row r="873" spans="1:5" x14ac:dyDescent="0.45">
      <c r="A873" s="34" t="str">
        <f>B873&amp;COUNTIF($B$2:B873,B873)</f>
        <v>山梨県10</v>
      </c>
      <c r="B873" s="32" t="s">
        <v>1128</v>
      </c>
      <c r="C873" s="32" t="s">
        <v>1138</v>
      </c>
      <c r="D873" s="32" t="str">
        <f t="shared" si="13"/>
        <v>山梨県笛吹市</v>
      </c>
      <c r="E873" s="35" t="s">
        <v>2272</v>
      </c>
    </row>
    <row r="874" spans="1:5" x14ac:dyDescent="0.45">
      <c r="A874" s="34" t="str">
        <f>B874&amp;COUNTIF($B$2:B874,B874)</f>
        <v>山梨県11</v>
      </c>
      <c r="B874" s="32" t="s">
        <v>1128</v>
      </c>
      <c r="C874" s="32" t="s">
        <v>1139</v>
      </c>
      <c r="D874" s="32" t="str">
        <f t="shared" si="13"/>
        <v>山梨県上野原市</v>
      </c>
      <c r="E874" s="35" t="s">
        <v>2271</v>
      </c>
    </row>
    <row r="875" spans="1:5" x14ac:dyDescent="0.45">
      <c r="A875" s="34" t="str">
        <f>B875&amp;COUNTIF($B$2:B875,B875)</f>
        <v>山梨県12</v>
      </c>
      <c r="B875" s="32" t="s">
        <v>1128</v>
      </c>
      <c r="C875" s="32" t="s">
        <v>1140</v>
      </c>
      <c r="D875" s="32" t="str">
        <f t="shared" si="13"/>
        <v>山梨県甲州市</v>
      </c>
      <c r="E875" s="35" t="s">
        <v>2272</v>
      </c>
    </row>
    <row r="876" spans="1:5" x14ac:dyDescent="0.45">
      <c r="A876" s="34" t="str">
        <f>B876&amp;COUNTIF($B$2:B876,B876)</f>
        <v>山梨県13</v>
      </c>
      <c r="B876" s="32" t="s">
        <v>1128</v>
      </c>
      <c r="C876" s="32" t="s">
        <v>1141</v>
      </c>
      <c r="D876" s="32" t="str">
        <f t="shared" si="13"/>
        <v>山梨県中央市</v>
      </c>
      <c r="E876" s="35" t="s">
        <v>2270</v>
      </c>
    </row>
    <row r="877" spans="1:5" x14ac:dyDescent="0.45">
      <c r="A877" s="34" t="str">
        <f>B877&amp;COUNTIF($B$2:B877,B877)</f>
        <v>山梨県14</v>
      </c>
      <c r="B877" s="32" t="s">
        <v>1128</v>
      </c>
      <c r="C877" s="32" t="s">
        <v>1142</v>
      </c>
      <c r="D877" s="32" t="str">
        <f t="shared" si="13"/>
        <v>山梨県市川三郷町</v>
      </c>
      <c r="E877" s="35" t="s">
        <v>2273</v>
      </c>
    </row>
    <row r="878" spans="1:5" x14ac:dyDescent="0.45">
      <c r="A878" s="34" t="str">
        <f>B878&amp;COUNTIF($B$2:B878,B878)</f>
        <v>山梨県15</v>
      </c>
      <c r="B878" s="32" t="s">
        <v>1128</v>
      </c>
      <c r="C878" s="32" t="s">
        <v>1143</v>
      </c>
      <c r="D878" s="32" t="str">
        <f t="shared" si="13"/>
        <v>山梨県早川町</v>
      </c>
      <c r="E878" s="35" t="s">
        <v>2273</v>
      </c>
    </row>
    <row r="879" spans="1:5" x14ac:dyDescent="0.45">
      <c r="A879" s="34" t="str">
        <f>B879&amp;COUNTIF($B$2:B879,B879)</f>
        <v>山梨県16</v>
      </c>
      <c r="B879" s="32" t="s">
        <v>1128</v>
      </c>
      <c r="C879" s="32" t="s">
        <v>1144</v>
      </c>
      <c r="D879" s="32" t="str">
        <f t="shared" si="13"/>
        <v>山梨県身延町</v>
      </c>
      <c r="E879" s="35" t="s">
        <v>2273</v>
      </c>
    </row>
    <row r="880" spans="1:5" x14ac:dyDescent="0.45">
      <c r="A880" s="34" t="str">
        <f>B880&amp;COUNTIF($B$2:B880,B880)</f>
        <v>山梨県17</v>
      </c>
      <c r="B880" s="32" t="s">
        <v>1128</v>
      </c>
      <c r="C880" s="32" t="s">
        <v>542</v>
      </c>
      <c r="D880" s="32" t="str">
        <f t="shared" si="13"/>
        <v>山梨県南部町</v>
      </c>
      <c r="E880" s="35" t="s">
        <v>2273</v>
      </c>
    </row>
    <row r="881" spans="1:5" x14ac:dyDescent="0.45">
      <c r="A881" s="34" t="str">
        <f>B881&amp;COUNTIF($B$2:B881,B881)</f>
        <v>山梨県18</v>
      </c>
      <c r="B881" s="32" t="s">
        <v>1128</v>
      </c>
      <c r="C881" s="32" t="s">
        <v>1145</v>
      </c>
      <c r="D881" s="32" t="str">
        <f t="shared" si="13"/>
        <v>山梨県富士川町</v>
      </c>
      <c r="E881" s="35" t="s">
        <v>2273</v>
      </c>
    </row>
    <row r="882" spans="1:5" x14ac:dyDescent="0.45">
      <c r="A882" s="34" t="str">
        <f>B882&amp;COUNTIF($B$2:B882,B882)</f>
        <v>山梨県19</v>
      </c>
      <c r="B882" s="32" t="s">
        <v>1128</v>
      </c>
      <c r="C882" s="32" t="s">
        <v>1146</v>
      </c>
      <c r="D882" s="32" t="str">
        <f t="shared" si="13"/>
        <v>山梨県昭和町</v>
      </c>
      <c r="E882" s="35" t="s">
        <v>2270</v>
      </c>
    </row>
    <row r="883" spans="1:5" x14ac:dyDescent="0.45">
      <c r="A883" s="34" t="str">
        <f>B883&amp;COUNTIF($B$2:B883,B883)</f>
        <v>山梨県20</v>
      </c>
      <c r="B883" s="32" t="s">
        <v>1128</v>
      </c>
      <c r="C883" s="32" t="s">
        <v>1147</v>
      </c>
      <c r="D883" s="32" t="str">
        <f t="shared" si="13"/>
        <v>山梨県道志村</v>
      </c>
      <c r="E883" s="35" t="s">
        <v>2271</v>
      </c>
    </row>
    <row r="884" spans="1:5" x14ac:dyDescent="0.45">
      <c r="A884" s="34" t="str">
        <f>B884&amp;COUNTIF($B$2:B884,B884)</f>
        <v>山梨県21</v>
      </c>
      <c r="B884" s="32" t="s">
        <v>1128</v>
      </c>
      <c r="C884" s="32" t="s">
        <v>1148</v>
      </c>
      <c r="D884" s="32" t="str">
        <f t="shared" si="13"/>
        <v>山梨県西桂町</v>
      </c>
      <c r="E884" s="35" t="s">
        <v>2271</v>
      </c>
    </row>
    <row r="885" spans="1:5" x14ac:dyDescent="0.45">
      <c r="A885" s="34" t="str">
        <f>B885&amp;COUNTIF($B$2:B885,B885)</f>
        <v>山梨県22</v>
      </c>
      <c r="B885" s="32" t="s">
        <v>1128</v>
      </c>
      <c r="C885" s="32" t="s">
        <v>1149</v>
      </c>
      <c r="D885" s="32" t="str">
        <f t="shared" si="13"/>
        <v>山梨県忍野村</v>
      </c>
      <c r="E885" s="35" t="s">
        <v>2271</v>
      </c>
    </row>
    <row r="886" spans="1:5" x14ac:dyDescent="0.45">
      <c r="A886" s="34" t="str">
        <f>B886&amp;COUNTIF($B$2:B886,B886)</f>
        <v>山梨県23</v>
      </c>
      <c r="B886" s="32" t="s">
        <v>1128</v>
      </c>
      <c r="C886" s="32" t="s">
        <v>1150</v>
      </c>
      <c r="D886" s="32" t="str">
        <f t="shared" si="13"/>
        <v>山梨県山中湖村</v>
      </c>
      <c r="E886" s="35" t="s">
        <v>2271</v>
      </c>
    </row>
    <row r="887" spans="1:5" x14ac:dyDescent="0.45">
      <c r="A887" s="34" t="str">
        <f>B887&amp;COUNTIF($B$2:B887,B887)</f>
        <v>山梨県24</v>
      </c>
      <c r="B887" s="32" t="s">
        <v>1128</v>
      </c>
      <c r="C887" s="32" t="s">
        <v>1151</v>
      </c>
      <c r="D887" s="32" t="str">
        <f t="shared" si="13"/>
        <v>山梨県鳴沢村</v>
      </c>
      <c r="E887" s="35" t="s">
        <v>2271</v>
      </c>
    </row>
    <row r="888" spans="1:5" x14ac:dyDescent="0.45">
      <c r="A888" s="34" t="str">
        <f>B888&amp;COUNTIF($B$2:B888,B888)</f>
        <v>山梨県25</v>
      </c>
      <c r="B888" s="32" t="s">
        <v>1128</v>
      </c>
      <c r="C888" s="32" t="s">
        <v>1152</v>
      </c>
      <c r="D888" s="32" t="str">
        <f t="shared" si="13"/>
        <v>山梨県富士河口湖町</v>
      </c>
      <c r="E888" s="35" t="s">
        <v>2271</v>
      </c>
    </row>
    <row r="889" spans="1:5" x14ac:dyDescent="0.45">
      <c r="A889" s="34" t="str">
        <f>B889&amp;COUNTIF($B$2:B889,B889)</f>
        <v>山梨県26</v>
      </c>
      <c r="B889" s="32" t="s">
        <v>1128</v>
      </c>
      <c r="C889" s="32" t="s">
        <v>1153</v>
      </c>
      <c r="D889" s="32" t="str">
        <f t="shared" si="13"/>
        <v>山梨県小菅村</v>
      </c>
      <c r="E889" s="35" t="s">
        <v>2271</v>
      </c>
    </row>
    <row r="890" spans="1:5" x14ac:dyDescent="0.45">
      <c r="A890" s="34" t="str">
        <f>B890&amp;COUNTIF($B$2:B890,B890)</f>
        <v>山梨県27</v>
      </c>
      <c r="B890" s="32" t="s">
        <v>1128</v>
      </c>
      <c r="C890" s="32" t="s">
        <v>1154</v>
      </c>
      <c r="D890" s="32" t="str">
        <f t="shared" si="13"/>
        <v>山梨県丹波山村</v>
      </c>
      <c r="E890" s="35" t="s">
        <v>2271</v>
      </c>
    </row>
    <row r="891" spans="1:5" x14ac:dyDescent="0.45">
      <c r="A891" s="34" t="str">
        <f>B891&amp;COUNTIF($B$2:B891,B891)</f>
        <v>長野県1</v>
      </c>
      <c r="B891" s="32" t="s">
        <v>1155</v>
      </c>
      <c r="C891" s="32" t="s">
        <v>1156</v>
      </c>
      <c r="D891" s="32" t="str">
        <f t="shared" si="13"/>
        <v>長野県長野市</v>
      </c>
      <c r="E891" s="35" t="s">
        <v>2274</v>
      </c>
    </row>
    <row r="892" spans="1:5" x14ac:dyDescent="0.45">
      <c r="A892" s="34" t="str">
        <f>B892&amp;COUNTIF($B$2:B892,B892)</f>
        <v>長野県2</v>
      </c>
      <c r="B892" s="32" t="s">
        <v>1155</v>
      </c>
      <c r="C892" s="32" t="s">
        <v>1157</v>
      </c>
      <c r="D892" s="32" t="str">
        <f t="shared" si="13"/>
        <v>長野県松本市</v>
      </c>
      <c r="E892" s="35" t="s">
        <v>2275</v>
      </c>
    </row>
    <row r="893" spans="1:5" x14ac:dyDescent="0.45">
      <c r="A893" s="34" t="str">
        <f>B893&amp;COUNTIF($B$2:B893,B893)</f>
        <v>長野県3</v>
      </c>
      <c r="B893" s="32" t="s">
        <v>1155</v>
      </c>
      <c r="C893" s="32" t="s">
        <v>1158</v>
      </c>
      <c r="D893" s="32" t="str">
        <f t="shared" si="13"/>
        <v>長野県上田市</v>
      </c>
      <c r="E893" s="35" t="s">
        <v>2276</v>
      </c>
    </row>
    <row r="894" spans="1:5" x14ac:dyDescent="0.45">
      <c r="A894" s="34" t="str">
        <f>B894&amp;COUNTIF($B$2:B894,B894)</f>
        <v>長野県4</v>
      </c>
      <c r="B894" s="32" t="s">
        <v>1155</v>
      </c>
      <c r="C894" s="32" t="s">
        <v>1159</v>
      </c>
      <c r="D894" s="32" t="str">
        <f t="shared" si="13"/>
        <v>長野県岡谷市</v>
      </c>
      <c r="E894" s="35" t="s">
        <v>2277</v>
      </c>
    </row>
    <row r="895" spans="1:5" x14ac:dyDescent="0.45">
      <c r="A895" s="34" t="str">
        <f>B895&amp;COUNTIF($B$2:B895,B895)</f>
        <v>長野県5</v>
      </c>
      <c r="B895" s="32" t="s">
        <v>1155</v>
      </c>
      <c r="C895" s="32" t="s">
        <v>1160</v>
      </c>
      <c r="D895" s="32" t="str">
        <f t="shared" si="13"/>
        <v>長野県飯田市</v>
      </c>
      <c r="E895" s="35" t="s">
        <v>2278</v>
      </c>
    </row>
    <row r="896" spans="1:5" x14ac:dyDescent="0.45">
      <c r="A896" s="34" t="str">
        <f>B896&amp;COUNTIF($B$2:B896,B896)</f>
        <v>長野県6</v>
      </c>
      <c r="B896" s="32" t="s">
        <v>1155</v>
      </c>
      <c r="C896" s="32" t="s">
        <v>1161</v>
      </c>
      <c r="D896" s="32" t="str">
        <f t="shared" si="13"/>
        <v>長野県諏訪市</v>
      </c>
      <c r="E896" s="35" t="s">
        <v>2277</v>
      </c>
    </row>
    <row r="897" spans="1:5" x14ac:dyDescent="0.45">
      <c r="A897" s="34" t="str">
        <f>B897&amp;COUNTIF($B$2:B897,B897)</f>
        <v>長野県7</v>
      </c>
      <c r="B897" s="32" t="s">
        <v>1155</v>
      </c>
      <c r="C897" s="32" t="s">
        <v>1162</v>
      </c>
      <c r="D897" s="32" t="str">
        <f t="shared" si="13"/>
        <v>長野県須坂市</v>
      </c>
      <c r="E897" s="35" t="s">
        <v>2274</v>
      </c>
    </row>
    <row r="898" spans="1:5" x14ac:dyDescent="0.45">
      <c r="A898" s="34" t="str">
        <f>B898&amp;COUNTIF($B$2:B898,B898)</f>
        <v>長野県8</v>
      </c>
      <c r="B898" s="32" t="s">
        <v>1155</v>
      </c>
      <c r="C898" s="32" t="s">
        <v>1163</v>
      </c>
      <c r="D898" s="32" t="str">
        <f t="shared" ref="D898:D961" si="14">B898&amp;C898</f>
        <v>長野県小諸市</v>
      </c>
      <c r="E898" s="35" t="s">
        <v>2279</v>
      </c>
    </row>
    <row r="899" spans="1:5" x14ac:dyDescent="0.45">
      <c r="A899" s="34" t="str">
        <f>B899&amp;COUNTIF($B$2:B899,B899)</f>
        <v>長野県9</v>
      </c>
      <c r="B899" s="32" t="s">
        <v>1155</v>
      </c>
      <c r="C899" s="32" t="s">
        <v>1164</v>
      </c>
      <c r="D899" s="32" t="str">
        <f t="shared" si="14"/>
        <v>長野県伊那市</v>
      </c>
      <c r="E899" s="35" t="s">
        <v>2280</v>
      </c>
    </row>
    <row r="900" spans="1:5" x14ac:dyDescent="0.45">
      <c r="A900" s="34" t="str">
        <f>B900&amp;COUNTIF($B$2:B900,B900)</f>
        <v>長野県10</v>
      </c>
      <c r="B900" s="32" t="s">
        <v>1155</v>
      </c>
      <c r="C900" s="32" t="s">
        <v>1165</v>
      </c>
      <c r="D900" s="32" t="str">
        <f t="shared" si="14"/>
        <v>長野県駒ヶ根市</v>
      </c>
      <c r="E900" s="35" t="s">
        <v>2280</v>
      </c>
    </row>
    <row r="901" spans="1:5" x14ac:dyDescent="0.45">
      <c r="A901" s="34" t="str">
        <f>B901&amp;COUNTIF($B$2:B901,B901)</f>
        <v>長野県11</v>
      </c>
      <c r="B901" s="32" t="s">
        <v>1155</v>
      </c>
      <c r="C901" s="32" t="s">
        <v>1166</v>
      </c>
      <c r="D901" s="32" t="str">
        <f t="shared" si="14"/>
        <v>長野県中野市</v>
      </c>
      <c r="E901" s="35" t="s">
        <v>2281</v>
      </c>
    </row>
    <row r="902" spans="1:5" x14ac:dyDescent="0.45">
      <c r="A902" s="34" t="str">
        <f>B902&amp;COUNTIF($B$2:B902,B902)</f>
        <v>長野県12</v>
      </c>
      <c r="B902" s="32" t="s">
        <v>1155</v>
      </c>
      <c r="C902" s="32" t="s">
        <v>1167</v>
      </c>
      <c r="D902" s="32" t="str">
        <f t="shared" si="14"/>
        <v>長野県大町市</v>
      </c>
      <c r="E902" s="35" t="s">
        <v>2282</v>
      </c>
    </row>
    <row r="903" spans="1:5" x14ac:dyDescent="0.45">
      <c r="A903" s="34" t="str">
        <f>B903&amp;COUNTIF($B$2:B903,B903)</f>
        <v>長野県13</v>
      </c>
      <c r="B903" s="32" t="s">
        <v>1155</v>
      </c>
      <c r="C903" s="32" t="s">
        <v>1168</v>
      </c>
      <c r="D903" s="32" t="str">
        <f t="shared" si="14"/>
        <v>長野県飯山市</v>
      </c>
      <c r="E903" s="35" t="s">
        <v>2281</v>
      </c>
    </row>
    <row r="904" spans="1:5" x14ac:dyDescent="0.45">
      <c r="A904" s="34" t="str">
        <f>B904&amp;COUNTIF($B$2:B904,B904)</f>
        <v>長野県14</v>
      </c>
      <c r="B904" s="32" t="s">
        <v>1155</v>
      </c>
      <c r="C904" s="32" t="s">
        <v>1169</v>
      </c>
      <c r="D904" s="32" t="str">
        <f t="shared" si="14"/>
        <v>長野県茅野市</v>
      </c>
      <c r="E904" s="35" t="s">
        <v>2277</v>
      </c>
    </row>
    <row r="905" spans="1:5" x14ac:dyDescent="0.45">
      <c r="A905" s="34" t="str">
        <f>B905&amp;COUNTIF($B$2:B905,B905)</f>
        <v>長野県15</v>
      </c>
      <c r="B905" s="32" t="s">
        <v>1155</v>
      </c>
      <c r="C905" s="32" t="s">
        <v>1170</v>
      </c>
      <c r="D905" s="32" t="str">
        <f t="shared" si="14"/>
        <v>長野県塩尻市</v>
      </c>
      <c r="E905" s="35" t="s">
        <v>2275</v>
      </c>
    </row>
    <row r="906" spans="1:5" x14ac:dyDescent="0.45">
      <c r="A906" s="34" t="str">
        <f>B906&amp;COUNTIF($B$2:B906,B906)</f>
        <v>長野県16</v>
      </c>
      <c r="B906" s="32" t="s">
        <v>1155</v>
      </c>
      <c r="C906" s="32" t="s">
        <v>1171</v>
      </c>
      <c r="D906" s="32" t="str">
        <f t="shared" si="14"/>
        <v>長野県佐久市</v>
      </c>
      <c r="E906" s="35" t="s">
        <v>2279</v>
      </c>
    </row>
    <row r="907" spans="1:5" x14ac:dyDescent="0.45">
      <c r="A907" s="34" t="str">
        <f>B907&amp;COUNTIF($B$2:B907,B907)</f>
        <v>長野県17</v>
      </c>
      <c r="B907" s="32" t="s">
        <v>1155</v>
      </c>
      <c r="C907" s="32" t="s">
        <v>1172</v>
      </c>
      <c r="D907" s="32" t="str">
        <f t="shared" si="14"/>
        <v>長野県千曲市</v>
      </c>
      <c r="E907" s="35" t="s">
        <v>2274</v>
      </c>
    </row>
    <row r="908" spans="1:5" x14ac:dyDescent="0.45">
      <c r="A908" s="34" t="str">
        <f>B908&amp;COUNTIF($B$2:B908,B908)</f>
        <v>長野県18</v>
      </c>
      <c r="B908" s="32" t="s">
        <v>1155</v>
      </c>
      <c r="C908" s="32" t="s">
        <v>1173</v>
      </c>
      <c r="D908" s="32" t="str">
        <f t="shared" si="14"/>
        <v>長野県東御市</v>
      </c>
      <c r="E908" s="35" t="s">
        <v>2276</v>
      </c>
    </row>
    <row r="909" spans="1:5" x14ac:dyDescent="0.45">
      <c r="A909" s="34" t="str">
        <f>B909&amp;COUNTIF($B$2:B909,B909)</f>
        <v>長野県19</v>
      </c>
      <c r="B909" s="32" t="s">
        <v>1155</v>
      </c>
      <c r="C909" s="32" t="s">
        <v>1174</v>
      </c>
      <c r="D909" s="32" t="str">
        <f t="shared" si="14"/>
        <v>長野県安曇野市</v>
      </c>
      <c r="E909" s="35" t="s">
        <v>2275</v>
      </c>
    </row>
    <row r="910" spans="1:5" x14ac:dyDescent="0.45">
      <c r="A910" s="34" t="str">
        <f>B910&amp;COUNTIF($B$2:B910,B910)</f>
        <v>長野県20</v>
      </c>
      <c r="B910" s="32" t="s">
        <v>1155</v>
      </c>
      <c r="C910" s="32" t="s">
        <v>1175</v>
      </c>
      <c r="D910" s="32" t="str">
        <f t="shared" si="14"/>
        <v>長野県小海町</v>
      </c>
      <c r="E910" s="35" t="s">
        <v>2279</v>
      </c>
    </row>
    <row r="911" spans="1:5" x14ac:dyDescent="0.45">
      <c r="A911" s="34" t="str">
        <f>B911&amp;COUNTIF($B$2:B911,B911)</f>
        <v>長野県21</v>
      </c>
      <c r="B911" s="32" t="s">
        <v>1155</v>
      </c>
      <c r="C911" s="32" t="s">
        <v>1176</v>
      </c>
      <c r="D911" s="32" t="str">
        <f t="shared" si="14"/>
        <v>長野県川上村</v>
      </c>
      <c r="E911" s="35" t="s">
        <v>2279</v>
      </c>
    </row>
    <row r="912" spans="1:5" x14ac:dyDescent="0.45">
      <c r="A912" s="34" t="str">
        <f>B912&amp;COUNTIF($B$2:B912,B912)</f>
        <v>長野県22</v>
      </c>
      <c r="B912" s="32" t="s">
        <v>1155</v>
      </c>
      <c r="C912" s="32" t="s">
        <v>821</v>
      </c>
      <c r="D912" s="32" t="str">
        <f t="shared" si="14"/>
        <v>長野県南牧村</v>
      </c>
      <c r="E912" s="35" t="s">
        <v>2279</v>
      </c>
    </row>
    <row r="913" spans="1:5" x14ac:dyDescent="0.45">
      <c r="A913" s="34" t="str">
        <f>B913&amp;COUNTIF($B$2:B913,B913)</f>
        <v>長野県23</v>
      </c>
      <c r="B913" s="32" t="s">
        <v>1155</v>
      </c>
      <c r="C913" s="32" t="s">
        <v>1177</v>
      </c>
      <c r="D913" s="32" t="str">
        <f t="shared" si="14"/>
        <v>長野県南相木村</v>
      </c>
      <c r="E913" s="35" t="s">
        <v>2279</v>
      </c>
    </row>
    <row r="914" spans="1:5" x14ac:dyDescent="0.45">
      <c r="A914" s="34" t="str">
        <f>B914&amp;COUNTIF($B$2:B914,B914)</f>
        <v>長野県24</v>
      </c>
      <c r="B914" s="32" t="s">
        <v>1155</v>
      </c>
      <c r="C914" s="32" t="s">
        <v>1178</v>
      </c>
      <c r="D914" s="32" t="str">
        <f t="shared" si="14"/>
        <v>長野県北相木村</v>
      </c>
      <c r="E914" s="35" t="s">
        <v>2279</v>
      </c>
    </row>
    <row r="915" spans="1:5" x14ac:dyDescent="0.45">
      <c r="A915" s="34" t="str">
        <f>B915&amp;COUNTIF($B$2:B915,B915)</f>
        <v>長野県25</v>
      </c>
      <c r="B915" s="32" t="s">
        <v>1155</v>
      </c>
      <c r="C915" s="32" t="s">
        <v>1179</v>
      </c>
      <c r="D915" s="32" t="str">
        <f t="shared" si="14"/>
        <v>長野県佐久穂町</v>
      </c>
      <c r="E915" s="35" t="s">
        <v>2279</v>
      </c>
    </row>
    <row r="916" spans="1:5" x14ac:dyDescent="0.45">
      <c r="A916" s="34" t="str">
        <f>B916&amp;COUNTIF($B$2:B916,B916)</f>
        <v>長野県26</v>
      </c>
      <c r="B916" s="32" t="s">
        <v>1155</v>
      </c>
      <c r="C916" s="32" t="s">
        <v>1180</v>
      </c>
      <c r="D916" s="32" t="str">
        <f t="shared" si="14"/>
        <v>長野県軽井沢町</v>
      </c>
      <c r="E916" s="35" t="s">
        <v>2279</v>
      </c>
    </row>
    <row r="917" spans="1:5" x14ac:dyDescent="0.45">
      <c r="A917" s="34" t="str">
        <f>B917&amp;COUNTIF($B$2:B917,B917)</f>
        <v>長野県27</v>
      </c>
      <c r="B917" s="32" t="s">
        <v>1155</v>
      </c>
      <c r="C917" s="32" t="s">
        <v>1181</v>
      </c>
      <c r="D917" s="32" t="str">
        <f t="shared" si="14"/>
        <v>長野県御代田町</v>
      </c>
      <c r="E917" s="35" t="s">
        <v>2279</v>
      </c>
    </row>
    <row r="918" spans="1:5" x14ac:dyDescent="0.45">
      <c r="A918" s="34" t="str">
        <f>B918&amp;COUNTIF($B$2:B918,B918)</f>
        <v>長野県28</v>
      </c>
      <c r="B918" s="32" t="s">
        <v>1155</v>
      </c>
      <c r="C918" s="32" t="s">
        <v>1182</v>
      </c>
      <c r="D918" s="32" t="str">
        <f t="shared" si="14"/>
        <v>長野県立科町</v>
      </c>
      <c r="E918" s="35" t="s">
        <v>2279</v>
      </c>
    </row>
    <row r="919" spans="1:5" x14ac:dyDescent="0.45">
      <c r="A919" s="34" t="str">
        <f>B919&amp;COUNTIF($B$2:B919,B919)</f>
        <v>長野県29</v>
      </c>
      <c r="B919" s="32" t="s">
        <v>1155</v>
      </c>
      <c r="C919" s="32" t="s">
        <v>1183</v>
      </c>
      <c r="D919" s="32" t="str">
        <f t="shared" si="14"/>
        <v>長野県青木村</v>
      </c>
      <c r="E919" s="35" t="s">
        <v>2276</v>
      </c>
    </row>
    <row r="920" spans="1:5" x14ac:dyDescent="0.45">
      <c r="A920" s="34" t="str">
        <f>B920&amp;COUNTIF($B$2:B920,B920)</f>
        <v>長野県30</v>
      </c>
      <c r="B920" s="32" t="s">
        <v>1155</v>
      </c>
      <c r="C920" s="32" t="s">
        <v>1184</v>
      </c>
      <c r="D920" s="32" t="str">
        <f t="shared" si="14"/>
        <v>長野県長和町</v>
      </c>
      <c r="E920" s="35" t="s">
        <v>2276</v>
      </c>
    </row>
    <row r="921" spans="1:5" x14ac:dyDescent="0.45">
      <c r="A921" s="34" t="str">
        <f>B921&amp;COUNTIF($B$2:B921,B921)</f>
        <v>長野県31</v>
      </c>
      <c r="B921" s="32" t="s">
        <v>1155</v>
      </c>
      <c r="C921" s="32" t="s">
        <v>1185</v>
      </c>
      <c r="D921" s="32" t="str">
        <f t="shared" si="14"/>
        <v>長野県下諏訪町</v>
      </c>
      <c r="E921" s="35" t="s">
        <v>2277</v>
      </c>
    </row>
    <row r="922" spans="1:5" x14ac:dyDescent="0.45">
      <c r="A922" s="34" t="str">
        <f>B922&amp;COUNTIF($B$2:B922,B922)</f>
        <v>長野県32</v>
      </c>
      <c r="B922" s="32" t="s">
        <v>1155</v>
      </c>
      <c r="C922" s="32" t="s">
        <v>1186</v>
      </c>
      <c r="D922" s="32" t="str">
        <f t="shared" si="14"/>
        <v>長野県富士見町</v>
      </c>
      <c r="E922" s="35" t="s">
        <v>2277</v>
      </c>
    </row>
    <row r="923" spans="1:5" x14ac:dyDescent="0.45">
      <c r="A923" s="34" t="str">
        <f>B923&amp;COUNTIF($B$2:B923,B923)</f>
        <v>長野県33</v>
      </c>
      <c r="B923" s="32" t="s">
        <v>1155</v>
      </c>
      <c r="C923" s="32" t="s">
        <v>1187</v>
      </c>
      <c r="D923" s="32" t="str">
        <f t="shared" si="14"/>
        <v>長野県原村</v>
      </c>
      <c r="E923" s="35" t="s">
        <v>2277</v>
      </c>
    </row>
    <row r="924" spans="1:5" x14ac:dyDescent="0.45">
      <c r="A924" s="34" t="str">
        <f>B924&amp;COUNTIF($B$2:B924,B924)</f>
        <v>長野県34</v>
      </c>
      <c r="B924" s="32" t="s">
        <v>1155</v>
      </c>
      <c r="C924" s="32" t="s">
        <v>1188</v>
      </c>
      <c r="D924" s="32" t="str">
        <f t="shared" si="14"/>
        <v>長野県辰野町</v>
      </c>
      <c r="E924" s="35" t="s">
        <v>2280</v>
      </c>
    </row>
    <row r="925" spans="1:5" x14ac:dyDescent="0.45">
      <c r="A925" s="34" t="str">
        <f>B925&amp;COUNTIF($B$2:B925,B925)</f>
        <v>長野県35</v>
      </c>
      <c r="B925" s="32" t="s">
        <v>1155</v>
      </c>
      <c r="C925" s="32" t="s">
        <v>1189</v>
      </c>
      <c r="D925" s="32" t="str">
        <f t="shared" si="14"/>
        <v>長野県箕輪町</v>
      </c>
      <c r="E925" s="35" t="s">
        <v>2280</v>
      </c>
    </row>
    <row r="926" spans="1:5" x14ac:dyDescent="0.45">
      <c r="A926" s="34" t="str">
        <f>B926&amp;COUNTIF($B$2:B926,B926)</f>
        <v>長野県36</v>
      </c>
      <c r="B926" s="32" t="s">
        <v>1155</v>
      </c>
      <c r="C926" s="32" t="s">
        <v>1190</v>
      </c>
      <c r="D926" s="32" t="str">
        <f t="shared" si="14"/>
        <v>長野県飯島町</v>
      </c>
      <c r="E926" s="35" t="s">
        <v>2280</v>
      </c>
    </row>
    <row r="927" spans="1:5" x14ac:dyDescent="0.45">
      <c r="A927" s="34" t="str">
        <f>B927&amp;COUNTIF($B$2:B927,B927)</f>
        <v>長野県37</v>
      </c>
      <c r="B927" s="32" t="s">
        <v>1155</v>
      </c>
      <c r="C927" s="32" t="s">
        <v>1191</v>
      </c>
      <c r="D927" s="32" t="str">
        <f t="shared" si="14"/>
        <v>長野県南箕輪村</v>
      </c>
      <c r="E927" s="35" t="s">
        <v>2280</v>
      </c>
    </row>
    <row r="928" spans="1:5" x14ac:dyDescent="0.45">
      <c r="A928" s="34" t="str">
        <f>B928&amp;COUNTIF($B$2:B928,B928)</f>
        <v>長野県38</v>
      </c>
      <c r="B928" s="32" t="s">
        <v>1155</v>
      </c>
      <c r="C928" s="32" t="s">
        <v>1192</v>
      </c>
      <c r="D928" s="32" t="str">
        <f t="shared" si="14"/>
        <v>長野県中川村</v>
      </c>
      <c r="E928" s="35" t="s">
        <v>2280</v>
      </c>
    </row>
    <row r="929" spans="1:5" x14ac:dyDescent="0.45">
      <c r="A929" s="34" t="str">
        <f>B929&amp;COUNTIF($B$2:B929,B929)</f>
        <v>長野県39</v>
      </c>
      <c r="B929" s="32" t="s">
        <v>1155</v>
      </c>
      <c r="C929" s="32" t="s">
        <v>1193</v>
      </c>
      <c r="D929" s="32" t="str">
        <f t="shared" si="14"/>
        <v>長野県宮田村</v>
      </c>
      <c r="E929" s="35" t="s">
        <v>2280</v>
      </c>
    </row>
    <row r="930" spans="1:5" x14ac:dyDescent="0.45">
      <c r="A930" s="34" t="str">
        <f>B930&amp;COUNTIF($B$2:B930,B930)</f>
        <v>長野県40</v>
      </c>
      <c r="B930" s="32" t="s">
        <v>1155</v>
      </c>
      <c r="C930" s="32" t="s">
        <v>1194</v>
      </c>
      <c r="D930" s="32" t="str">
        <f t="shared" si="14"/>
        <v>長野県松川町</v>
      </c>
      <c r="E930" s="35" t="s">
        <v>2278</v>
      </c>
    </row>
    <row r="931" spans="1:5" x14ac:dyDescent="0.45">
      <c r="A931" s="34" t="str">
        <f>B931&amp;COUNTIF($B$2:B931,B931)</f>
        <v>長野県41</v>
      </c>
      <c r="B931" s="32" t="s">
        <v>1155</v>
      </c>
      <c r="C931" s="32" t="s">
        <v>1195</v>
      </c>
      <c r="D931" s="32" t="str">
        <f t="shared" si="14"/>
        <v>長野県高森町</v>
      </c>
      <c r="E931" s="35" t="s">
        <v>2278</v>
      </c>
    </row>
    <row r="932" spans="1:5" x14ac:dyDescent="0.45">
      <c r="A932" s="34" t="str">
        <f>B932&amp;COUNTIF($B$2:B932,B932)</f>
        <v>長野県42</v>
      </c>
      <c r="B932" s="32" t="s">
        <v>1155</v>
      </c>
      <c r="C932" s="32" t="s">
        <v>1196</v>
      </c>
      <c r="D932" s="32" t="str">
        <f t="shared" si="14"/>
        <v>長野県阿南町</v>
      </c>
      <c r="E932" s="35" t="s">
        <v>2278</v>
      </c>
    </row>
    <row r="933" spans="1:5" x14ac:dyDescent="0.45">
      <c r="A933" s="34" t="str">
        <f>B933&amp;COUNTIF($B$2:B933,B933)</f>
        <v>長野県43</v>
      </c>
      <c r="B933" s="32" t="s">
        <v>1155</v>
      </c>
      <c r="C933" s="32" t="s">
        <v>1197</v>
      </c>
      <c r="D933" s="32" t="str">
        <f t="shared" si="14"/>
        <v>長野県阿智村</v>
      </c>
      <c r="E933" s="35" t="s">
        <v>2278</v>
      </c>
    </row>
    <row r="934" spans="1:5" x14ac:dyDescent="0.45">
      <c r="A934" s="34" t="str">
        <f>B934&amp;COUNTIF($B$2:B934,B934)</f>
        <v>長野県44</v>
      </c>
      <c r="B934" s="32" t="s">
        <v>1155</v>
      </c>
      <c r="C934" s="32" t="s">
        <v>1198</v>
      </c>
      <c r="D934" s="32" t="str">
        <f t="shared" si="14"/>
        <v>長野県平谷村</v>
      </c>
      <c r="E934" s="35" t="s">
        <v>2278</v>
      </c>
    </row>
    <row r="935" spans="1:5" x14ac:dyDescent="0.45">
      <c r="A935" s="34" t="str">
        <f>B935&amp;COUNTIF($B$2:B935,B935)</f>
        <v>長野県45</v>
      </c>
      <c r="B935" s="32" t="s">
        <v>1155</v>
      </c>
      <c r="C935" s="32" t="s">
        <v>1199</v>
      </c>
      <c r="D935" s="32" t="str">
        <f t="shared" si="14"/>
        <v>長野県根羽村</v>
      </c>
      <c r="E935" s="35" t="s">
        <v>2278</v>
      </c>
    </row>
    <row r="936" spans="1:5" x14ac:dyDescent="0.45">
      <c r="A936" s="34" t="str">
        <f>B936&amp;COUNTIF($B$2:B936,B936)</f>
        <v>長野県46</v>
      </c>
      <c r="B936" s="32" t="s">
        <v>1155</v>
      </c>
      <c r="C936" s="32" t="s">
        <v>1200</v>
      </c>
      <c r="D936" s="32" t="str">
        <f t="shared" si="14"/>
        <v>長野県下條村</v>
      </c>
      <c r="E936" s="35" t="s">
        <v>2278</v>
      </c>
    </row>
    <row r="937" spans="1:5" x14ac:dyDescent="0.45">
      <c r="A937" s="34" t="str">
        <f>B937&amp;COUNTIF($B$2:B937,B937)</f>
        <v>長野県47</v>
      </c>
      <c r="B937" s="32" t="s">
        <v>1155</v>
      </c>
      <c r="C937" s="32" t="s">
        <v>1201</v>
      </c>
      <c r="D937" s="32" t="str">
        <f t="shared" si="14"/>
        <v>長野県売木村</v>
      </c>
      <c r="E937" s="35" t="s">
        <v>2278</v>
      </c>
    </row>
    <row r="938" spans="1:5" x14ac:dyDescent="0.45">
      <c r="A938" s="34" t="str">
        <f>B938&amp;COUNTIF($B$2:B938,B938)</f>
        <v>長野県48</v>
      </c>
      <c r="B938" s="32" t="s">
        <v>1155</v>
      </c>
      <c r="C938" s="32" t="s">
        <v>1202</v>
      </c>
      <c r="D938" s="32" t="str">
        <f t="shared" si="14"/>
        <v>長野県天龍村</v>
      </c>
      <c r="E938" s="35" t="s">
        <v>2278</v>
      </c>
    </row>
    <row r="939" spans="1:5" x14ac:dyDescent="0.45">
      <c r="A939" s="34" t="str">
        <f>B939&amp;COUNTIF($B$2:B939,B939)</f>
        <v>長野県49</v>
      </c>
      <c r="B939" s="32" t="s">
        <v>1155</v>
      </c>
      <c r="C939" s="32" t="s">
        <v>1203</v>
      </c>
      <c r="D939" s="32" t="str">
        <f t="shared" si="14"/>
        <v>長野県泰阜村</v>
      </c>
      <c r="E939" s="35" t="s">
        <v>2278</v>
      </c>
    </row>
    <row r="940" spans="1:5" x14ac:dyDescent="0.45">
      <c r="A940" s="34" t="str">
        <f>B940&amp;COUNTIF($B$2:B940,B940)</f>
        <v>長野県50</v>
      </c>
      <c r="B940" s="32" t="s">
        <v>1155</v>
      </c>
      <c r="C940" s="32" t="s">
        <v>1204</v>
      </c>
      <c r="D940" s="32" t="str">
        <f t="shared" si="14"/>
        <v>長野県喬木村</v>
      </c>
      <c r="E940" s="35" t="s">
        <v>2278</v>
      </c>
    </row>
    <row r="941" spans="1:5" x14ac:dyDescent="0.45">
      <c r="A941" s="34" t="str">
        <f>B941&amp;COUNTIF($B$2:B941,B941)</f>
        <v>長野県51</v>
      </c>
      <c r="B941" s="32" t="s">
        <v>1155</v>
      </c>
      <c r="C941" s="32" t="s">
        <v>1205</v>
      </c>
      <c r="D941" s="32" t="str">
        <f t="shared" si="14"/>
        <v>長野県豊丘村</v>
      </c>
      <c r="E941" s="35" t="s">
        <v>2278</v>
      </c>
    </row>
    <row r="942" spans="1:5" x14ac:dyDescent="0.45">
      <c r="A942" s="34" t="str">
        <f>B942&amp;COUNTIF($B$2:B942,B942)</f>
        <v>長野県52</v>
      </c>
      <c r="B942" s="32" t="s">
        <v>1155</v>
      </c>
      <c r="C942" s="32" t="s">
        <v>1206</v>
      </c>
      <c r="D942" s="32" t="str">
        <f t="shared" si="14"/>
        <v>長野県大鹿村</v>
      </c>
      <c r="E942" s="35" t="s">
        <v>2278</v>
      </c>
    </row>
    <row r="943" spans="1:5" x14ac:dyDescent="0.45">
      <c r="A943" s="34" t="str">
        <f>B943&amp;COUNTIF($B$2:B943,B943)</f>
        <v>長野県53</v>
      </c>
      <c r="B943" s="32" t="s">
        <v>1155</v>
      </c>
      <c r="C943" s="32" t="s">
        <v>1207</v>
      </c>
      <c r="D943" s="32" t="str">
        <f t="shared" si="14"/>
        <v>長野県上松町</v>
      </c>
      <c r="E943" s="35" t="s">
        <v>2283</v>
      </c>
    </row>
    <row r="944" spans="1:5" x14ac:dyDescent="0.45">
      <c r="A944" s="34" t="str">
        <f>B944&amp;COUNTIF($B$2:B944,B944)</f>
        <v>長野県54</v>
      </c>
      <c r="B944" s="32" t="s">
        <v>1155</v>
      </c>
      <c r="C944" s="32" t="s">
        <v>1208</v>
      </c>
      <c r="D944" s="32" t="str">
        <f t="shared" si="14"/>
        <v>長野県南木曽町</v>
      </c>
      <c r="E944" s="35" t="s">
        <v>2283</v>
      </c>
    </row>
    <row r="945" spans="1:5" x14ac:dyDescent="0.45">
      <c r="A945" s="34" t="str">
        <f>B945&amp;COUNTIF($B$2:B945,B945)</f>
        <v>長野県55</v>
      </c>
      <c r="B945" s="32" t="s">
        <v>1155</v>
      </c>
      <c r="C945" s="32" t="s">
        <v>1209</v>
      </c>
      <c r="D945" s="32" t="str">
        <f t="shared" si="14"/>
        <v>長野県木祖村</v>
      </c>
      <c r="E945" s="35" t="s">
        <v>2283</v>
      </c>
    </row>
    <row r="946" spans="1:5" x14ac:dyDescent="0.45">
      <c r="A946" s="34" t="str">
        <f>B946&amp;COUNTIF($B$2:B946,B946)</f>
        <v>長野県56</v>
      </c>
      <c r="B946" s="32" t="s">
        <v>1155</v>
      </c>
      <c r="C946" s="32" t="s">
        <v>1210</v>
      </c>
      <c r="D946" s="32" t="str">
        <f t="shared" si="14"/>
        <v>長野県王滝村</v>
      </c>
      <c r="E946" s="35" t="s">
        <v>2283</v>
      </c>
    </row>
    <row r="947" spans="1:5" x14ac:dyDescent="0.45">
      <c r="A947" s="34" t="str">
        <f>B947&amp;COUNTIF($B$2:B947,B947)</f>
        <v>長野県57</v>
      </c>
      <c r="B947" s="32" t="s">
        <v>1155</v>
      </c>
      <c r="C947" s="32" t="s">
        <v>1211</v>
      </c>
      <c r="D947" s="32" t="str">
        <f t="shared" si="14"/>
        <v>長野県大桑村</v>
      </c>
      <c r="E947" s="35" t="s">
        <v>2283</v>
      </c>
    </row>
    <row r="948" spans="1:5" x14ac:dyDescent="0.45">
      <c r="A948" s="34" t="str">
        <f>B948&amp;COUNTIF($B$2:B948,B948)</f>
        <v>長野県58</v>
      </c>
      <c r="B948" s="32" t="s">
        <v>1155</v>
      </c>
      <c r="C948" s="32" t="s">
        <v>1212</v>
      </c>
      <c r="D948" s="32" t="str">
        <f t="shared" si="14"/>
        <v>長野県木曽町</v>
      </c>
      <c r="E948" s="35" t="s">
        <v>2283</v>
      </c>
    </row>
    <row r="949" spans="1:5" x14ac:dyDescent="0.45">
      <c r="A949" s="34" t="str">
        <f>B949&amp;COUNTIF($B$2:B949,B949)</f>
        <v>長野県59</v>
      </c>
      <c r="B949" s="32" t="s">
        <v>1155</v>
      </c>
      <c r="C949" s="32" t="s">
        <v>1213</v>
      </c>
      <c r="D949" s="32" t="str">
        <f t="shared" si="14"/>
        <v>長野県麻績村</v>
      </c>
      <c r="E949" s="35" t="s">
        <v>2275</v>
      </c>
    </row>
    <row r="950" spans="1:5" x14ac:dyDescent="0.45">
      <c r="A950" s="34" t="str">
        <f>B950&amp;COUNTIF($B$2:B950,B950)</f>
        <v>長野県60</v>
      </c>
      <c r="B950" s="32" t="s">
        <v>1155</v>
      </c>
      <c r="C950" s="32" t="s">
        <v>1214</v>
      </c>
      <c r="D950" s="32" t="str">
        <f t="shared" si="14"/>
        <v>長野県生坂村</v>
      </c>
      <c r="E950" s="35" t="s">
        <v>2275</v>
      </c>
    </row>
    <row r="951" spans="1:5" x14ac:dyDescent="0.45">
      <c r="A951" s="34" t="str">
        <f>B951&amp;COUNTIF($B$2:B951,B951)</f>
        <v>長野県61</v>
      </c>
      <c r="B951" s="32" t="s">
        <v>1155</v>
      </c>
      <c r="C951" s="32" t="s">
        <v>1215</v>
      </c>
      <c r="D951" s="32" t="str">
        <f t="shared" si="14"/>
        <v>長野県山形村</v>
      </c>
      <c r="E951" s="35" t="s">
        <v>2275</v>
      </c>
    </row>
    <row r="952" spans="1:5" x14ac:dyDescent="0.45">
      <c r="A952" s="34" t="str">
        <f>B952&amp;COUNTIF($B$2:B952,B952)</f>
        <v>長野県62</v>
      </c>
      <c r="B952" s="32" t="s">
        <v>1155</v>
      </c>
      <c r="C952" s="32" t="s">
        <v>1216</v>
      </c>
      <c r="D952" s="32" t="str">
        <f t="shared" si="14"/>
        <v>長野県朝日村</v>
      </c>
      <c r="E952" s="35" t="s">
        <v>2275</v>
      </c>
    </row>
    <row r="953" spans="1:5" x14ac:dyDescent="0.45">
      <c r="A953" s="34" t="str">
        <f>B953&amp;COUNTIF($B$2:B953,B953)</f>
        <v>長野県63</v>
      </c>
      <c r="B953" s="32" t="s">
        <v>1155</v>
      </c>
      <c r="C953" s="32" t="s">
        <v>1217</v>
      </c>
      <c r="D953" s="32" t="str">
        <f t="shared" si="14"/>
        <v>長野県筑北村</v>
      </c>
      <c r="E953" s="35" t="s">
        <v>2275</v>
      </c>
    </row>
    <row r="954" spans="1:5" x14ac:dyDescent="0.45">
      <c r="A954" s="34" t="str">
        <f>B954&amp;COUNTIF($B$2:B954,B954)</f>
        <v>長野県64</v>
      </c>
      <c r="B954" s="32" t="s">
        <v>1155</v>
      </c>
      <c r="C954" s="32" t="s">
        <v>488</v>
      </c>
      <c r="D954" s="32" t="str">
        <f t="shared" si="14"/>
        <v>長野県池田町</v>
      </c>
      <c r="E954" s="35" t="s">
        <v>2282</v>
      </c>
    </row>
    <row r="955" spans="1:5" x14ac:dyDescent="0.45">
      <c r="A955" s="34" t="str">
        <f>B955&amp;COUNTIF($B$2:B955,B955)</f>
        <v>長野県65</v>
      </c>
      <c r="B955" s="32" t="s">
        <v>1155</v>
      </c>
      <c r="C955" s="32" t="s">
        <v>1218</v>
      </c>
      <c r="D955" s="32" t="str">
        <f t="shared" si="14"/>
        <v>長野県松川村</v>
      </c>
      <c r="E955" s="35" t="s">
        <v>2282</v>
      </c>
    </row>
    <row r="956" spans="1:5" x14ac:dyDescent="0.45">
      <c r="A956" s="34" t="str">
        <f>B956&amp;COUNTIF($B$2:B956,B956)</f>
        <v>長野県66</v>
      </c>
      <c r="B956" s="32" t="s">
        <v>1155</v>
      </c>
      <c r="C956" s="32" t="s">
        <v>1219</v>
      </c>
      <c r="D956" s="32" t="str">
        <f t="shared" si="14"/>
        <v>長野県白馬村</v>
      </c>
      <c r="E956" s="35" t="s">
        <v>2282</v>
      </c>
    </row>
    <row r="957" spans="1:5" x14ac:dyDescent="0.45">
      <c r="A957" s="34" t="str">
        <f>B957&amp;COUNTIF($B$2:B957,B957)</f>
        <v>長野県67</v>
      </c>
      <c r="B957" s="32" t="s">
        <v>1155</v>
      </c>
      <c r="C957" s="32" t="s">
        <v>1220</v>
      </c>
      <c r="D957" s="32" t="str">
        <f t="shared" si="14"/>
        <v>長野県小谷村</v>
      </c>
      <c r="E957" s="35" t="s">
        <v>2282</v>
      </c>
    </row>
    <row r="958" spans="1:5" x14ac:dyDescent="0.45">
      <c r="A958" s="34" t="str">
        <f>B958&amp;COUNTIF($B$2:B958,B958)</f>
        <v>長野県68</v>
      </c>
      <c r="B958" s="32" t="s">
        <v>1155</v>
      </c>
      <c r="C958" s="32" t="s">
        <v>1221</v>
      </c>
      <c r="D958" s="32" t="str">
        <f t="shared" si="14"/>
        <v>長野県坂城町</v>
      </c>
      <c r="E958" s="35" t="s">
        <v>2274</v>
      </c>
    </row>
    <row r="959" spans="1:5" x14ac:dyDescent="0.45">
      <c r="A959" s="34" t="str">
        <f>B959&amp;COUNTIF($B$2:B959,B959)</f>
        <v>長野県69</v>
      </c>
      <c r="B959" s="32" t="s">
        <v>1155</v>
      </c>
      <c r="C959" s="32" t="s">
        <v>1222</v>
      </c>
      <c r="D959" s="32" t="str">
        <f t="shared" si="14"/>
        <v>長野県小布施町</v>
      </c>
      <c r="E959" s="35" t="s">
        <v>2274</v>
      </c>
    </row>
    <row r="960" spans="1:5" x14ac:dyDescent="0.45">
      <c r="A960" s="34" t="str">
        <f>B960&amp;COUNTIF($B$2:B960,B960)</f>
        <v>長野県70</v>
      </c>
      <c r="B960" s="32" t="s">
        <v>1155</v>
      </c>
      <c r="C960" s="32" t="s">
        <v>827</v>
      </c>
      <c r="D960" s="32" t="str">
        <f t="shared" si="14"/>
        <v>長野県高山村</v>
      </c>
      <c r="E960" s="35" t="s">
        <v>2274</v>
      </c>
    </row>
    <row r="961" spans="1:5" x14ac:dyDescent="0.45">
      <c r="A961" s="34" t="str">
        <f>B961&amp;COUNTIF($B$2:B961,B961)</f>
        <v>長野県71</v>
      </c>
      <c r="B961" s="32" t="s">
        <v>1155</v>
      </c>
      <c r="C961" s="32" t="s">
        <v>1223</v>
      </c>
      <c r="D961" s="32" t="str">
        <f t="shared" si="14"/>
        <v>長野県山ノ内町</v>
      </c>
      <c r="E961" s="35" t="s">
        <v>2281</v>
      </c>
    </row>
    <row r="962" spans="1:5" x14ac:dyDescent="0.45">
      <c r="A962" s="34" t="str">
        <f>B962&amp;COUNTIF($B$2:B962,B962)</f>
        <v>長野県72</v>
      </c>
      <c r="B962" s="32" t="s">
        <v>1155</v>
      </c>
      <c r="C962" s="32" t="s">
        <v>1224</v>
      </c>
      <c r="D962" s="32" t="str">
        <f t="shared" ref="D962:D1025" si="15">B962&amp;C962</f>
        <v>長野県木島平村</v>
      </c>
      <c r="E962" s="35" t="s">
        <v>2281</v>
      </c>
    </row>
    <row r="963" spans="1:5" x14ac:dyDescent="0.45">
      <c r="A963" s="34" t="str">
        <f>B963&amp;COUNTIF($B$2:B963,B963)</f>
        <v>長野県73</v>
      </c>
      <c r="B963" s="32" t="s">
        <v>1155</v>
      </c>
      <c r="C963" s="32" t="s">
        <v>1225</v>
      </c>
      <c r="D963" s="32" t="str">
        <f t="shared" si="15"/>
        <v>長野県野沢温泉村</v>
      </c>
      <c r="E963" s="35" t="s">
        <v>2281</v>
      </c>
    </row>
    <row r="964" spans="1:5" x14ac:dyDescent="0.45">
      <c r="A964" s="34" t="str">
        <f>B964&amp;COUNTIF($B$2:B964,B964)</f>
        <v>長野県74</v>
      </c>
      <c r="B964" s="32" t="s">
        <v>1155</v>
      </c>
      <c r="C964" s="32" t="s">
        <v>1226</v>
      </c>
      <c r="D964" s="32" t="str">
        <f t="shared" si="15"/>
        <v>長野県信濃町</v>
      </c>
      <c r="E964" s="35" t="s">
        <v>2274</v>
      </c>
    </row>
    <row r="965" spans="1:5" x14ac:dyDescent="0.45">
      <c r="A965" s="34" t="str">
        <f>B965&amp;COUNTIF($B$2:B965,B965)</f>
        <v>長野県75</v>
      </c>
      <c r="B965" s="32" t="s">
        <v>1155</v>
      </c>
      <c r="C965" s="32" t="s">
        <v>1227</v>
      </c>
      <c r="D965" s="32" t="str">
        <f t="shared" si="15"/>
        <v>長野県小川村</v>
      </c>
      <c r="E965" s="35" t="s">
        <v>2274</v>
      </c>
    </row>
    <row r="966" spans="1:5" x14ac:dyDescent="0.45">
      <c r="A966" s="34" t="str">
        <f>B966&amp;COUNTIF($B$2:B966,B966)</f>
        <v>長野県76</v>
      </c>
      <c r="B966" s="32" t="s">
        <v>1155</v>
      </c>
      <c r="C966" s="32" t="s">
        <v>1228</v>
      </c>
      <c r="D966" s="32" t="str">
        <f t="shared" si="15"/>
        <v>長野県飯綱町</v>
      </c>
      <c r="E966" s="35" t="s">
        <v>2274</v>
      </c>
    </row>
    <row r="967" spans="1:5" x14ac:dyDescent="0.45">
      <c r="A967" s="34" t="str">
        <f>B967&amp;COUNTIF($B$2:B967,B967)</f>
        <v>長野県77</v>
      </c>
      <c r="B967" s="32" t="s">
        <v>1155</v>
      </c>
      <c r="C967" s="32" t="s">
        <v>1229</v>
      </c>
      <c r="D967" s="32" t="str">
        <f t="shared" si="15"/>
        <v>長野県栄村</v>
      </c>
      <c r="E967" s="35" t="s">
        <v>2281</v>
      </c>
    </row>
    <row r="968" spans="1:5" x14ac:dyDescent="0.45">
      <c r="A968" s="34" t="str">
        <f>B968&amp;COUNTIF($B$2:B968,B968)</f>
        <v>岐阜県1</v>
      </c>
      <c r="B968" s="32" t="s">
        <v>1230</v>
      </c>
      <c r="C968" s="32" t="s">
        <v>1231</v>
      </c>
      <c r="D968" s="32" t="str">
        <f t="shared" si="15"/>
        <v>岐阜県岐阜市</v>
      </c>
      <c r="E968" s="35" t="s">
        <v>2284</v>
      </c>
    </row>
    <row r="969" spans="1:5" x14ac:dyDescent="0.45">
      <c r="A969" s="34" t="str">
        <f>B969&amp;COUNTIF($B$2:B969,B969)</f>
        <v>岐阜県2</v>
      </c>
      <c r="B969" s="32" t="s">
        <v>1230</v>
      </c>
      <c r="C969" s="32" t="s">
        <v>1232</v>
      </c>
      <c r="D969" s="32" t="str">
        <f t="shared" si="15"/>
        <v>岐阜県大垣市</v>
      </c>
      <c r="E969" s="35" t="s">
        <v>2285</v>
      </c>
    </row>
    <row r="970" spans="1:5" x14ac:dyDescent="0.45">
      <c r="A970" s="34" t="str">
        <f>B970&amp;COUNTIF($B$2:B970,B970)</f>
        <v>岐阜県3</v>
      </c>
      <c r="B970" s="32" t="s">
        <v>1230</v>
      </c>
      <c r="C970" s="32" t="s">
        <v>1233</v>
      </c>
      <c r="D970" s="32" t="str">
        <f t="shared" si="15"/>
        <v>岐阜県高山市</v>
      </c>
      <c r="E970" s="35" t="s">
        <v>2286</v>
      </c>
    </row>
    <row r="971" spans="1:5" x14ac:dyDescent="0.45">
      <c r="A971" s="34" t="str">
        <f>B971&amp;COUNTIF($B$2:B971,B971)</f>
        <v>岐阜県4</v>
      </c>
      <c r="B971" s="32" t="s">
        <v>1230</v>
      </c>
      <c r="C971" s="32" t="s">
        <v>1234</v>
      </c>
      <c r="D971" s="32" t="str">
        <f t="shared" si="15"/>
        <v>岐阜県多治見市</v>
      </c>
      <c r="E971" s="35" t="s">
        <v>2287</v>
      </c>
    </row>
    <row r="972" spans="1:5" x14ac:dyDescent="0.45">
      <c r="A972" s="34" t="str">
        <f>B972&amp;COUNTIF($B$2:B972,B972)</f>
        <v>岐阜県5</v>
      </c>
      <c r="B972" s="32" t="s">
        <v>1230</v>
      </c>
      <c r="C972" s="32" t="s">
        <v>1235</v>
      </c>
      <c r="D972" s="32" t="str">
        <f t="shared" si="15"/>
        <v>岐阜県関市</v>
      </c>
      <c r="E972" s="35" t="s">
        <v>2288</v>
      </c>
    </row>
    <row r="973" spans="1:5" x14ac:dyDescent="0.45">
      <c r="A973" s="34" t="str">
        <f>B973&amp;COUNTIF($B$2:B973,B973)</f>
        <v>岐阜県6</v>
      </c>
      <c r="B973" s="32" t="s">
        <v>1230</v>
      </c>
      <c r="C973" s="32" t="s">
        <v>1236</v>
      </c>
      <c r="D973" s="32" t="str">
        <f t="shared" si="15"/>
        <v>岐阜県中津川市</v>
      </c>
      <c r="E973" s="35" t="s">
        <v>2287</v>
      </c>
    </row>
    <row r="974" spans="1:5" x14ac:dyDescent="0.45">
      <c r="A974" s="34" t="str">
        <f>B974&amp;COUNTIF($B$2:B974,B974)</f>
        <v>岐阜県7</v>
      </c>
      <c r="B974" s="32" t="s">
        <v>1230</v>
      </c>
      <c r="C974" s="32" t="s">
        <v>1237</v>
      </c>
      <c r="D974" s="32" t="str">
        <f t="shared" si="15"/>
        <v>岐阜県美濃市</v>
      </c>
      <c r="E974" s="35" t="s">
        <v>2288</v>
      </c>
    </row>
    <row r="975" spans="1:5" x14ac:dyDescent="0.45">
      <c r="A975" s="34" t="str">
        <f>B975&amp;COUNTIF($B$2:B975,B975)</f>
        <v>岐阜県8</v>
      </c>
      <c r="B975" s="32" t="s">
        <v>1230</v>
      </c>
      <c r="C975" s="32" t="s">
        <v>1238</v>
      </c>
      <c r="D975" s="32" t="str">
        <f t="shared" si="15"/>
        <v>岐阜県瑞浪市</v>
      </c>
      <c r="E975" s="35" t="s">
        <v>2287</v>
      </c>
    </row>
    <row r="976" spans="1:5" x14ac:dyDescent="0.45">
      <c r="A976" s="34" t="str">
        <f>B976&amp;COUNTIF($B$2:B976,B976)</f>
        <v>岐阜県9</v>
      </c>
      <c r="B976" s="32" t="s">
        <v>1230</v>
      </c>
      <c r="C976" s="32" t="s">
        <v>1239</v>
      </c>
      <c r="D976" s="32" t="str">
        <f t="shared" si="15"/>
        <v>岐阜県羽島市</v>
      </c>
      <c r="E976" s="35" t="s">
        <v>2284</v>
      </c>
    </row>
    <row r="977" spans="1:5" x14ac:dyDescent="0.45">
      <c r="A977" s="34" t="str">
        <f>B977&amp;COUNTIF($B$2:B977,B977)</f>
        <v>岐阜県10</v>
      </c>
      <c r="B977" s="32" t="s">
        <v>1230</v>
      </c>
      <c r="C977" s="32" t="s">
        <v>1240</v>
      </c>
      <c r="D977" s="32" t="str">
        <f t="shared" si="15"/>
        <v>岐阜県恵那市</v>
      </c>
      <c r="E977" s="35" t="s">
        <v>2287</v>
      </c>
    </row>
    <row r="978" spans="1:5" x14ac:dyDescent="0.45">
      <c r="A978" s="34" t="str">
        <f>B978&amp;COUNTIF($B$2:B978,B978)</f>
        <v>岐阜県11</v>
      </c>
      <c r="B978" s="32" t="s">
        <v>1230</v>
      </c>
      <c r="C978" s="32" t="s">
        <v>1241</v>
      </c>
      <c r="D978" s="32" t="str">
        <f t="shared" si="15"/>
        <v>岐阜県美濃加茂市</v>
      </c>
      <c r="E978" s="35" t="s">
        <v>2288</v>
      </c>
    </row>
    <row r="979" spans="1:5" x14ac:dyDescent="0.45">
      <c r="A979" s="34" t="str">
        <f>B979&amp;COUNTIF($B$2:B979,B979)</f>
        <v>岐阜県12</v>
      </c>
      <c r="B979" s="32" t="s">
        <v>1230</v>
      </c>
      <c r="C979" s="32" t="s">
        <v>1242</v>
      </c>
      <c r="D979" s="32" t="str">
        <f t="shared" si="15"/>
        <v>岐阜県土岐市</v>
      </c>
      <c r="E979" s="35" t="s">
        <v>2287</v>
      </c>
    </row>
    <row r="980" spans="1:5" x14ac:dyDescent="0.45">
      <c r="A980" s="34" t="str">
        <f>B980&amp;COUNTIF($B$2:B980,B980)</f>
        <v>岐阜県13</v>
      </c>
      <c r="B980" s="32" t="s">
        <v>1230</v>
      </c>
      <c r="C980" s="32" t="s">
        <v>1243</v>
      </c>
      <c r="D980" s="32" t="str">
        <f t="shared" si="15"/>
        <v>岐阜県各務原市</v>
      </c>
      <c r="E980" s="35" t="s">
        <v>2284</v>
      </c>
    </row>
    <row r="981" spans="1:5" x14ac:dyDescent="0.45">
      <c r="A981" s="34" t="str">
        <f>B981&amp;COUNTIF($B$2:B981,B981)</f>
        <v>岐阜県14</v>
      </c>
      <c r="B981" s="32" t="s">
        <v>1230</v>
      </c>
      <c r="C981" s="32" t="s">
        <v>1244</v>
      </c>
      <c r="D981" s="32" t="str">
        <f t="shared" si="15"/>
        <v>岐阜県可児市</v>
      </c>
      <c r="E981" s="35" t="s">
        <v>2288</v>
      </c>
    </row>
    <row r="982" spans="1:5" x14ac:dyDescent="0.45">
      <c r="A982" s="34" t="str">
        <f>B982&amp;COUNTIF($B$2:B982,B982)</f>
        <v>岐阜県15</v>
      </c>
      <c r="B982" s="32" t="s">
        <v>1230</v>
      </c>
      <c r="C982" s="32" t="s">
        <v>1245</v>
      </c>
      <c r="D982" s="32" t="str">
        <f t="shared" si="15"/>
        <v>岐阜県山県市</v>
      </c>
      <c r="E982" s="35" t="s">
        <v>2284</v>
      </c>
    </row>
    <row r="983" spans="1:5" x14ac:dyDescent="0.45">
      <c r="A983" s="34" t="str">
        <f>B983&amp;COUNTIF($B$2:B983,B983)</f>
        <v>岐阜県16</v>
      </c>
      <c r="B983" s="32" t="s">
        <v>1230</v>
      </c>
      <c r="C983" s="32" t="s">
        <v>1246</v>
      </c>
      <c r="D983" s="32" t="str">
        <f t="shared" si="15"/>
        <v>岐阜県瑞穂市</v>
      </c>
      <c r="E983" s="35" t="s">
        <v>2284</v>
      </c>
    </row>
    <row r="984" spans="1:5" x14ac:dyDescent="0.45">
      <c r="A984" s="34" t="str">
        <f>B984&amp;COUNTIF($B$2:B984,B984)</f>
        <v>岐阜県17</v>
      </c>
      <c r="B984" s="32" t="s">
        <v>1230</v>
      </c>
      <c r="C984" s="32" t="s">
        <v>1247</v>
      </c>
      <c r="D984" s="32" t="str">
        <f t="shared" si="15"/>
        <v>岐阜県飛騨市</v>
      </c>
      <c r="E984" s="35" t="s">
        <v>2286</v>
      </c>
    </row>
    <row r="985" spans="1:5" x14ac:dyDescent="0.45">
      <c r="A985" s="34" t="str">
        <f>B985&amp;COUNTIF($B$2:B985,B985)</f>
        <v>岐阜県18</v>
      </c>
      <c r="B985" s="32" t="s">
        <v>1230</v>
      </c>
      <c r="C985" s="32" t="s">
        <v>1248</v>
      </c>
      <c r="D985" s="32" t="str">
        <f t="shared" si="15"/>
        <v>岐阜県本巣市</v>
      </c>
      <c r="E985" s="35" t="s">
        <v>2284</v>
      </c>
    </row>
    <row r="986" spans="1:5" x14ac:dyDescent="0.45">
      <c r="A986" s="34" t="str">
        <f>B986&amp;COUNTIF($B$2:B986,B986)</f>
        <v>岐阜県19</v>
      </c>
      <c r="B986" s="32" t="s">
        <v>1230</v>
      </c>
      <c r="C986" s="32" t="s">
        <v>1249</v>
      </c>
      <c r="D986" s="32" t="str">
        <f t="shared" si="15"/>
        <v>岐阜県郡上市</v>
      </c>
      <c r="E986" s="35" t="s">
        <v>2288</v>
      </c>
    </row>
    <row r="987" spans="1:5" x14ac:dyDescent="0.45">
      <c r="A987" s="34" t="str">
        <f>B987&amp;COUNTIF($B$2:B987,B987)</f>
        <v>岐阜県20</v>
      </c>
      <c r="B987" s="32" t="s">
        <v>1230</v>
      </c>
      <c r="C987" s="32" t="s">
        <v>1250</v>
      </c>
      <c r="D987" s="32" t="str">
        <f t="shared" si="15"/>
        <v>岐阜県下呂市</v>
      </c>
      <c r="E987" s="35" t="s">
        <v>2286</v>
      </c>
    </row>
    <row r="988" spans="1:5" x14ac:dyDescent="0.45">
      <c r="A988" s="34" t="str">
        <f>B988&amp;COUNTIF($B$2:B988,B988)</f>
        <v>岐阜県21</v>
      </c>
      <c r="B988" s="32" t="s">
        <v>1230</v>
      </c>
      <c r="C988" s="32" t="s">
        <v>1251</v>
      </c>
      <c r="D988" s="32" t="str">
        <f t="shared" si="15"/>
        <v>岐阜県海津市</v>
      </c>
      <c r="E988" s="35" t="s">
        <v>2285</v>
      </c>
    </row>
    <row r="989" spans="1:5" x14ac:dyDescent="0.45">
      <c r="A989" s="34" t="str">
        <f>B989&amp;COUNTIF($B$2:B989,B989)</f>
        <v>岐阜県22</v>
      </c>
      <c r="B989" s="32" t="s">
        <v>1230</v>
      </c>
      <c r="C989" s="32" t="s">
        <v>1252</v>
      </c>
      <c r="D989" s="32" t="str">
        <f t="shared" si="15"/>
        <v>岐阜県岐南町</v>
      </c>
      <c r="E989" s="35" t="s">
        <v>2284</v>
      </c>
    </row>
    <row r="990" spans="1:5" x14ac:dyDescent="0.45">
      <c r="A990" s="34" t="str">
        <f>B990&amp;COUNTIF($B$2:B990,B990)</f>
        <v>岐阜県23</v>
      </c>
      <c r="B990" s="32" t="s">
        <v>1230</v>
      </c>
      <c r="C990" s="32" t="s">
        <v>1253</v>
      </c>
      <c r="D990" s="32" t="str">
        <f t="shared" si="15"/>
        <v>岐阜県笠松町</v>
      </c>
      <c r="E990" s="35" t="s">
        <v>2284</v>
      </c>
    </row>
    <row r="991" spans="1:5" x14ac:dyDescent="0.45">
      <c r="A991" s="34" t="str">
        <f>B991&amp;COUNTIF($B$2:B991,B991)</f>
        <v>岐阜県24</v>
      </c>
      <c r="B991" s="32" t="s">
        <v>1230</v>
      </c>
      <c r="C991" s="32" t="s">
        <v>1254</v>
      </c>
      <c r="D991" s="32" t="str">
        <f t="shared" si="15"/>
        <v>岐阜県養老町</v>
      </c>
      <c r="E991" s="35" t="s">
        <v>2285</v>
      </c>
    </row>
    <row r="992" spans="1:5" x14ac:dyDescent="0.45">
      <c r="A992" s="34" t="str">
        <f>B992&amp;COUNTIF($B$2:B992,B992)</f>
        <v>岐阜県25</v>
      </c>
      <c r="B992" s="32" t="s">
        <v>1230</v>
      </c>
      <c r="C992" s="32" t="s">
        <v>1255</v>
      </c>
      <c r="D992" s="32" t="str">
        <f t="shared" si="15"/>
        <v>岐阜県垂井町</v>
      </c>
      <c r="E992" s="35" t="s">
        <v>2285</v>
      </c>
    </row>
    <row r="993" spans="1:5" x14ac:dyDescent="0.45">
      <c r="A993" s="34" t="str">
        <f>B993&amp;COUNTIF($B$2:B993,B993)</f>
        <v>岐阜県26</v>
      </c>
      <c r="B993" s="32" t="s">
        <v>1230</v>
      </c>
      <c r="C993" s="32" t="s">
        <v>1256</v>
      </c>
      <c r="D993" s="32" t="str">
        <f t="shared" si="15"/>
        <v>岐阜県関ケ原町</v>
      </c>
      <c r="E993" s="35" t="s">
        <v>2285</v>
      </c>
    </row>
    <row r="994" spans="1:5" x14ac:dyDescent="0.45">
      <c r="A994" s="34" t="str">
        <f>B994&amp;COUNTIF($B$2:B994,B994)</f>
        <v>岐阜県27</v>
      </c>
      <c r="B994" s="32" t="s">
        <v>1230</v>
      </c>
      <c r="C994" s="32" t="s">
        <v>1257</v>
      </c>
      <c r="D994" s="32" t="str">
        <f t="shared" si="15"/>
        <v>岐阜県神戸町</v>
      </c>
      <c r="E994" s="35" t="s">
        <v>2285</v>
      </c>
    </row>
    <row r="995" spans="1:5" x14ac:dyDescent="0.45">
      <c r="A995" s="34" t="str">
        <f>B995&amp;COUNTIF($B$2:B995,B995)</f>
        <v>岐阜県28</v>
      </c>
      <c r="B995" s="32" t="s">
        <v>1230</v>
      </c>
      <c r="C995" s="32" t="s">
        <v>1258</v>
      </c>
      <c r="D995" s="32" t="str">
        <f t="shared" si="15"/>
        <v>岐阜県輪之内町</v>
      </c>
      <c r="E995" s="35" t="s">
        <v>2285</v>
      </c>
    </row>
    <row r="996" spans="1:5" x14ac:dyDescent="0.45">
      <c r="A996" s="34" t="str">
        <f>B996&amp;COUNTIF($B$2:B996,B996)</f>
        <v>岐阜県29</v>
      </c>
      <c r="B996" s="32" t="s">
        <v>1230</v>
      </c>
      <c r="C996" s="32" t="s">
        <v>1259</v>
      </c>
      <c r="D996" s="32" t="str">
        <f t="shared" si="15"/>
        <v>岐阜県安八町</v>
      </c>
      <c r="E996" s="35" t="s">
        <v>2285</v>
      </c>
    </row>
    <row r="997" spans="1:5" x14ac:dyDescent="0.45">
      <c r="A997" s="34" t="str">
        <f>B997&amp;COUNTIF($B$2:B997,B997)</f>
        <v>岐阜県30</v>
      </c>
      <c r="B997" s="32" t="s">
        <v>1230</v>
      </c>
      <c r="C997" s="32" t="s">
        <v>1260</v>
      </c>
      <c r="D997" s="32" t="str">
        <f t="shared" si="15"/>
        <v>岐阜県揖斐川町</v>
      </c>
      <c r="E997" s="35" t="s">
        <v>2285</v>
      </c>
    </row>
    <row r="998" spans="1:5" x14ac:dyDescent="0.45">
      <c r="A998" s="34" t="str">
        <f>B998&amp;COUNTIF($B$2:B998,B998)</f>
        <v>岐阜県31</v>
      </c>
      <c r="B998" s="32" t="s">
        <v>1230</v>
      </c>
      <c r="C998" s="32" t="s">
        <v>1261</v>
      </c>
      <c r="D998" s="32" t="str">
        <f t="shared" si="15"/>
        <v>岐阜県大野町</v>
      </c>
      <c r="E998" s="35" t="s">
        <v>2285</v>
      </c>
    </row>
    <row r="999" spans="1:5" x14ac:dyDescent="0.45">
      <c r="A999" s="34" t="str">
        <f>B999&amp;COUNTIF($B$2:B999,B999)</f>
        <v>岐阜県32</v>
      </c>
      <c r="B999" s="32" t="s">
        <v>1230</v>
      </c>
      <c r="C999" s="32" t="s">
        <v>488</v>
      </c>
      <c r="D999" s="32" t="str">
        <f t="shared" si="15"/>
        <v>岐阜県池田町</v>
      </c>
      <c r="E999" s="35" t="s">
        <v>2285</v>
      </c>
    </row>
    <row r="1000" spans="1:5" x14ac:dyDescent="0.45">
      <c r="A1000" s="34" t="str">
        <f>B1000&amp;COUNTIF($B$2:B1000,B1000)</f>
        <v>岐阜県33</v>
      </c>
      <c r="B1000" s="32" t="s">
        <v>1230</v>
      </c>
      <c r="C1000" s="32" t="s">
        <v>1262</v>
      </c>
      <c r="D1000" s="32" t="str">
        <f t="shared" si="15"/>
        <v>岐阜県北方町</v>
      </c>
      <c r="E1000" s="35" t="s">
        <v>2284</v>
      </c>
    </row>
    <row r="1001" spans="1:5" x14ac:dyDescent="0.45">
      <c r="A1001" s="34" t="str">
        <f>B1001&amp;COUNTIF($B$2:B1001,B1001)</f>
        <v>岐阜県34</v>
      </c>
      <c r="B1001" s="32" t="s">
        <v>1230</v>
      </c>
      <c r="C1001" s="32" t="s">
        <v>1263</v>
      </c>
      <c r="D1001" s="32" t="str">
        <f t="shared" si="15"/>
        <v>岐阜県坂祝町</v>
      </c>
      <c r="E1001" s="35" t="s">
        <v>2288</v>
      </c>
    </row>
    <row r="1002" spans="1:5" x14ac:dyDescent="0.45">
      <c r="A1002" s="34" t="str">
        <f>B1002&amp;COUNTIF($B$2:B1002,B1002)</f>
        <v>岐阜県35</v>
      </c>
      <c r="B1002" s="32" t="s">
        <v>1230</v>
      </c>
      <c r="C1002" s="32" t="s">
        <v>1264</v>
      </c>
      <c r="D1002" s="32" t="str">
        <f t="shared" si="15"/>
        <v>岐阜県富加町</v>
      </c>
      <c r="E1002" s="35" t="s">
        <v>2288</v>
      </c>
    </row>
    <row r="1003" spans="1:5" x14ac:dyDescent="0.45">
      <c r="A1003" s="34" t="str">
        <f>B1003&amp;COUNTIF($B$2:B1003,B1003)</f>
        <v>岐阜県36</v>
      </c>
      <c r="B1003" s="32" t="s">
        <v>1230</v>
      </c>
      <c r="C1003" s="32" t="s">
        <v>1265</v>
      </c>
      <c r="D1003" s="32" t="str">
        <f t="shared" si="15"/>
        <v>岐阜県川辺町</v>
      </c>
      <c r="E1003" s="35" t="s">
        <v>2288</v>
      </c>
    </row>
    <row r="1004" spans="1:5" x14ac:dyDescent="0.45">
      <c r="A1004" s="34" t="str">
        <f>B1004&amp;COUNTIF($B$2:B1004,B1004)</f>
        <v>岐阜県37</v>
      </c>
      <c r="B1004" s="32" t="s">
        <v>1230</v>
      </c>
      <c r="C1004" s="32" t="s">
        <v>1266</v>
      </c>
      <c r="D1004" s="32" t="str">
        <f t="shared" si="15"/>
        <v>岐阜県七宗町</v>
      </c>
      <c r="E1004" s="35" t="s">
        <v>2288</v>
      </c>
    </row>
    <row r="1005" spans="1:5" x14ac:dyDescent="0.45">
      <c r="A1005" s="34" t="str">
        <f>B1005&amp;COUNTIF($B$2:B1005,B1005)</f>
        <v>岐阜県38</v>
      </c>
      <c r="B1005" s="32" t="s">
        <v>1230</v>
      </c>
      <c r="C1005" s="32" t="s">
        <v>1267</v>
      </c>
      <c r="D1005" s="32" t="str">
        <f t="shared" si="15"/>
        <v>岐阜県八百津町</v>
      </c>
      <c r="E1005" s="35" t="s">
        <v>2288</v>
      </c>
    </row>
    <row r="1006" spans="1:5" x14ac:dyDescent="0.45">
      <c r="A1006" s="34" t="str">
        <f>B1006&amp;COUNTIF($B$2:B1006,B1006)</f>
        <v>岐阜県39</v>
      </c>
      <c r="B1006" s="32" t="s">
        <v>1230</v>
      </c>
      <c r="C1006" s="32" t="s">
        <v>1268</v>
      </c>
      <c r="D1006" s="32" t="str">
        <f t="shared" si="15"/>
        <v>岐阜県白川町</v>
      </c>
      <c r="E1006" s="35" t="s">
        <v>2288</v>
      </c>
    </row>
    <row r="1007" spans="1:5" x14ac:dyDescent="0.45">
      <c r="A1007" s="34" t="str">
        <f>B1007&amp;COUNTIF($B$2:B1007,B1007)</f>
        <v>岐阜県40</v>
      </c>
      <c r="B1007" s="32" t="s">
        <v>1230</v>
      </c>
      <c r="C1007" s="32" t="s">
        <v>1269</v>
      </c>
      <c r="D1007" s="32" t="str">
        <f t="shared" si="15"/>
        <v>岐阜県東白川村</v>
      </c>
      <c r="E1007" s="35" t="s">
        <v>2288</v>
      </c>
    </row>
    <row r="1008" spans="1:5" x14ac:dyDescent="0.45">
      <c r="A1008" s="34" t="str">
        <f>B1008&amp;COUNTIF($B$2:B1008,B1008)</f>
        <v>岐阜県41</v>
      </c>
      <c r="B1008" s="32" t="s">
        <v>1230</v>
      </c>
      <c r="C1008" s="32" t="s">
        <v>1270</v>
      </c>
      <c r="D1008" s="32" t="str">
        <f t="shared" si="15"/>
        <v>岐阜県御嵩町</v>
      </c>
      <c r="E1008" s="35" t="s">
        <v>2288</v>
      </c>
    </row>
    <row r="1009" spans="1:5" x14ac:dyDescent="0.45">
      <c r="A1009" s="34" t="str">
        <f>B1009&amp;COUNTIF($B$2:B1009,B1009)</f>
        <v>岐阜県42</v>
      </c>
      <c r="B1009" s="32" t="s">
        <v>1230</v>
      </c>
      <c r="C1009" s="32" t="s">
        <v>1271</v>
      </c>
      <c r="D1009" s="32" t="str">
        <f t="shared" si="15"/>
        <v>岐阜県白川村</v>
      </c>
      <c r="E1009" s="35" t="s">
        <v>2286</v>
      </c>
    </row>
    <row r="1010" spans="1:5" x14ac:dyDescent="0.45">
      <c r="A1010" s="34" t="str">
        <f>B1010&amp;COUNTIF($B$2:B1010,B1010)</f>
        <v>静岡県1</v>
      </c>
      <c r="B1010" s="32" t="s">
        <v>1272</v>
      </c>
      <c r="C1010" s="32" t="s">
        <v>2289</v>
      </c>
      <c r="D1010" s="32" t="str">
        <f t="shared" si="15"/>
        <v>静岡県静岡市葵区</v>
      </c>
      <c r="E1010" s="35" t="s">
        <v>2290</v>
      </c>
    </row>
    <row r="1011" spans="1:5" x14ac:dyDescent="0.45">
      <c r="A1011" s="34" t="str">
        <f>B1011&amp;COUNTIF($B$2:B1011,B1011)</f>
        <v>静岡県2</v>
      </c>
      <c r="B1011" s="32" t="s">
        <v>1272</v>
      </c>
      <c r="C1011" s="32" t="s">
        <v>2291</v>
      </c>
      <c r="D1011" s="32" t="str">
        <f t="shared" si="15"/>
        <v>静岡県静岡市駿河区</v>
      </c>
      <c r="E1011" s="35" t="s">
        <v>2290</v>
      </c>
    </row>
    <row r="1012" spans="1:5" x14ac:dyDescent="0.45">
      <c r="A1012" s="34" t="str">
        <f>B1012&amp;COUNTIF($B$2:B1012,B1012)</f>
        <v>静岡県3</v>
      </c>
      <c r="B1012" s="32" t="s">
        <v>1272</v>
      </c>
      <c r="C1012" s="32" t="s">
        <v>2292</v>
      </c>
      <c r="D1012" s="32" t="str">
        <f t="shared" si="15"/>
        <v>静岡県静岡市清水区</v>
      </c>
      <c r="E1012" s="35" t="s">
        <v>2290</v>
      </c>
    </row>
    <row r="1013" spans="1:5" x14ac:dyDescent="0.45">
      <c r="A1013" s="34" t="str">
        <f>B1013&amp;COUNTIF($B$2:B1013,B1013)</f>
        <v>静岡県4</v>
      </c>
      <c r="B1013" s="32" t="s">
        <v>1272</v>
      </c>
      <c r="C1013" s="32" t="s">
        <v>2293</v>
      </c>
      <c r="D1013" s="32" t="str">
        <f t="shared" si="15"/>
        <v>静岡県浜松市中区</v>
      </c>
      <c r="E1013" s="35" t="s">
        <v>2175</v>
      </c>
    </row>
    <row r="1014" spans="1:5" x14ac:dyDescent="0.45">
      <c r="A1014" s="34" t="str">
        <f>B1014&amp;COUNTIF($B$2:B1014,B1014)</f>
        <v>静岡県5</v>
      </c>
      <c r="B1014" s="32" t="s">
        <v>1272</v>
      </c>
      <c r="C1014" s="32" t="s">
        <v>2294</v>
      </c>
      <c r="D1014" s="32" t="str">
        <f t="shared" si="15"/>
        <v>静岡県浜松市東区</v>
      </c>
      <c r="E1014" s="35" t="s">
        <v>2175</v>
      </c>
    </row>
    <row r="1015" spans="1:5" x14ac:dyDescent="0.45">
      <c r="A1015" s="34" t="str">
        <f>B1015&amp;COUNTIF($B$2:B1015,B1015)</f>
        <v>静岡県6</v>
      </c>
      <c r="B1015" s="32" t="s">
        <v>1272</v>
      </c>
      <c r="C1015" s="32" t="s">
        <v>2295</v>
      </c>
      <c r="D1015" s="32" t="str">
        <f t="shared" si="15"/>
        <v>静岡県浜松市西区</v>
      </c>
      <c r="E1015" s="35" t="s">
        <v>2175</v>
      </c>
    </row>
    <row r="1016" spans="1:5" x14ac:dyDescent="0.45">
      <c r="A1016" s="34" t="str">
        <f>B1016&amp;COUNTIF($B$2:B1016,B1016)</f>
        <v>静岡県7</v>
      </c>
      <c r="B1016" s="32" t="s">
        <v>1272</v>
      </c>
      <c r="C1016" s="32" t="s">
        <v>2296</v>
      </c>
      <c r="D1016" s="32" t="str">
        <f t="shared" si="15"/>
        <v>静岡県浜松市南区</v>
      </c>
      <c r="E1016" s="35" t="s">
        <v>2175</v>
      </c>
    </row>
    <row r="1017" spans="1:5" x14ac:dyDescent="0.45">
      <c r="A1017" s="34" t="str">
        <f>B1017&amp;COUNTIF($B$2:B1017,B1017)</f>
        <v>静岡県8</v>
      </c>
      <c r="B1017" s="32" t="s">
        <v>1272</v>
      </c>
      <c r="C1017" s="32" t="s">
        <v>2297</v>
      </c>
      <c r="D1017" s="32" t="str">
        <f t="shared" si="15"/>
        <v>静岡県浜松市北区</v>
      </c>
      <c r="E1017" s="35" t="s">
        <v>2175</v>
      </c>
    </row>
    <row r="1018" spans="1:5" x14ac:dyDescent="0.45">
      <c r="A1018" s="34" t="str">
        <f>B1018&amp;COUNTIF($B$2:B1018,B1018)</f>
        <v>静岡県9</v>
      </c>
      <c r="B1018" s="32" t="s">
        <v>1272</v>
      </c>
      <c r="C1018" s="32" t="s">
        <v>2298</v>
      </c>
      <c r="D1018" s="32" t="str">
        <f t="shared" si="15"/>
        <v>静岡県浜松市浜北区</v>
      </c>
      <c r="E1018" s="35" t="s">
        <v>2175</v>
      </c>
    </row>
    <row r="1019" spans="1:5" x14ac:dyDescent="0.45">
      <c r="A1019" s="34" t="str">
        <f>B1019&amp;COUNTIF($B$2:B1019,B1019)</f>
        <v>静岡県10</v>
      </c>
      <c r="B1019" s="32" t="s">
        <v>1272</v>
      </c>
      <c r="C1019" s="32" t="s">
        <v>2299</v>
      </c>
      <c r="D1019" s="32" t="str">
        <f t="shared" si="15"/>
        <v>静岡県浜松市天竜区</v>
      </c>
      <c r="E1019" s="35" t="s">
        <v>2175</v>
      </c>
    </row>
    <row r="1020" spans="1:5" x14ac:dyDescent="0.45">
      <c r="A1020" s="34" t="str">
        <f>B1020&amp;COUNTIF($B$2:B1020,B1020)</f>
        <v>静岡県11</v>
      </c>
      <c r="B1020" s="32" t="s">
        <v>1272</v>
      </c>
      <c r="C1020" s="32" t="s">
        <v>1273</v>
      </c>
      <c r="D1020" s="32" t="str">
        <f t="shared" si="15"/>
        <v>静岡県沼津市</v>
      </c>
      <c r="E1020" s="35" t="s">
        <v>2300</v>
      </c>
    </row>
    <row r="1021" spans="1:5" x14ac:dyDescent="0.45">
      <c r="A1021" s="34" t="str">
        <f>B1021&amp;COUNTIF($B$2:B1021,B1021)</f>
        <v>静岡県12</v>
      </c>
      <c r="B1021" s="32" t="s">
        <v>1272</v>
      </c>
      <c r="C1021" s="32" t="s">
        <v>1274</v>
      </c>
      <c r="D1021" s="32" t="str">
        <f t="shared" si="15"/>
        <v>静岡県熱海市</v>
      </c>
      <c r="E1021" s="35" t="s">
        <v>2301</v>
      </c>
    </row>
    <row r="1022" spans="1:5" x14ac:dyDescent="0.45">
      <c r="A1022" s="34" t="str">
        <f>B1022&amp;COUNTIF($B$2:B1022,B1022)</f>
        <v>静岡県13</v>
      </c>
      <c r="B1022" s="32" t="s">
        <v>1272</v>
      </c>
      <c r="C1022" s="32" t="s">
        <v>1275</v>
      </c>
      <c r="D1022" s="32" t="str">
        <f t="shared" si="15"/>
        <v>静岡県三島市</v>
      </c>
      <c r="E1022" s="35" t="s">
        <v>2300</v>
      </c>
    </row>
    <row r="1023" spans="1:5" x14ac:dyDescent="0.45">
      <c r="A1023" s="34" t="str">
        <f>B1023&amp;COUNTIF($B$2:B1023,B1023)</f>
        <v>静岡県14</v>
      </c>
      <c r="B1023" s="32" t="s">
        <v>1272</v>
      </c>
      <c r="C1023" s="32" t="s">
        <v>1276</v>
      </c>
      <c r="D1023" s="32" t="str">
        <f t="shared" si="15"/>
        <v>静岡県富士宮市</v>
      </c>
      <c r="E1023" s="35" t="s">
        <v>2302</v>
      </c>
    </row>
    <row r="1024" spans="1:5" x14ac:dyDescent="0.45">
      <c r="A1024" s="34" t="str">
        <f>B1024&amp;COUNTIF($B$2:B1024,B1024)</f>
        <v>静岡県15</v>
      </c>
      <c r="B1024" s="32" t="s">
        <v>1272</v>
      </c>
      <c r="C1024" s="32" t="s">
        <v>1277</v>
      </c>
      <c r="D1024" s="32" t="str">
        <f t="shared" si="15"/>
        <v>静岡県伊東市</v>
      </c>
      <c r="E1024" s="35" t="s">
        <v>2301</v>
      </c>
    </row>
    <row r="1025" spans="1:5" x14ac:dyDescent="0.45">
      <c r="A1025" s="34" t="str">
        <f>B1025&amp;COUNTIF($B$2:B1025,B1025)</f>
        <v>静岡県16</v>
      </c>
      <c r="B1025" s="32" t="s">
        <v>1272</v>
      </c>
      <c r="C1025" s="32" t="s">
        <v>1278</v>
      </c>
      <c r="D1025" s="32" t="str">
        <f t="shared" si="15"/>
        <v>静岡県島田市</v>
      </c>
      <c r="E1025" s="35" t="s">
        <v>2303</v>
      </c>
    </row>
    <row r="1026" spans="1:5" x14ac:dyDescent="0.45">
      <c r="A1026" s="34" t="str">
        <f>B1026&amp;COUNTIF($B$2:B1026,B1026)</f>
        <v>静岡県17</v>
      </c>
      <c r="B1026" s="32" t="s">
        <v>1272</v>
      </c>
      <c r="C1026" s="32" t="s">
        <v>1279</v>
      </c>
      <c r="D1026" s="32" t="str">
        <f t="shared" ref="D1026:D1089" si="16">B1026&amp;C1026</f>
        <v>静岡県富士市</v>
      </c>
      <c r="E1026" s="35" t="s">
        <v>2302</v>
      </c>
    </row>
    <row r="1027" spans="1:5" x14ac:dyDescent="0.45">
      <c r="A1027" s="34" t="str">
        <f>B1027&amp;COUNTIF($B$2:B1027,B1027)</f>
        <v>静岡県18</v>
      </c>
      <c r="B1027" s="32" t="s">
        <v>1272</v>
      </c>
      <c r="C1027" s="32" t="s">
        <v>1280</v>
      </c>
      <c r="D1027" s="32" t="str">
        <f t="shared" si="16"/>
        <v>静岡県磐田市</v>
      </c>
      <c r="E1027" s="35" t="s">
        <v>2304</v>
      </c>
    </row>
    <row r="1028" spans="1:5" x14ac:dyDescent="0.45">
      <c r="A1028" s="34" t="str">
        <f>B1028&amp;COUNTIF($B$2:B1028,B1028)</f>
        <v>静岡県19</v>
      </c>
      <c r="B1028" s="32" t="s">
        <v>1272</v>
      </c>
      <c r="C1028" s="32" t="s">
        <v>1281</v>
      </c>
      <c r="D1028" s="32" t="str">
        <f t="shared" si="16"/>
        <v>静岡県焼津市</v>
      </c>
      <c r="E1028" s="35" t="s">
        <v>2303</v>
      </c>
    </row>
    <row r="1029" spans="1:5" x14ac:dyDescent="0.45">
      <c r="A1029" s="34" t="str">
        <f>B1029&amp;COUNTIF($B$2:B1029,B1029)</f>
        <v>静岡県20</v>
      </c>
      <c r="B1029" s="32" t="s">
        <v>1272</v>
      </c>
      <c r="C1029" s="32" t="s">
        <v>1282</v>
      </c>
      <c r="D1029" s="32" t="str">
        <f t="shared" si="16"/>
        <v>静岡県掛川市</v>
      </c>
      <c r="E1029" s="35" t="s">
        <v>2304</v>
      </c>
    </row>
    <row r="1030" spans="1:5" x14ac:dyDescent="0.45">
      <c r="A1030" s="34" t="str">
        <f>B1030&amp;COUNTIF($B$2:B1030,B1030)</f>
        <v>静岡県21</v>
      </c>
      <c r="B1030" s="32" t="s">
        <v>1272</v>
      </c>
      <c r="C1030" s="32" t="s">
        <v>1283</v>
      </c>
      <c r="D1030" s="32" t="str">
        <f t="shared" si="16"/>
        <v>静岡県藤枝市</v>
      </c>
      <c r="E1030" s="35" t="s">
        <v>2303</v>
      </c>
    </row>
    <row r="1031" spans="1:5" x14ac:dyDescent="0.45">
      <c r="A1031" s="34" t="str">
        <f>B1031&amp;COUNTIF($B$2:B1031,B1031)</f>
        <v>静岡県22</v>
      </c>
      <c r="B1031" s="32" t="s">
        <v>1272</v>
      </c>
      <c r="C1031" s="32" t="s">
        <v>1284</v>
      </c>
      <c r="D1031" s="32" t="str">
        <f t="shared" si="16"/>
        <v>静岡県御殿場市</v>
      </c>
      <c r="E1031" s="35" t="s">
        <v>2300</v>
      </c>
    </row>
    <row r="1032" spans="1:5" x14ac:dyDescent="0.45">
      <c r="A1032" s="34" t="str">
        <f>B1032&amp;COUNTIF($B$2:B1032,B1032)</f>
        <v>静岡県23</v>
      </c>
      <c r="B1032" s="32" t="s">
        <v>1272</v>
      </c>
      <c r="C1032" s="32" t="s">
        <v>1285</v>
      </c>
      <c r="D1032" s="32" t="str">
        <f t="shared" si="16"/>
        <v>静岡県袋井市</v>
      </c>
      <c r="E1032" s="35" t="s">
        <v>2304</v>
      </c>
    </row>
    <row r="1033" spans="1:5" x14ac:dyDescent="0.45">
      <c r="A1033" s="34" t="str">
        <f>B1033&amp;COUNTIF($B$2:B1033,B1033)</f>
        <v>静岡県24</v>
      </c>
      <c r="B1033" s="32" t="s">
        <v>1272</v>
      </c>
      <c r="C1033" s="32" t="s">
        <v>1286</v>
      </c>
      <c r="D1033" s="32" t="str">
        <f t="shared" si="16"/>
        <v>静岡県下田市</v>
      </c>
      <c r="E1033" s="35" t="s">
        <v>2305</v>
      </c>
    </row>
    <row r="1034" spans="1:5" x14ac:dyDescent="0.45">
      <c r="A1034" s="34" t="str">
        <f>B1034&amp;COUNTIF($B$2:B1034,B1034)</f>
        <v>静岡県25</v>
      </c>
      <c r="B1034" s="32" t="s">
        <v>1272</v>
      </c>
      <c r="C1034" s="32" t="s">
        <v>1287</v>
      </c>
      <c r="D1034" s="32" t="str">
        <f t="shared" si="16"/>
        <v>静岡県裾野市</v>
      </c>
      <c r="E1034" s="35" t="s">
        <v>2300</v>
      </c>
    </row>
    <row r="1035" spans="1:5" x14ac:dyDescent="0.45">
      <c r="A1035" s="34" t="str">
        <f>B1035&amp;COUNTIF($B$2:B1035,B1035)</f>
        <v>静岡県26</v>
      </c>
      <c r="B1035" s="32" t="s">
        <v>1272</v>
      </c>
      <c r="C1035" s="32" t="s">
        <v>1288</v>
      </c>
      <c r="D1035" s="32" t="str">
        <f t="shared" si="16"/>
        <v>静岡県湖西市</v>
      </c>
      <c r="E1035" s="35" t="s">
        <v>2175</v>
      </c>
    </row>
    <row r="1036" spans="1:5" x14ac:dyDescent="0.45">
      <c r="A1036" s="34" t="str">
        <f>B1036&amp;COUNTIF($B$2:B1036,B1036)</f>
        <v>静岡県27</v>
      </c>
      <c r="B1036" s="32" t="s">
        <v>1272</v>
      </c>
      <c r="C1036" s="32" t="s">
        <v>1289</v>
      </c>
      <c r="D1036" s="32" t="str">
        <f t="shared" si="16"/>
        <v>静岡県伊豆市</v>
      </c>
      <c r="E1036" s="35" t="s">
        <v>2300</v>
      </c>
    </row>
    <row r="1037" spans="1:5" x14ac:dyDescent="0.45">
      <c r="A1037" s="34" t="str">
        <f>B1037&amp;COUNTIF($B$2:B1037,B1037)</f>
        <v>静岡県28</v>
      </c>
      <c r="B1037" s="32" t="s">
        <v>1272</v>
      </c>
      <c r="C1037" s="32" t="s">
        <v>1290</v>
      </c>
      <c r="D1037" s="32" t="str">
        <f t="shared" si="16"/>
        <v>静岡県御前崎市</v>
      </c>
      <c r="E1037" s="35" t="s">
        <v>2304</v>
      </c>
    </row>
    <row r="1038" spans="1:5" x14ac:dyDescent="0.45">
      <c r="A1038" s="34" t="str">
        <f>B1038&amp;COUNTIF($B$2:B1038,B1038)</f>
        <v>静岡県29</v>
      </c>
      <c r="B1038" s="32" t="s">
        <v>1272</v>
      </c>
      <c r="C1038" s="32" t="s">
        <v>1291</v>
      </c>
      <c r="D1038" s="32" t="str">
        <f t="shared" si="16"/>
        <v>静岡県菊川市</v>
      </c>
      <c r="E1038" s="35" t="s">
        <v>2304</v>
      </c>
    </row>
    <row r="1039" spans="1:5" x14ac:dyDescent="0.45">
      <c r="A1039" s="34" t="str">
        <f>B1039&amp;COUNTIF($B$2:B1039,B1039)</f>
        <v>静岡県30</v>
      </c>
      <c r="B1039" s="32" t="s">
        <v>1272</v>
      </c>
      <c r="C1039" s="32" t="s">
        <v>1292</v>
      </c>
      <c r="D1039" s="32" t="str">
        <f t="shared" si="16"/>
        <v>静岡県伊豆の国市</v>
      </c>
      <c r="E1039" s="35" t="s">
        <v>2300</v>
      </c>
    </row>
    <row r="1040" spans="1:5" x14ac:dyDescent="0.45">
      <c r="A1040" s="34" t="str">
        <f>B1040&amp;COUNTIF($B$2:B1040,B1040)</f>
        <v>静岡県31</v>
      </c>
      <c r="B1040" s="32" t="s">
        <v>1272</v>
      </c>
      <c r="C1040" s="32" t="s">
        <v>1293</v>
      </c>
      <c r="D1040" s="32" t="str">
        <f t="shared" si="16"/>
        <v>静岡県牧之原市</v>
      </c>
      <c r="E1040" s="35" t="s">
        <v>2303</v>
      </c>
    </row>
    <row r="1041" spans="1:5" x14ac:dyDescent="0.45">
      <c r="A1041" s="34" t="str">
        <f>B1041&amp;COUNTIF($B$2:B1041,B1041)</f>
        <v>静岡県32</v>
      </c>
      <c r="B1041" s="32" t="s">
        <v>1272</v>
      </c>
      <c r="C1041" s="32" t="s">
        <v>1294</v>
      </c>
      <c r="D1041" s="32" t="str">
        <f t="shared" si="16"/>
        <v>静岡県東伊豆町</v>
      </c>
      <c r="E1041" s="35" t="s">
        <v>2305</v>
      </c>
    </row>
    <row r="1042" spans="1:5" x14ac:dyDescent="0.45">
      <c r="A1042" s="34" t="str">
        <f>B1042&amp;COUNTIF($B$2:B1042,B1042)</f>
        <v>静岡県33</v>
      </c>
      <c r="B1042" s="32" t="s">
        <v>1272</v>
      </c>
      <c r="C1042" s="32" t="s">
        <v>1295</v>
      </c>
      <c r="D1042" s="32" t="str">
        <f t="shared" si="16"/>
        <v>静岡県河津町</v>
      </c>
      <c r="E1042" s="35" t="s">
        <v>2305</v>
      </c>
    </row>
    <row r="1043" spans="1:5" x14ac:dyDescent="0.45">
      <c r="A1043" s="34" t="str">
        <f>B1043&amp;COUNTIF($B$2:B1043,B1043)</f>
        <v>静岡県34</v>
      </c>
      <c r="B1043" s="32" t="s">
        <v>1272</v>
      </c>
      <c r="C1043" s="32" t="s">
        <v>1296</v>
      </c>
      <c r="D1043" s="32" t="str">
        <f t="shared" si="16"/>
        <v>静岡県南伊豆町</v>
      </c>
      <c r="E1043" s="35" t="s">
        <v>2305</v>
      </c>
    </row>
    <row r="1044" spans="1:5" x14ac:dyDescent="0.45">
      <c r="A1044" s="34" t="str">
        <f>B1044&amp;COUNTIF($B$2:B1044,B1044)</f>
        <v>静岡県35</v>
      </c>
      <c r="B1044" s="32" t="s">
        <v>1272</v>
      </c>
      <c r="C1044" s="32" t="s">
        <v>1297</v>
      </c>
      <c r="D1044" s="32" t="str">
        <f t="shared" si="16"/>
        <v>静岡県松崎町</v>
      </c>
      <c r="E1044" s="35" t="s">
        <v>2305</v>
      </c>
    </row>
    <row r="1045" spans="1:5" x14ac:dyDescent="0.45">
      <c r="A1045" s="34" t="str">
        <f>B1045&amp;COUNTIF($B$2:B1045,B1045)</f>
        <v>静岡県36</v>
      </c>
      <c r="B1045" s="32" t="s">
        <v>1272</v>
      </c>
      <c r="C1045" s="32" t="s">
        <v>1298</v>
      </c>
      <c r="D1045" s="32" t="str">
        <f t="shared" si="16"/>
        <v>静岡県西伊豆町</v>
      </c>
      <c r="E1045" s="35" t="s">
        <v>2305</v>
      </c>
    </row>
    <row r="1046" spans="1:5" x14ac:dyDescent="0.45">
      <c r="A1046" s="34" t="str">
        <f>B1046&amp;COUNTIF($B$2:B1046,B1046)</f>
        <v>静岡県37</v>
      </c>
      <c r="B1046" s="32" t="s">
        <v>1272</v>
      </c>
      <c r="C1046" s="32" t="s">
        <v>1299</v>
      </c>
      <c r="D1046" s="32" t="str">
        <f t="shared" si="16"/>
        <v>静岡県函南町</v>
      </c>
      <c r="E1046" s="35" t="s">
        <v>2300</v>
      </c>
    </row>
    <row r="1047" spans="1:5" x14ac:dyDescent="0.45">
      <c r="A1047" s="34" t="str">
        <f>B1047&amp;COUNTIF($B$2:B1047,B1047)</f>
        <v>静岡県38</v>
      </c>
      <c r="B1047" s="32" t="s">
        <v>1272</v>
      </c>
      <c r="C1047" s="32" t="s">
        <v>481</v>
      </c>
      <c r="D1047" s="32" t="str">
        <f t="shared" si="16"/>
        <v>静岡県清水町</v>
      </c>
      <c r="E1047" s="35" t="s">
        <v>2300</v>
      </c>
    </row>
    <row r="1048" spans="1:5" x14ac:dyDescent="0.45">
      <c r="A1048" s="34" t="str">
        <f>B1048&amp;COUNTIF($B$2:B1048,B1048)</f>
        <v>静岡県39</v>
      </c>
      <c r="B1048" s="32" t="s">
        <v>1272</v>
      </c>
      <c r="C1048" s="32" t="s">
        <v>1300</v>
      </c>
      <c r="D1048" s="32" t="str">
        <f t="shared" si="16"/>
        <v>静岡県長泉町</v>
      </c>
      <c r="E1048" s="35" t="s">
        <v>2300</v>
      </c>
    </row>
    <row r="1049" spans="1:5" x14ac:dyDescent="0.45">
      <c r="A1049" s="34" t="str">
        <f>B1049&amp;COUNTIF($B$2:B1049,B1049)</f>
        <v>静岡県40</v>
      </c>
      <c r="B1049" s="32" t="s">
        <v>1272</v>
      </c>
      <c r="C1049" s="32" t="s">
        <v>1301</v>
      </c>
      <c r="D1049" s="32" t="str">
        <f t="shared" si="16"/>
        <v>静岡県小山町</v>
      </c>
      <c r="E1049" s="35" t="s">
        <v>2300</v>
      </c>
    </row>
    <row r="1050" spans="1:5" x14ac:dyDescent="0.45">
      <c r="A1050" s="34" t="str">
        <f>B1050&amp;COUNTIF($B$2:B1050,B1050)</f>
        <v>静岡県41</v>
      </c>
      <c r="B1050" s="32" t="s">
        <v>1272</v>
      </c>
      <c r="C1050" s="32" t="s">
        <v>1302</v>
      </c>
      <c r="D1050" s="32" t="str">
        <f t="shared" si="16"/>
        <v>静岡県吉田町</v>
      </c>
      <c r="E1050" s="35" t="s">
        <v>2303</v>
      </c>
    </row>
    <row r="1051" spans="1:5" x14ac:dyDescent="0.45">
      <c r="A1051" s="34" t="str">
        <f>B1051&amp;COUNTIF($B$2:B1051,B1051)</f>
        <v>静岡県42</v>
      </c>
      <c r="B1051" s="32" t="s">
        <v>1272</v>
      </c>
      <c r="C1051" s="32" t="s">
        <v>1303</v>
      </c>
      <c r="D1051" s="32" t="str">
        <f t="shared" si="16"/>
        <v>静岡県川根本町</v>
      </c>
      <c r="E1051" s="35" t="s">
        <v>2303</v>
      </c>
    </row>
    <row r="1052" spans="1:5" x14ac:dyDescent="0.45">
      <c r="A1052" s="34" t="str">
        <f>B1052&amp;COUNTIF($B$2:B1052,B1052)</f>
        <v>静岡県43</v>
      </c>
      <c r="B1052" s="32" t="s">
        <v>1272</v>
      </c>
      <c r="C1052" s="32" t="s">
        <v>369</v>
      </c>
      <c r="D1052" s="32" t="str">
        <f t="shared" si="16"/>
        <v>静岡県森町</v>
      </c>
      <c r="E1052" s="35" t="s">
        <v>2304</v>
      </c>
    </row>
    <row r="1053" spans="1:5" x14ac:dyDescent="0.45">
      <c r="A1053" s="34" t="str">
        <f>B1053&amp;COUNTIF($B$2:B1053,B1053)</f>
        <v>愛知県1</v>
      </c>
      <c r="B1053" s="32" t="s">
        <v>1304</v>
      </c>
      <c r="C1053" s="32" t="s">
        <v>2306</v>
      </c>
      <c r="D1053" s="32" t="str">
        <f t="shared" si="16"/>
        <v>愛知県名古屋市千種区</v>
      </c>
      <c r="E1053" s="35" t="s">
        <v>2307</v>
      </c>
    </row>
    <row r="1054" spans="1:5" x14ac:dyDescent="0.45">
      <c r="A1054" s="34" t="str">
        <f>B1054&amp;COUNTIF($B$2:B1054,B1054)</f>
        <v>愛知県2</v>
      </c>
      <c r="B1054" s="32" t="s">
        <v>1304</v>
      </c>
      <c r="C1054" s="32" t="s">
        <v>2308</v>
      </c>
      <c r="D1054" s="32" t="str">
        <f t="shared" si="16"/>
        <v>愛知県名古屋市東区</v>
      </c>
      <c r="E1054" s="35" t="s">
        <v>2307</v>
      </c>
    </row>
    <row r="1055" spans="1:5" x14ac:dyDescent="0.45">
      <c r="A1055" s="34" t="str">
        <f>B1055&amp;COUNTIF($B$2:B1055,B1055)</f>
        <v>愛知県3</v>
      </c>
      <c r="B1055" s="32" t="s">
        <v>1304</v>
      </c>
      <c r="C1055" s="32" t="s">
        <v>2309</v>
      </c>
      <c r="D1055" s="32" t="str">
        <f t="shared" si="16"/>
        <v>愛知県名古屋市北区</v>
      </c>
      <c r="E1055" s="35" t="s">
        <v>2307</v>
      </c>
    </row>
    <row r="1056" spans="1:5" x14ac:dyDescent="0.45">
      <c r="A1056" s="34" t="str">
        <f>B1056&amp;COUNTIF($B$2:B1056,B1056)</f>
        <v>愛知県4</v>
      </c>
      <c r="B1056" s="32" t="s">
        <v>1304</v>
      </c>
      <c r="C1056" s="32" t="s">
        <v>2310</v>
      </c>
      <c r="D1056" s="32" t="str">
        <f t="shared" si="16"/>
        <v>愛知県名古屋市西区</v>
      </c>
      <c r="E1056" s="35" t="s">
        <v>2307</v>
      </c>
    </row>
    <row r="1057" spans="1:5" x14ac:dyDescent="0.45">
      <c r="A1057" s="34" t="str">
        <f>B1057&amp;COUNTIF($B$2:B1057,B1057)</f>
        <v>愛知県5</v>
      </c>
      <c r="B1057" s="32" t="s">
        <v>1304</v>
      </c>
      <c r="C1057" s="32" t="s">
        <v>2311</v>
      </c>
      <c r="D1057" s="32" t="str">
        <f t="shared" si="16"/>
        <v>愛知県名古屋市中村区</v>
      </c>
      <c r="E1057" s="35" t="s">
        <v>2307</v>
      </c>
    </row>
    <row r="1058" spans="1:5" x14ac:dyDescent="0.45">
      <c r="A1058" s="34" t="str">
        <f>B1058&amp;COUNTIF($B$2:B1058,B1058)</f>
        <v>愛知県6</v>
      </c>
      <c r="B1058" s="32" t="s">
        <v>1304</v>
      </c>
      <c r="C1058" s="32" t="s">
        <v>2312</v>
      </c>
      <c r="D1058" s="32" t="str">
        <f t="shared" si="16"/>
        <v>愛知県名古屋市中区</v>
      </c>
      <c r="E1058" s="35" t="s">
        <v>2307</v>
      </c>
    </row>
    <row r="1059" spans="1:5" x14ac:dyDescent="0.45">
      <c r="A1059" s="34" t="str">
        <f>B1059&amp;COUNTIF($B$2:B1059,B1059)</f>
        <v>愛知県7</v>
      </c>
      <c r="B1059" s="32" t="s">
        <v>1304</v>
      </c>
      <c r="C1059" s="32" t="s">
        <v>2313</v>
      </c>
      <c r="D1059" s="32" t="str">
        <f t="shared" si="16"/>
        <v>愛知県名古屋市昭和区</v>
      </c>
      <c r="E1059" s="35" t="s">
        <v>2307</v>
      </c>
    </row>
    <row r="1060" spans="1:5" x14ac:dyDescent="0.45">
      <c r="A1060" s="34" t="str">
        <f>B1060&amp;COUNTIF($B$2:B1060,B1060)</f>
        <v>愛知県8</v>
      </c>
      <c r="B1060" s="32" t="s">
        <v>1304</v>
      </c>
      <c r="C1060" s="32" t="s">
        <v>2314</v>
      </c>
      <c r="D1060" s="32" t="str">
        <f t="shared" si="16"/>
        <v>愛知県名古屋市瑞穂区</v>
      </c>
      <c r="E1060" s="35" t="s">
        <v>2307</v>
      </c>
    </row>
    <row r="1061" spans="1:5" x14ac:dyDescent="0.45">
      <c r="A1061" s="34" t="str">
        <f>B1061&amp;COUNTIF($B$2:B1061,B1061)</f>
        <v>愛知県9</v>
      </c>
      <c r="B1061" s="32" t="s">
        <v>1304</v>
      </c>
      <c r="C1061" s="32" t="s">
        <v>2315</v>
      </c>
      <c r="D1061" s="32" t="str">
        <f t="shared" si="16"/>
        <v>愛知県名古屋市熱田区</v>
      </c>
      <c r="E1061" s="35" t="s">
        <v>2307</v>
      </c>
    </row>
    <row r="1062" spans="1:5" x14ac:dyDescent="0.45">
      <c r="A1062" s="34" t="str">
        <f>B1062&amp;COUNTIF($B$2:B1062,B1062)</f>
        <v>愛知県10</v>
      </c>
      <c r="B1062" s="32" t="s">
        <v>1304</v>
      </c>
      <c r="C1062" s="32" t="s">
        <v>2316</v>
      </c>
      <c r="D1062" s="32" t="str">
        <f t="shared" si="16"/>
        <v>愛知県名古屋市中川区</v>
      </c>
      <c r="E1062" s="35" t="s">
        <v>2307</v>
      </c>
    </row>
    <row r="1063" spans="1:5" x14ac:dyDescent="0.45">
      <c r="A1063" s="34" t="str">
        <f>B1063&amp;COUNTIF($B$2:B1063,B1063)</f>
        <v>愛知県11</v>
      </c>
      <c r="B1063" s="32" t="s">
        <v>1304</v>
      </c>
      <c r="C1063" s="32" t="s">
        <v>2317</v>
      </c>
      <c r="D1063" s="32" t="str">
        <f t="shared" si="16"/>
        <v>愛知県名古屋市港区</v>
      </c>
      <c r="E1063" s="35" t="s">
        <v>2307</v>
      </c>
    </row>
    <row r="1064" spans="1:5" x14ac:dyDescent="0.45">
      <c r="A1064" s="34" t="str">
        <f>B1064&amp;COUNTIF($B$2:B1064,B1064)</f>
        <v>愛知県12</v>
      </c>
      <c r="B1064" s="32" t="s">
        <v>1304</v>
      </c>
      <c r="C1064" s="32" t="s">
        <v>2318</v>
      </c>
      <c r="D1064" s="32" t="str">
        <f t="shared" si="16"/>
        <v>愛知県名古屋市南区</v>
      </c>
      <c r="E1064" s="35" t="s">
        <v>2307</v>
      </c>
    </row>
    <row r="1065" spans="1:5" x14ac:dyDescent="0.45">
      <c r="A1065" s="34" t="str">
        <f>B1065&amp;COUNTIF($B$2:B1065,B1065)</f>
        <v>愛知県13</v>
      </c>
      <c r="B1065" s="32" t="s">
        <v>1304</v>
      </c>
      <c r="C1065" s="32" t="s">
        <v>2319</v>
      </c>
      <c r="D1065" s="32" t="str">
        <f t="shared" si="16"/>
        <v>愛知県名古屋市守山区</v>
      </c>
      <c r="E1065" s="35" t="s">
        <v>2307</v>
      </c>
    </row>
    <row r="1066" spans="1:5" x14ac:dyDescent="0.45">
      <c r="A1066" s="34" t="str">
        <f>B1066&amp;COUNTIF($B$2:B1066,B1066)</f>
        <v>愛知県14</v>
      </c>
      <c r="B1066" s="32" t="s">
        <v>1304</v>
      </c>
      <c r="C1066" s="32" t="s">
        <v>2320</v>
      </c>
      <c r="D1066" s="32" t="str">
        <f t="shared" si="16"/>
        <v>愛知県名古屋市緑区</v>
      </c>
      <c r="E1066" s="35" t="s">
        <v>2307</v>
      </c>
    </row>
    <row r="1067" spans="1:5" x14ac:dyDescent="0.45">
      <c r="A1067" s="34" t="str">
        <f>B1067&amp;COUNTIF($B$2:B1067,B1067)</f>
        <v>愛知県15</v>
      </c>
      <c r="B1067" s="32" t="s">
        <v>1304</v>
      </c>
      <c r="C1067" s="32" t="s">
        <v>2321</v>
      </c>
      <c r="D1067" s="32" t="str">
        <f t="shared" si="16"/>
        <v>愛知県名古屋市名東区</v>
      </c>
      <c r="E1067" s="35" t="s">
        <v>2307</v>
      </c>
    </row>
    <row r="1068" spans="1:5" x14ac:dyDescent="0.45">
      <c r="A1068" s="34" t="str">
        <f>B1068&amp;COUNTIF($B$2:B1068,B1068)</f>
        <v>愛知県16</v>
      </c>
      <c r="B1068" s="32" t="s">
        <v>1304</v>
      </c>
      <c r="C1068" s="32" t="s">
        <v>2322</v>
      </c>
      <c r="D1068" s="32" t="str">
        <f t="shared" si="16"/>
        <v>愛知県名古屋市天白区</v>
      </c>
      <c r="E1068" s="35" t="s">
        <v>2307</v>
      </c>
    </row>
    <row r="1069" spans="1:5" x14ac:dyDescent="0.45">
      <c r="A1069" s="34" t="str">
        <f>B1069&amp;COUNTIF($B$2:B1069,B1069)</f>
        <v>愛知県17</v>
      </c>
      <c r="B1069" s="32" t="s">
        <v>1304</v>
      </c>
      <c r="C1069" s="32" t="s">
        <v>1305</v>
      </c>
      <c r="D1069" s="32" t="str">
        <f t="shared" si="16"/>
        <v>愛知県豊橋市</v>
      </c>
      <c r="E1069" s="35" t="s">
        <v>2323</v>
      </c>
    </row>
    <row r="1070" spans="1:5" x14ac:dyDescent="0.45">
      <c r="A1070" s="34" t="str">
        <f>B1070&amp;COUNTIF($B$2:B1070,B1070)</f>
        <v>愛知県18</v>
      </c>
      <c r="B1070" s="32" t="s">
        <v>1304</v>
      </c>
      <c r="C1070" s="32" t="s">
        <v>1306</v>
      </c>
      <c r="D1070" s="32" t="str">
        <f t="shared" si="16"/>
        <v>愛知県岡崎市</v>
      </c>
      <c r="E1070" s="35" t="s">
        <v>2324</v>
      </c>
    </row>
    <row r="1071" spans="1:5" x14ac:dyDescent="0.45">
      <c r="A1071" s="34" t="str">
        <f>B1071&amp;COUNTIF($B$2:B1071,B1071)</f>
        <v>愛知県19</v>
      </c>
      <c r="B1071" s="32" t="s">
        <v>1304</v>
      </c>
      <c r="C1071" s="32" t="s">
        <v>1307</v>
      </c>
      <c r="D1071" s="32" t="str">
        <f t="shared" si="16"/>
        <v>愛知県一宮市</v>
      </c>
      <c r="E1071" s="35" t="s">
        <v>2325</v>
      </c>
    </row>
    <row r="1072" spans="1:5" x14ac:dyDescent="0.45">
      <c r="A1072" s="34" t="str">
        <f>B1072&amp;COUNTIF($B$2:B1072,B1072)</f>
        <v>愛知県20</v>
      </c>
      <c r="B1072" s="32" t="s">
        <v>1304</v>
      </c>
      <c r="C1072" s="32" t="s">
        <v>1308</v>
      </c>
      <c r="D1072" s="32" t="str">
        <f t="shared" si="16"/>
        <v>愛知県瀬戸市</v>
      </c>
      <c r="E1072" s="35" t="s">
        <v>2326</v>
      </c>
    </row>
    <row r="1073" spans="1:5" x14ac:dyDescent="0.45">
      <c r="A1073" s="34" t="str">
        <f>B1073&amp;COUNTIF($B$2:B1073,B1073)</f>
        <v>愛知県21</v>
      </c>
      <c r="B1073" s="32" t="s">
        <v>1304</v>
      </c>
      <c r="C1073" s="32" t="s">
        <v>1309</v>
      </c>
      <c r="D1073" s="32" t="str">
        <f t="shared" si="16"/>
        <v>愛知県半田市</v>
      </c>
      <c r="E1073" s="35" t="s">
        <v>2327</v>
      </c>
    </row>
    <row r="1074" spans="1:5" x14ac:dyDescent="0.45">
      <c r="A1074" s="34" t="str">
        <f>B1074&amp;COUNTIF($B$2:B1074,B1074)</f>
        <v>愛知県22</v>
      </c>
      <c r="B1074" s="32" t="s">
        <v>1304</v>
      </c>
      <c r="C1074" s="32" t="s">
        <v>1310</v>
      </c>
      <c r="D1074" s="32" t="str">
        <f t="shared" si="16"/>
        <v>愛知県春日井市</v>
      </c>
      <c r="E1074" s="35" t="s">
        <v>2328</v>
      </c>
    </row>
    <row r="1075" spans="1:5" x14ac:dyDescent="0.45">
      <c r="A1075" s="34" t="str">
        <f>B1075&amp;COUNTIF($B$2:B1075,B1075)</f>
        <v>愛知県23</v>
      </c>
      <c r="B1075" s="32" t="s">
        <v>1304</v>
      </c>
      <c r="C1075" s="32" t="s">
        <v>1311</v>
      </c>
      <c r="D1075" s="32" t="str">
        <f t="shared" si="16"/>
        <v>愛知県豊川市</v>
      </c>
      <c r="E1075" s="35" t="s">
        <v>2323</v>
      </c>
    </row>
    <row r="1076" spans="1:5" x14ac:dyDescent="0.45">
      <c r="A1076" s="34" t="str">
        <f>B1076&amp;COUNTIF($B$2:B1076,B1076)</f>
        <v>愛知県24</v>
      </c>
      <c r="B1076" s="32" t="s">
        <v>1304</v>
      </c>
      <c r="C1076" s="32" t="s">
        <v>1312</v>
      </c>
      <c r="D1076" s="32" t="str">
        <f t="shared" si="16"/>
        <v>愛知県津島市</v>
      </c>
      <c r="E1076" s="35" t="s">
        <v>2329</v>
      </c>
    </row>
    <row r="1077" spans="1:5" x14ac:dyDescent="0.45">
      <c r="A1077" s="34" t="str">
        <f>B1077&amp;COUNTIF($B$2:B1077,B1077)</f>
        <v>愛知県25</v>
      </c>
      <c r="B1077" s="32" t="s">
        <v>1304</v>
      </c>
      <c r="C1077" s="32" t="s">
        <v>1313</v>
      </c>
      <c r="D1077" s="32" t="str">
        <f t="shared" si="16"/>
        <v>愛知県碧南市</v>
      </c>
      <c r="E1077" s="35" t="s">
        <v>2330</v>
      </c>
    </row>
    <row r="1078" spans="1:5" x14ac:dyDescent="0.45">
      <c r="A1078" s="34" t="str">
        <f>B1078&amp;COUNTIF($B$2:B1078,B1078)</f>
        <v>愛知県26</v>
      </c>
      <c r="B1078" s="32" t="s">
        <v>1304</v>
      </c>
      <c r="C1078" s="32" t="s">
        <v>1314</v>
      </c>
      <c r="D1078" s="32" t="str">
        <f t="shared" si="16"/>
        <v>愛知県刈谷市</v>
      </c>
      <c r="E1078" s="35" t="s">
        <v>2330</v>
      </c>
    </row>
    <row r="1079" spans="1:5" x14ac:dyDescent="0.45">
      <c r="A1079" s="34" t="str">
        <f>B1079&amp;COUNTIF($B$2:B1079,B1079)</f>
        <v>愛知県27</v>
      </c>
      <c r="B1079" s="32" t="s">
        <v>1304</v>
      </c>
      <c r="C1079" s="32" t="s">
        <v>1315</v>
      </c>
      <c r="D1079" s="32" t="str">
        <f t="shared" si="16"/>
        <v>愛知県豊田市</v>
      </c>
      <c r="E1079" s="35" t="s">
        <v>2331</v>
      </c>
    </row>
    <row r="1080" spans="1:5" x14ac:dyDescent="0.45">
      <c r="A1080" s="34" t="str">
        <f>B1080&amp;COUNTIF($B$2:B1080,B1080)</f>
        <v>愛知県28</v>
      </c>
      <c r="B1080" s="32" t="s">
        <v>1304</v>
      </c>
      <c r="C1080" s="32" t="s">
        <v>1316</v>
      </c>
      <c r="D1080" s="32" t="str">
        <f t="shared" si="16"/>
        <v>愛知県安城市</v>
      </c>
      <c r="E1080" s="35" t="s">
        <v>2330</v>
      </c>
    </row>
    <row r="1081" spans="1:5" x14ac:dyDescent="0.45">
      <c r="A1081" s="34" t="str">
        <f>B1081&amp;COUNTIF($B$2:B1081,B1081)</f>
        <v>愛知県29</v>
      </c>
      <c r="B1081" s="32" t="s">
        <v>1304</v>
      </c>
      <c r="C1081" s="32" t="s">
        <v>1317</v>
      </c>
      <c r="D1081" s="32" t="str">
        <f t="shared" si="16"/>
        <v>愛知県西尾市</v>
      </c>
      <c r="E1081" s="35" t="s">
        <v>2330</v>
      </c>
    </row>
    <row r="1082" spans="1:5" x14ac:dyDescent="0.45">
      <c r="A1082" s="34" t="str">
        <f>B1082&amp;COUNTIF($B$2:B1082,B1082)</f>
        <v>愛知県30</v>
      </c>
      <c r="B1082" s="32" t="s">
        <v>1304</v>
      </c>
      <c r="C1082" s="32" t="s">
        <v>1318</v>
      </c>
      <c r="D1082" s="32" t="str">
        <f t="shared" si="16"/>
        <v>愛知県蒲郡市</v>
      </c>
      <c r="E1082" s="35" t="s">
        <v>2323</v>
      </c>
    </row>
    <row r="1083" spans="1:5" x14ac:dyDescent="0.45">
      <c r="A1083" s="34" t="str">
        <f>B1083&amp;COUNTIF($B$2:B1083,B1083)</f>
        <v>愛知県31</v>
      </c>
      <c r="B1083" s="32" t="s">
        <v>1304</v>
      </c>
      <c r="C1083" s="32" t="s">
        <v>1319</v>
      </c>
      <c r="D1083" s="32" t="str">
        <f t="shared" si="16"/>
        <v>愛知県犬山市</v>
      </c>
      <c r="E1083" s="35" t="s">
        <v>2328</v>
      </c>
    </row>
    <row r="1084" spans="1:5" x14ac:dyDescent="0.45">
      <c r="A1084" s="34" t="str">
        <f>B1084&amp;COUNTIF($B$2:B1084,B1084)</f>
        <v>愛知県32</v>
      </c>
      <c r="B1084" s="32" t="s">
        <v>1304</v>
      </c>
      <c r="C1084" s="32" t="s">
        <v>1320</v>
      </c>
      <c r="D1084" s="32" t="str">
        <f t="shared" si="16"/>
        <v>愛知県常滑市</v>
      </c>
      <c r="E1084" s="35" t="s">
        <v>2327</v>
      </c>
    </row>
    <row r="1085" spans="1:5" x14ac:dyDescent="0.45">
      <c r="A1085" s="34" t="str">
        <f>B1085&amp;COUNTIF($B$2:B1085,B1085)</f>
        <v>愛知県33</v>
      </c>
      <c r="B1085" s="32" t="s">
        <v>1304</v>
      </c>
      <c r="C1085" s="32" t="s">
        <v>1321</v>
      </c>
      <c r="D1085" s="32" t="str">
        <f t="shared" si="16"/>
        <v>愛知県江南市</v>
      </c>
      <c r="E1085" s="35" t="s">
        <v>2328</v>
      </c>
    </row>
    <row r="1086" spans="1:5" x14ac:dyDescent="0.45">
      <c r="A1086" s="34" t="str">
        <f>B1086&amp;COUNTIF($B$2:B1086,B1086)</f>
        <v>愛知県34</v>
      </c>
      <c r="B1086" s="32" t="s">
        <v>1304</v>
      </c>
      <c r="C1086" s="32" t="s">
        <v>1322</v>
      </c>
      <c r="D1086" s="32" t="str">
        <f t="shared" si="16"/>
        <v>愛知県小牧市</v>
      </c>
      <c r="E1086" s="35" t="s">
        <v>2328</v>
      </c>
    </row>
    <row r="1087" spans="1:5" x14ac:dyDescent="0.45">
      <c r="A1087" s="34" t="str">
        <f>B1087&amp;COUNTIF($B$2:B1087,B1087)</f>
        <v>愛知県35</v>
      </c>
      <c r="B1087" s="32" t="s">
        <v>1304</v>
      </c>
      <c r="C1087" s="32" t="s">
        <v>1323</v>
      </c>
      <c r="D1087" s="32" t="str">
        <f t="shared" si="16"/>
        <v>愛知県稲沢市</v>
      </c>
      <c r="E1087" s="35" t="s">
        <v>2325</v>
      </c>
    </row>
    <row r="1088" spans="1:5" x14ac:dyDescent="0.45">
      <c r="A1088" s="34" t="str">
        <f>B1088&amp;COUNTIF($B$2:B1088,B1088)</f>
        <v>愛知県36</v>
      </c>
      <c r="B1088" s="32" t="s">
        <v>1304</v>
      </c>
      <c r="C1088" s="32" t="s">
        <v>1324</v>
      </c>
      <c r="D1088" s="32" t="str">
        <f t="shared" si="16"/>
        <v>愛知県新城市</v>
      </c>
      <c r="E1088" s="35" t="s">
        <v>2332</v>
      </c>
    </row>
    <row r="1089" spans="1:5" x14ac:dyDescent="0.45">
      <c r="A1089" s="34" t="str">
        <f>B1089&amp;COUNTIF($B$2:B1089,B1089)</f>
        <v>愛知県37</v>
      </c>
      <c r="B1089" s="32" t="s">
        <v>1304</v>
      </c>
      <c r="C1089" s="32" t="s">
        <v>1325</v>
      </c>
      <c r="D1089" s="32" t="str">
        <f t="shared" si="16"/>
        <v>愛知県東海市</v>
      </c>
      <c r="E1089" s="35" t="s">
        <v>2327</v>
      </c>
    </row>
    <row r="1090" spans="1:5" x14ac:dyDescent="0.45">
      <c r="A1090" s="34" t="str">
        <f>B1090&amp;COUNTIF($B$2:B1090,B1090)</f>
        <v>愛知県38</v>
      </c>
      <c r="B1090" s="32" t="s">
        <v>1304</v>
      </c>
      <c r="C1090" s="32" t="s">
        <v>1326</v>
      </c>
      <c r="D1090" s="32" t="str">
        <f t="shared" ref="D1090:D1153" si="17">B1090&amp;C1090</f>
        <v>愛知県大府市</v>
      </c>
      <c r="E1090" s="35" t="s">
        <v>2327</v>
      </c>
    </row>
    <row r="1091" spans="1:5" x14ac:dyDescent="0.45">
      <c r="A1091" s="34" t="str">
        <f>B1091&amp;COUNTIF($B$2:B1091,B1091)</f>
        <v>愛知県39</v>
      </c>
      <c r="B1091" s="32" t="s">
        <v>1304</v>
      </c>
      <c r="C1091" s="32" t="s">
        <v>1327</v>
      </c>
      <c r="D1091" s="32" t="str">
        <f t="shared" si="17"/>
        <v>愛知県知多市</v>
      </c>
      <c r="E1091" s="35" t="s">
        <v>2327</v>
      </c>
    </row>
    <row r="1092" spans="1:5" x14ac:dyDescent="0.45">
      <c r="A1092" s="34" t="str">
        <f>B1092&amp;COUNTIF($B$2:B1092,B1092)</f>
        <v>愛知県40</v>
      </c>
      <c r="B1092" s="32" t="s">
        <v>1304</v>
      </c>
      <c r="C1092" s="32" t="s">
        <v>1328</v>
      </c>
      <c r="D1092" s="32" t="str">
        <f t="shared" si="17"/>
        <v>愛知県知立市</v>
      </c>
      <c r="E1092" s="35" t="s">
        <v>2330</v>
      </c>
    </row>
    <row r="1093" spans="1:5" x14ac:dyDescent="0.45">
      <c r="A1093" s="34" t="str">
        <f>B1093&amp;COUNTIF($B$2:B1093,B1093)</f>
        <v>愛知県41</v>
      </c>
      <c r="B1093" s="32" t="s">
        <v>1304</v>
      </c>
      <c r="C1093" s="32" t="s">
        <v>1329</v>
      </c>
      <c r="D1093" s="32" t="str">
        <f t="shared" si="17"/>
        <v>愛知県尾張旭市</v>
      </c>
      <c r="E1093" s="35" t="s">
        <v>2326</v>
      </c>
    </row>
    <row r="1094" spans="1:5" x14ac:dyDescent="0.45">
      <c r="A1094" s="34" t="str">
        <f>B1094&amp;COUNTIF($B$2:B1094,B1094)</f>
        <v>愛知県42</v>
      </c>
      <c r="B1094" s="32" t="s">
        <v>1304</v>
      </c>
      <c r="C1094" s="32" t="s">
        <v>1330</v>
      </c>
      <c r="D1094" s="32" t="str">
        <f t="shared" si="17"/>
        <v>愛知県高浜市</v>
      </c>
      <c r="E1094" s="35" t="s">
        <v>2330</v>
      </c>
    </row>
    <row r="1095" spans="1:5" x14ac:dyDescent="0.45">
      <c r="A1095" s="34" t="str">
        <f>B1095&amp;COUNTIF($B$2:B1095,B1095)</f>
        <v>愛知県43</v>
      </c>
      <c r="B1095" s="32" t="s">
        <v>1304</v>
      </c>
      <c r="C1095" s="32" t="s">
        <v>1331</v>
      </c>
      <c r="D1095" s="32" t="str">
        <f t="shared" si="17"/>
        <v>愛知県岩倉市</v>
      </c>
      <c r="E1095" s="35" t="s">
        <v>2328</v>
      </c>
    </row>
    <row r="1096" spans="1:5" x14ac:dyDescent="0.45">
      <c r="A1096" s="34" t="str">
        <f>B1096&amp;COUNTIF($B$2:B1096,B1096)</f>
        <v>愛知県44</v>
      </c>
      <c r="B1096" s="32" t="s">
        <v>1304</v>
      </c>
      <c r="C1096" s="32" t="s">
        <v>1332</v>
      </c>
      <c r="D1096" s="32" t="str">
        <f t="shared" si="17"/>
        <v>愛知県豊明市</v>
      </c>
      <c r="E1096" s="35" t="s">
        <v>2326</v>
      </c>
    </row>
    <row r="1097" spans="1:5" x14ac:dyDescent="0.45">
      <c r="A1097" s="34" t="str">
        <f>B1097&amp;COUNTIF($B$2:B1097,B1097)</f>
        <v>愛知県45</v>
      </c>
      <c r="B1097" s="32" t="s">
        <v>1304</v>
      </c>
      <c r="C1097" s="32" t="s">
        <v>1333</v>
      </c>
      <c r="D1097" s="32" t="str">
        <f t="shared" si="17"/>
        <v>愛知県日進市</v>
      </c>
      <c r="E1097" s="35" t="s">
        <v>2326</v>
      </c>
    </row>
    <row r="1098" spans="1:5" x14ac:dyDescent="0.45">
      <c r="A1098" s="34" t="str">
        <f>B1098&amp;COUNTIF($B$2:B1098,B1098)</f>
        <v>愛知県46</v>
      </c>
      <c r="B1098" s="32" t="s">
        <v>1304</v>
      </c>
      <c r="C1098" s="32" t="s">
        <v>1334</v>
      </c>
      <c r="D1098" s="32" t="str">
        <f t="shared" si="17"/>
        <v>愛知県田原市</v>
      </c>
      <c r="E1098" s="35" t="s">
        <v>2323</v>
      </c>
    </row>
    <row r="1099" spans="1:5" x14ac:dyDescent="0.45">
      <c r="A1099" s="34" t="str">
        <f>B1099&amp;COUNTIF($B$2:B1099,B1099)</f>
        <v>愛知県47</v>
      </c>
      <c r="B1099" s="32" t="s">
        <v>1304</v>
      </c>
      <c r="C1099" s="32" t="s">
        <v>1335</v>
      </c>
      <c r="D1099" s="32" t="str">
        <f t="shared" si="17"/>
        <v>愛知県愛西市</v>
      </c>
      <c r="E1099" s="35" t="s">
        <v>2329</v>
      </c>
    </row>
    <row r="1100" spans="1:5" x14ac:dyDescent="0.45">
      <c r="A1100" s="34" t="str">
        <f>B1100&amp;COUNTIF($B$2:B1100,B1100)</f>
        <v>愛知県48</v>
      </c>
      <c r="B1100" s="32" t="s">
        <v>1304</v>
      </c>
      <c r="C1100" s="32" t="s">
        <v>1336</v>
      </c>
      <c r="D1100" s="32" t="str">
        <f t="shared" si="17"/>
        <v>愛知県清須市</v>
      </c>
      <c r="E1100" s="35" t="s">
        <v>2307</v>
      </c>
    </row>
    <row r="1101" spans="1:5" x14ac:dyDescent="0.45">
      <c r="A1101" s="34" t="str">
        <f>B1101&amp;COUNTIF($B$2:B1101,B1101)</f>
        <v>愛知県49</v>
      </c>
      <c r="B1101" s="32" t="s">
        <v>1304</v>
      </c>
      <c r="C1101" s="32" t="s">
        <v>1337</v>
      </c>
      <c r="D1101" s="32" t="str">
        <f t="shared" si="17"/>
        <v>愛知県北名古屋市</v>
      </c>
      <c r="E1101" s="35" t="s">
        <v>2307</v>
      </c>
    </row>
    <row r="1102" spans="1:5" x14ac:dyDescent="0.45">
      <c r="A1102" s="34" t="str">
        <f>B1102&amp;COUNTIF($B$2:B1102,B1102)</f>
        <v>愛知県50</v>
      </c>
      <c r="B1102" s="32" t="s">
        <v>1304</v>
      </c>
      <c r="C1102" s="32" t="s">
        <v>1338</v>
      </c>
      <c r="D1102" s="32" t="str">
        <f t="shared" si="17"/>
        <v>愛知県弥富市</v>
      </c>
      <c r="E1102" s="35" t="s">
        <v>2329</v>
      </c>
    </row>
    <row r="1103" spans="1:5" x14ac:dyDescent="0.45">
      <c r="A1103" s="34" t="str">
        <f>B1103&amp;COUNTIF($B$2:B1103,B1103)</f>
        <v>愛知県51</v>
      </c>
      <c r="B1103" s="32" t="s">
        <v>1304</v>
      </c>
      <c r="C1103" s="32" t="s">
        <v>1339</v>
      </c>
      <c r="D1103" s="32" t="str">
        <f t="shared" si="17"/>
        <v>愛知県みよし市</v>
      </c>
      <c r="E1103" s="35" t="s">
        <v>2331</v>
      </c>
    </row>
    <row r="1104" spans="1:5" x14ac:dyDescent="0.45">
      <c r="A1104" s="34" t="str">
        <f>B1104&amp;COUNTIF($B$2:B1104,B1104)</f>
        <v>愛知県52</v>
      </c>
      <c r="B1104" s="32" t="s">
        <v>1304</v>
      </c>
      <c r="C1104" s="32" t="s">
        <v>1340</v>
      </c>
      <c r="D1104" s="32" t="str">
        <f t="shared" si="17"/>
        <v>愛知県あま市</v>
      </c>
      <c r="E1104" s="35" t="s">
        <v>2329</v>
      </c>
    </row>
    <row r="1105" spans="1:5" x14ac:dyDescent="0.45">
      <c r="A1105" s="34" t="str">
        <f>B1105&amp;COUNTIF($B$2:B1105,B1105)</f>
        <v>愛知県53</v>
      </c>
      <c r="B1105" s="32" t="s">
        <v>1304</v>
      </c>
      <c r="C1105" s="32" t="s">
        <v>1341</v>
      </c>
      <c r="D1105" s="32" t="str">
        <f t="shared" si="17"/>
        <v>愛知県長久手市</v>
      </c>
      <c r="E1105" s="35" t="s">
        <v>2326</v>
      </c>
    </row>
    <row r="1106" spans="1:5" x14ac:dyDescent="0.45">
      <c r="A1106" s="34" t="str">
        <f>B1106&amp;COUNTIF($B$2:B1106,B1106)</f>
        <v>愛知県54</v>
      </c>
      <c r="B1106" s="32" t="s">
        <v>1304</v>
      </c>
      <c r="C1106" s="32" t="s">
        <v>1342</v>
      </c>
      <c r="D1106" s="32" t="str">
        <f t="shared" si="17"/>
        <v>愛知県東郷町</v>
      </c>
      <c r="E1106" s="35" t="s">
        <v>2326</v>
      </c>
    </row>
    <row r="1107" spans="1:5" x14ac:dyDescent="0.45">
      <c r="A1107" s="34" t="str">
        <f>B1107&amp;COUNTIF($B$2:B1107,B1107)</f>
        <v>愛知県55</v>
      </c>
      <c r="B1107" s="32" t="s">
        <v>1304</v>
      </c>
      <c r="C1107" s="32" t="s">
        <v>1343</v>
      </c>
      <c r="D1107" s="32" t="str">
        <f t="shared" si="17"/>
        <v>愛知県豊山町</v>
      </c>
      <c r="E1107" s="35" t="s">
        <v>2307</v>
      </c>
    </row>
    <row r="1108" spans="1:5" x14ac:dyDescent="0.45">
      <c r="A1108" s="34" t="str">
        <f>B1108&amp;COUNTIF($B$2:B1108,B1108)</f>
        <v>愛知県56</v>
      </c>
      <c r="B1108" s="32" t="s">
        <v>1304</v>
      </c>
      <c r="C1108" s="32" t="s">
        <v>1344</v>
      </c>
      <c r="D1108" s="32" t="str">
        <f t="shared" si="17"/>
        <v>愛知県大口町</v>
      </c>
      <c r="E1108" s="35" t="s">
        <v>2328</v>
      </c>
    </row>
    <row r="1109" spans="1:5" x14ac:dyDescent="0.45">
      <c r="A1109" s="34" t="str">
        <f>B1109&amp;COUNTIF($B$2:B1109,B1109)</f>
        <v>愛知県57</v>
      </c>
      <c r="B1109" s="32" t="s">
        <v>1304</v>
      </c>
      <c r="C1109" s="32" t="s">
        <v>1345</v>
      </c>
      <c r="D1109" s="32" t="str">
        <f t="shared" si="17"/>
        <v>愛知県扶桑町</v>
      </c>
      <c r="E1109" s="35" t="s">
        <v>2328</v>
      </c>
    </row>
    <row r="1110" spans="1:5" x14ac:dyDescent="0.45">
      <c r="A1110" s="34" t="str">
        <f>B1110&amp;COUNTIF($B$2:B1110,B1110)</f>
        <v>愛知県58</v>
      </c>
      <c r="B1110" s="32" t="s">
        <v>1304</v>
      </c>
      <c r="C1110" s="32" t="s">
        <v>1346</v>
      </c>
      <c r="D1110" s="32" t="str">
        <f t="shared" si="17"/>
        <v>愛知県大治町</v>
      </c>
      <c r="E1110" s="35" t="s">
        <v>2329</v>
      </c>
    </row>
    <row r="1111" spans="1:5" x14ac:dyDescent="0.45">
      <c r="A1111" s="34" t="str">
        <f>B1111&amp;COUNTIF($B$2:B1111,B1111)</f>
        <v>愛知県59</v>
      </c>
      <c r="B1111" s="32" t="s">
        <v>1304</v>
      </c>
      <c r="C1111" s="32" t="s">
        <v>1347</v>
      </c>
      <c r="D1111" s="32" t="str">
        <f t="shared" si="17"/>
        <v>愛知県蟹江町</v>
      </c>
      <c r="E1111" s="35" t="s">
        <v>2329</v>
      </c>
    </row>
    <row r="1112" spans="1:5" x14ac:dyDescent="0.45">
      <c r="A1112" s="34" t="str">
        <f>B1112&amp;COUNTIF($B$2:B1112,B1112)</f>
        <v>愛知県60</v>
      </c>
      <c r="B1112" s="32" t="s">
        <v>1304</v>
      </c>
      <c r="C1112" s="32" t="s">
        <v>1348</v>
      </c>
      <c r="D1112" s="32" t="str">
        <f t="shared" si="17"/>
        <v>愛知県飛島村</v>
      </c>
      <c r="E1112" s="35" t="s">
        <v>2329</v>
      </c>
    </row>
    <row r="1113" spans="1:5" x14ac:dyDescent="0.45">
      <c r="A1113" s="34" t="str">
        <f>B1113&amp;COUNTIF($B$2:B1113,B1113)</f>
        <v>愛知県61</v>
      </c>
      <c r="B1113" s="32" t="s">
        <v>1304</v>
      </c>
      <c r="C1113" s="32" t="s">
        <v>1349</v>
      </c>
      <c r="D1113" s="32" t="str">
        <f t="shared" si="17"/>
        <v>愛知県阿久比町</v>
      </c>
      <c r="E1113" s="35" t="s">
        <v>2327</v>
      </c>
    </row>
    <row r="1114" spans="1:5" x14ac:dyDescent="0.45">
      <c r="A1114" s="34" t="str">
        <f>B1114&amp;COUNTIF($B$2:B1114,B1114)</f>
        <v>愛知県62</v>
      </c>
      <c r="B1114" s="32" t="s">
        <v>1304</v>
      </c>
      <c r="C1114" s="32" t="s">
        <v>1350</v>
      </c>
      <c r="D1114" s="32" t="str">
        <f t="shared" si="17"/>
        <v>愛知県東浦町</v>
      </c>
      <c r="E1114" s="35" t="s">
        <v>2327</v>
      </c>
    </row>
    <row r="1115" spans="1:5" x14ac:dyDescent="0.45">
      <c r="A1115" s="34" t="str">
        <f>B1115&amp;COUNTIF($B$2:B1115,B1115)</f>
        <v>愛知県63</v>
      </c>
      <c r="B1115" s="32" t="s">
        <v>1304</v>
      </c>
      <c r="C1115" s="32" t="s">
        <v>1351</v>
      </c>
      <c r="D1115" s="32" t="str">
        <f t="shared" si="17"/>
        <v>愛知県南知多町</v>
      </c>
      <c r="E1115" s="35" t="s">
        <v>2327</v>
      </c>
    </row>
    <row r="1116" spans="1:5" x14ac:dyDescent="0.45">
      <c r="A1116" s="34" t="str">
        <f>B1116&amp;COUNTIF($B$2:B1116,B1116)</f>
        <v>愛知県64</v>
      </c>
      <c r="B1116" s="32" t="s">
        <v>1304</v>
      </c>
      <c r="C1116" s="32" t="s">
        <v>1124</v>
      </c>
      <c r="D1116" s="32" t="str">
        <f t="shared" si="17"/>
        <v>愛知県美浜町</v>
      </c>
      <c r="E1116" s="35" t="s">
        <v>2327</v>
      </c>
    </row>
    <row r="1117" spans="1:5" x14ac:dyDescent="0.45">
      <c r="A1117" s="34" t="str">
        <f>B1117&amp;COUNTIF($B$2:B1117,B1117)</f>
        <v>愛知県65</v>
      </c>
      <c r="B1117" s="32" t="s">
        <v>1304</v>
      </c>
      <c r="C1117" s="32" t="s">
        <v>1352</v>
      </c>
      <c r="D1117" s="32" t="str">
        <f t="shared" si="17"/>
        <v>愛知県武豊町</v>
      </c>
      <c r="E1117" s="35" t="s">
        <v>2327</v>
      </c>
    </row>
    <row r="1118" spans="1:5" x14ac:dyDescent="0.45">
      <c r="A1118" s="34" t="str">
        <f>B1118&amp;COUNTIF($B$2:B1118,B1118)</f>
        <v>愛知県66</v>
      </c>
      <c r="B1118" s="32" t="s">
        <v>1304</v>
      </c>
      <c r="C1118" s="32" t="s">
        <v>1353</v>
      </c>
      <c r="D1118" s="32" t="str">
        <f t="shared" si="17"/>
        <v>愛知県幸田町</v>
      </c>
      <c r="E1118" s="35" t="s">
        <v>2324</v>
      </c>
    </row>
    <row r="1119" spans="1:5" x14ac:dyDescent="0.45">
      <c r="A1119" s="34" t="str">
        <f>B1119&amp;COUNTIF($B$2:B1119,B1119)</f>
        <v>愛知県67</v>
      </c>
      <c r="B1119" s="32" t="s">
        <v>1304</v>
      </c>
      <c r="C1119" s="32" t="s">
        <v>1354</v>
      </c>
      <c r="D1119" s="32" t="str">
        <f t="shared" si="17"/>
        <v>愛知県設楽町</v>
      </c>
      <c r="E1119" s="35" t="s">
        <v>2332</v>
      </c>
    </row>
    <row r="1120" spans="1:5" x14ac:dyDescent="0.45">
      <c r="A1120" s="34" t="str">
        <f>B1120&amp;COUNTIF($B$2:B1120,B1120)</f>
        <v>愛知県68</v>
      </c>
      <c r="B1120" s="32" t="s">
        <v>1304</v>
      </c>
      <c r="C1120" s="32" t="s">
        <v>1355</v>
      </c>
      <c r="D1120" s="32" t="str">
        <f t="shared" si="17"/>
        <v>愛知県東栄町</v>
      </c>
      <c r="E1120" s="35" t="s">
        <v>2332</v>
      </c>
    </row>
    <row r="1121" spans="1:5" x14ac:dyDescent="0.45">
      <c r="A1121" s="34" t="str">
        <f>B1121&amp;COUNTIF($B$2:B1121,B1121)</f>
        <v>愛知県69</v>
      </c>
      <c r="B1121" s="32" t="s">
        <v>1304</v>
      </c>
      <c r="C1121" s="32" t="s">
        <v>1356</v>
      </c>
      <c r="D1121" s="32" t="str">
        <f t="shared" si="17"/>
        <v>愛知県豊根村</v>
      </c>
      <c r="E1121" s="35" t="s">
        <v>2332</v>
      </c>
    </row>
    <row r="1122" spans="1:5" x14ac:dyDescent="0.45">
      <c r="A1122" s="34" t="str">
        <f>B1122&amp;COUNTIF($B$2:B1122,B1122)</f>
        <v>三重県1</v>
      </c>
      <c r="B1122" s="32" t="s">
        <v>1357</v>
      </c>
      <c r="C1122" s="32" t="s">
        <v>1358</v>
      </c>
      <c r="D1122" s="32" t="str">
        <f t="shared" si="17"/>
        <v>三重県津市</v>
      </c>
      <c r="E1122" s="35" t="s">
        <v>2333</v>
      </c>
    </row>
    <row r="1123" spans="1:5" x14ac:dyDescent="0.45">
      <c r="A1123" s="34" t="str">
        <f>B1123&amp;COUNTIF($B$2:B1123,B1123)</f>
        <v>三重県2</v>
      </c>
      <c r="B1123" s="32" t="s">
        <v>1357</v>
      </c>
      <c r="C1123" s="32" t="s">
        <v>1359</v>
      </c>
      <c r="D1123" s="32" t="str">
        <f t="shared" si="17"/>
        <v>三重県四日市市</v>
      </c>
      <c r="E1123" s="35" t="s">
        <v>2334</v>
      </c>
    </row>
    <row r="1124" spans="1:5" x14ac:dyDescent="0.45">
      <c r="A1124" s="34" t="str">
        <f>B1124&amp;COUNTIF($B$2:B1124,B1124)</f>
        <v>三重県3</v>
      </c>
      <c r="B1124" s="32" t="s">
        <v>1357</v>
      </c>
      <c r="C1124" s="32" t="s">
        <v>1360</v>
      </c>
      <c r="D1124" s="32" t="str">
        <f t="shared" si="17"/>
        <v>三重県伊勢市</v>
      </c>
      <c r="E1124" s="35" t="s">
        <v>2335</v>
      </c>
    </row>
    <row r="1125" spans="1:5" x14ac:dyDescent="0.45">
      <c r="A1125" s="34" t="str">
        <f>B1125&amp;COUNTIF($B$2:B1125,B1125)</f>
        <v>三重県4</v>
      </c>
      <c r="B1125" s="32" t="s">
        <v>1357</v>
      </c>
      <c r="C1125" s="32" t="s">
        <v>1361</v>
      </c>
      <c r="D1125" s="32" t="str">
        <f t="shared" si="17"/>
        <v>三重県松阪市</v>
      </c>
      <c r="E1125" s="35" t="s">
        <v>2335</v>
      </c>
    </row>
    <row r="1126" spans="1:5" x14ac:dyDescent="0.45">
      <c r="A1126" s="34" t="str">
        <f>B1126&amp;COUNTIF($B$2:B1126,B1126)</f>
        <v>三重県5</v>
      </c>
      <c r="B1126" s="32" t="s">
        <v>1357</v>
      </c>
      <c r="C1126" s="32" t="s">
        <v>1362</v>
      </c>
      <c r="D1126" s="32" t="str">
        <f t="shared" si="17"/>
        <v>三重県桑名市</v>
      </c>
      <c r="E1126" s="35" t="s">
        <v>2334</v>
      </c>
    </row>
    <row r="1127" spans="1:5" x14ac:dyDescent="0.45">
      <c r="A1127" s="34" t="str">
        <f>B1127&amp;COUNTIF($B$2:B1127,B1127)</f>
        <v>三重県6</v>
      </c>
      <c r="B1127" s="32" t="s">
        <v>1357</v>
      </c>
      <c r="C1127" s="32" t="s">
        <v>1363</v>
      </c>
      <c r="D1127" s="32" t="str">
        <f t="shared" si="17"/>
        <v>三重県鈴鹿市</v>
      </c>
      <c r="E1127" s="35" t="s">
        <v>2334</v>
      </c>
    </row>
    <row r="1128" spans="1:5" x14ac:dyDescent="0.45">
      <c r="A1128" s="34" t="str">
        <f>B1128&amp;COUNTIF($B$2:B1128,B1128)</f>
        <v>三重県7</v>
      </c>
      <c r="B1128" s="32" t="s">
        <v>1357</v>
      </c>
      <c r="C1128" s="32" t="s">
        <v>1364</v>
      </c>
      <c r="D1128" s="32" t="str">
        <f t="shared" si="17"/>
        <v>三重県名張市</v>
      </c>
      <c r="E1128" s="35" t="s">
        <v>2333</v>
      </c>
    </row>
    <row r="1129" spans="1:5" x14ac:dyDescent="0.45">
      <c r="A1129" s="34" t="str">
        <f>B1129&amp;COUNTIF($B$2:B1129,B1129)</f>
        <v>三重県8</v>
      </c>
      <c r="B1129" s="32" t="s">
        <v>1357</v>
      </c>
      <c r="C1129" s="32" t="s">
        <v>1365</v>
      </c>
      <c r="D1129" s="32" t="str">
        <f t="shared" si="17"/>
        <v>三重県尾鷲市</v>
      </c>
      <c r="E1129" s="35" t="s">
        <v>2336</v>
      </c>
    </row>
    <row r="1130" spans="1:5" x14ac:dyDescent="0.45">
      <c r="A1130" s="34" t="str">
        <f>B1130&amp;COUNTIF($B$2:B1130,B1130)</f>
        <v>三重県9</v>
      </c>
      <c r="B1130" s="32" t="s">
        <v>1357</v>
      </c>
      <c r="C1130" s="32" t="s">
        <v>1366</v>
      </c>
      <c r="D1130" s="32" t="str">
        <f t="shared" si="17"/>
        <v>三重県亀山市</v>
      </c>
      <c r="E1130" s="35" t="s">
        <v>2334</v>
      </c>
    </row>
    <row r="1131" spans="1:5" x14ac:dyDescent="0.45">
      <c r="A1131" s="34" t="str">
        <f>B1131&amp;COUNTIF($B$2:B1131,B1131)</f>
        <v>三重県10</v>
      </c>
      <c r="B1131" s="32" t="s">
        <v>1357</v>
      </c>
      <c r="C1131" s="32" t="s">
        <v>1367</v>
      </c>
      <c r="D1131" s="32" t="str">
        <f t="shared" si="17"/>
        <v>三重県鳥羽市</v>
      </c>
      <c r="E1131" s="35" t="s">
        <v>2335</v>
      </c>
    </row>
    <row r="1132" spans="1:5" x14ac:dyDescent="0.45">
      <c r="A1132" s="34" t="str">
        <f>B1132&amp;COUNTIF($B$2:B1132,B1132)</f>
        <v>三重県11</v>
      </c>
      <c r="B1132" s="32" t="s">
        <v>1357</v>
      </c>
      <c r="C1132" s="32" t="s">
        <v>1368</v>
      </c>
      <c r="D1132" s="32" t="str">
        <f t="shared" si="17"/>
        <v>三重県熊野市</v>
      </c>
      <c r="E1132" s="35" t="s">
        <v>2336</v>
      </c>
    </row>
    <row r="1133" spans="1:5" x14ac:dyDescent="0.45">
      <c r="A1133" s="34" t="str">
        <f>B1133&amp;COUNTIF($B$2:B1133,B1133)</f>
        <v>三重県12</v>
      </c>
      <c r="B1133" s="32" t="s">
        <v>1357</v>
      </c>
      <c r="C1133" s="32" t="s">
        <v>1369</v>
      </c>
      <c r="D1133" s="32" t="str">
        <f t="shared" si="17"/>
        <v>三重県いなべ市</v>
      </c>
      <c r="E1133" s="35" t="s">
        <v>2334</v>
      </c>
    </row>
    <row r="1134" spans="1:5" x14ac:dyDescent="0.45">
      <c r="A1134" s="34" t="str">
        <f>B1134&amp;COUNTIF($B$2:B1134,B1134)</f>
        <v>三重県13</v>
      </c>
      <c r="B1134" s="32" t="s">
        <v>1357</v>
      </c>
      <c r="C1134" s="32" t="s">
        <v>1370</v>
      </c>
      <c r="D1134" s="32" t="str">
        <f t="shared" si="17"/>
        <v>三重県志摩市</v>
      </c>
      <c r="E1134" s="35" t="s">
        <v>2335</v>
      </c>
    </row>
    <row r="1135" spans="1:5" x14ac:dyDescent="0.45">
      <c r="A1135" s="34" t="str">
        <f>B1135&amp;COUNTIF($B$2:B1135,B1135)</f>
        <v>三重県14</v>
      </c>
      <c r="B1135" s="32" t="s">
        <v>1357</v>
      </c>
      <c r="C1135" s="32" t="s">
        <v>1371</v>
      </c>
      <c r="D1135" s="32" t="str">
        <f t="shared" si="17"/>
        <v>三重県伊賀市</v>
      </c>
      <c r="E1135" s="35" t="s">
        <v>2333</v>
      </c>
    </row>
    <row r="1136" spans="1:5" x14ac:dyDescent="0.45">
      <c r="A1136" s="34" t="str">
        <f>B1136&amp;COUNTIF($B$2:B1136,B1136)</f>
        <v>三重県15</v>
      </c>
      <c r="B1136" s="32" t="s">
        <v>1357</v>
      </c>
      <c r="C1136" s="32" t="s">
        <v>1372</v>
      </c>
      <c r="D1136" s="32" t="str">
        <f t="shared" si="17"/>
        <v>三重県木曽岬町</v>
      </c>
      <c r="E1136" s="35" t="s">
        <v>2334</v>
      </c>
    </row>
    <row r="1137" spans="1:5" x14ac:dyDescent="0.45">
      <c r="A1137" s="34" t="str">
        <f>B1137&amp;COUNTIF($B$2:B1137,B1137)</f>
        <v>三重県16</v>
      </c>
      <c r="B1137" s="32" t="s">
        <v>1357</v>
      </c>
      <c r="C1137" s="32" t="s">
        <v>1373</v>
      </c>
      <c r="D1137" s="32" t="str">
        <f t="shared" si="17"/>
        <v>三重県東員町</v>
      </c>
      <c r="E1137" s="35" t="s">
        <v>2334</v>
      </c>
    </row>
    <row r="1138" spans="1:5" x14ac:dyDescent="0.45">
      <c r="A1138" s="34" t="str">
        <f>B1138&amp;COUNTIF($B$2:B1138,B1138)</f>
        <v>三重県17</v>
      </c>
      <c r="B1138" s="32" t="s">
        <v>1357</v>
      </c>
      <c r="C1138" s="32" t="s">
        <v>1374</v>
      </c>
      <c r="D1138" s="32" t="str">
        <f t="shared" si="17"/>
        <v>三重県菰野町</v>
      </c>
      <c r="E1138" s="35" t="s">
        <v>2334</v>
      </c>
    </row>
    <row r="1139" spans="1:5" x14ac:dyDescent="0.45">
      <c r="A1139" s="34" t="str">
        <f>B1139&amp;COUNTIF($B$2:B1139,B1139)</f>
        <v>三重県18</v>
      </c>
      <c r="B1139" s="32" t="s">
        <v>1357</v>
      </c>
      <c r="C1139" s="32" t="s">
        <v>656</v>
      </c>
      <c r="D1139" s="32" t="str">
        <f t="shared" si="17"/>
        <v>三重県朝日町</v>
      </c>
      <c r="E1139" s="35" t="s">
        <v>2334</v>
      </c>
    </row>
    <row r="1140" spans="1:5" x14ac:dyDescent="0.45">
      <c r="A1140" s="34" t="str">
        <f>B1140&amp;COUNTIF($B$2:B1140,B1140)</f>
        <v>三重県19</v>
      </c>
      <c r="B1140" s="32" t="s">
        <v>1357</v>
      </c>
      <c r="C1140" s="32" t="s">
        <v>1375</v>
      </c>
      <c r="D1140" s="32" t="str">
        <f t="shared" si="17"/>
        <v>三重県川越町</v>
      </c>
      <c r="E1140" s="35" t="s">
        <v>2334</v>
      </c>
    </row>
    <row r="1141" spans="1:5" x14ac:dyDescent="0.45">
      <c r="A1141" s="34" t="str">
        <f>B1141&amp;COUNTIF($B$2:B1141,B1141)</f>
        <v>三重県20</v>
      </c>
      <c r="B1141" s="32" t="s">
        <v>1357</v>
      </c>
      <c r="C1141" s="32" t="s">
        <v>1376</v>
      </c>
      <c r="D1141" s="32" t="str">
        <f t="shared" si="17"/>
        <v>三重県多気町</v>
      </c>
      <c r="E1141" s="35" t="s">
        <v>2335</v>
      </c>
    </row>
    <row r="1142" spans="1:5" x14ac:dyDescent="0.45">
      <c r="A1142" s="34" t="str">
        <f>B1142&amp;COUNTIF($B$2:B1142,B1142)</f>
        <v>三重県21</v>
      </c>
      <c r="B1142" s="32" t="s">
        <v>1357</v>
      </c>
      <c r="C1142" s="32" t="s">
        <v>834</v>
      </c>
      <c r="D1142" s="32" t="str">
        <f t="shared" si="17"/>
        <v>三重県明和町</v>
      </c>
      <c r="E1142" s="35" t="s">
        <v>2335</v>
      </c>
    </row>
    <row r="1143" spans="1:5" x14ac:dyDescent="0.45">
      <c r="A1143" s="34" t="str">
        <f>B1143&amp;COUNTIF($B$2:B1143,B1143)</f>
        <v>三重県22</v>
      </c>
      <c r="B1143" s="32" t="s">
        <v>1357</v>
      </c>
      <c r="C1143" s="32" t="s">
        <v>1377</v>
      </c>
      <c r="D1143" s="32" t="str">
        <f t="shared" si="17"/>
        <v>三重県大台町</v>
      </c>
      <c r="E1143" s="35" t="s">
        <v>2335</v>
      </c>
    </row>
    <row r="1144" spans="1:5" x14ac:dyDescent="0.45">
      <c r="A1144" s="34" t="str">
        <f>B1144&amp;COUNTIF($B$2:B1144,B1144)</f>
        <v>三重県23</v>
      </c>
      <c r="B1144" s="32" t="s">
        <v>1357</v>
      </c>
      <c r="C1144" s="32" t="s">
        <v>1378</v>
      </c>
      <c r="D1144" s="32" t="str">
        <f t="shared" si="17"/>
        <v>三重県玉城町</v>
      </c>
      <c r="E1144" s="35" t="s">
        <v>2335</v>
      </c>
    </row>
    <row r="1145" spans="1:5" x14ac:dyDescent="0.45">
      <c r="A1145" s="34" t="str">
        <f>B1145&amp;COUNTIF($B$2:B1145,B1145)</f>
        <v>三重県24</v>
      </c>
      <c r="B1145" s="32" t="s">
        <v>1357</v>
      </c>
      <c r="C1145" s="32" t="s">
        <v>1379</v>
      </c>
      <c r="D1145" s="32" t="str">
        <f t="shared" si="17"/>
        <v>三重県度会町</v>
      </c>
      <c r="E1145" s="35" t="s">
        <v>2335</v>
      </c>
    </row>
    <row r="1146" spans="1:5" x14ac:dyDescent="0.45">
      <c r="A1146" s="34" t="str">
        <f>B1146&amp;COUNTIF($B$2:B1146,B1146)</f>
        <v>三重県25</v>
      </c>
      <c r="B1146" s="32" t="s">
        <v>1357</v>
      </c>
      <c r="C1146" s="32" t="s">
        <v>1380</v>
      </c>
      <c r="D1146" s="32" t="str">
        <f t="shared" si="17"/>
        <v>三重県大紀町</v>
      </c>
      <c r="E1146" s="35" t="s">
        <v>2335</v>
      </c>
    </row>
    <row r="1147" spans="1:5" x14ac:dyDescent="0.45">
      <c r="A1147" s="34" t="str">
        <f>B1147&amp;COUNTIF($B$2:B1147,B1147)</f>
        <v>三重県26</v>
      </c>
      <c r="B1147" s="32" t="s">
        <v>1357</v>
      </c>
      <c r="C1147" s="32" t="s">
        <v>1381</v>
      </c>
      <c r="D1147" s="32" t="str">
        <f t="shared" si="17"/>
        <v>三重県南伊勢町</v>
      </c>
      <c r="E1147" s="35" t="s">
        <v>2335</v>
      </c>
    </row>
    <row r="1148" spans="1:5" x14ac:dyDescent="0.45">
      <c r="A1148" s="34" t="str">
        <f>B1148&amp;COUNTIF($B$2:B1148,B1148)</f>
        <v>三重県27</v>
      </c>
      <c r="B1148" s="32" t="s">
        <v>1357</v>
      </c>
      <c r="C1148" s="32" t="s">
        <v>1382</v>
      </c>
      <c r="D1148" s="32" t="str">
        <f t="shared" si="17"/>
        <v>三重県紀北町</v>
      </c>
      <c r="E1148" s="35" t="s">
        <v>2336</v>
      </c>
    </row>
    <row r="1149" spans="1:5" x14ac:dyDescent="0.45">
      <c r="A1149" s="34" t="str">
        <f>B1149&amp;COUNTIF($B$2:B1149,B1149)</f>
        <v>三重県28</v>
      </c>
      <c r="B1149" s="32" t="s">
        <v>1357</v>
      </c>
      <c r="C1149" s="32" t="s">
        <v>1383</v>
      </c>
      <c r="D1149" s="32" t="str">
        <f t="shared" si="17"/>
        <v>三重県御浜町</v>
      </c>
      <c r="E1149" s="35" t="s">
        <v>2336</v>
      </c>
    </row>
    <row r="1150" spans="1:5" x14ac:dyDescent="0.45">
      <c r="A1150" s="34" t="str">
        <f>B1150&amp;COUNTIF($B$2:B1150,B1150)</f>
        <v>三重県29</v>
      </c>
      <c r="B1150" s="32" t="s">
        <v>1357</v>
      </c>
      <c r="C1150" s="32" t="s">
        <v>1384</v>
      </c>
      <c r="D1150" s="32" t="str">
        <f t="shared" si="17"/>
        <v>三重県紀宝町</v>
      </c>
      <c r="E1150" s="35" t="s">
        <v>2336</v>
      </c>
    </row>
    <row r="1151" spans="1:5" x14ac:dyDescent="0.45">
      <c r="A1151" s="34" t="str">
        <f>B1151&amp;COUNTIF($B$2:B1151,B1151)</f>
        <v>滋賀県1</v>
      </c>
      <c r="B1151" s="32" t="s">
        <v>1385</v>
      </c>
      <c r="C1151" s="32" t="s">
        <v>1386</v>
      </c>
      <c r="D1151" s="32" t="str">
        <f t="shared" si="17"/>
        <v>滋賀県大津市</v>
      </c>
      <c r="E1151" s="35" t="s">
        <v>2337</v>
      </c>
    </row>
    <row r="1152" spans="1:5" x14ac:dyDescent="0.45">
      <c r="A1152" s="34" t="str">
        <f>B1152&amp;COUNTIF($B$2:B1152,B1152)</f>
        <v>滋賀県2</v>
      </c>
      <c r="B1152" s="32" t="s">
        <v>1385</v>
      </c>
      <c r="C1152" s="32" t="s">
        <v>1387</v>
      </c>
      <c r="D1152" s="32" t="str">
        <f t="shared" si="17"/>
        <v>滋賀県彦根市</v>
      </c>
      <c r="E1152" s="35" t="s">
        <v>2338</v>
      </c>
    </row>
    <row r="1153" spans="1:5" x14ac:dyDescent="0.45">
      <c r="A1153" s="34" t="str">
        <f>B1153&amp;COUNTIF($B$2:B1153,B1153)</f>
        <v>滋賀県3</v>
      </c>
      <c r="B1153" s="32" t="s">
        <v>1385</v>
      </c>
      <c r="C1153" s="32" t="s">
        <v>1388</v>
      </c>
      <c r="D1153" s="32" t="str">
        <f t="shared" si="17"/>
        <v>滋賀県長浜市</v>
      </c>
      <c r="E1153" s="35" t="s">
        <v>2339</v>
      </c>
    </row>
    <row r="1154" spans="1:5" x14ac:dyDescent="0.45">
      <c r="A1154" s="34" t="str">
        <f>B1154&amp;COUNTIF($B$2:B1154,B1154)</f>
        <v>滋賀県4</v>
      </c>
      <c r="B1154" s="32" t="s">
        <v>1385</v>
      </c>
      <c r="C1154" s="32" t="s">
        <v>1389</v>
      </c>
      <c r="D1154" s="32" t="str">
        <f t="shared" ref="D1154:D1217" si="18">B1154&amp;C1154</f>
        <v>滋賀県近江八幡市</v>
      </c>
      <c r="E1154" s="35" t="s">
        <v>2340</v>
      </c>
    </row>
    <row r="1155" spans="1:5" x14ac:dyDescent="0.45">
      <c r="A1155" s="34" t="str">
        <f>B1155&amp;COUNTIF($B$2:B1155,B1155)</f>
        <v>滋賀県5</v>
      </c>
      <c r="B1155" s="32" t="s">
        <v>1385</v>
      </c>
      <c r="C1155" s="32" t="s">
        <v>1390</v>
      </c>
      <c r="D1155" s="32" t="str">
        <f t="shared" si="18"/>
        <v>滋賀県草津市</v>
      </c>
      <c r="E1155" s="35" t="s">
        <v>2341</v>
      </c>
    </row>
    <row r="1156" spans="1:5" x14ac:dyDescent="0.45">
      <c r="A1156" s="34" t="str">
        <f>B1156&amp;COUNTIF($B$2:B1156,B1156)</f>
        <v>滋賀県6</v>
      </c>
      <c r="B1156" s="32" t="s">
        <v>1385</v>
      </c>
      <c r="C1156" s="32" t="s">
        <v>1391</v>
      </c>
      <c r="D1156" s="32" t="str">
        <f t="shared" si="18"/>
        <v>滋賀県守山市</v>
      </c>
      <c r="E1156" s="35" t="s">
        <v>2341</v>
      </c>
    </row>
    <row r="1157" spans="1:5" x14ac:dyDescent="0.45">
      <c r="A1157" s="34" t="str">
        <f>B1157&amp;COUNTIF($B$2:B1157,B1157)</f>
        <v>滋賀県7</v>
      </c>
      <c r="B1157" s="32" t="s">
        <v>1385</v>
      </c>
      <c r="C1157" s="32" t="s">
        <v>1392</v>
      </c>
      <c r="D1157" s="32" t="str">
        <f t="shared" si="18"/>
        <v>滋賀県栗東市</v>
      </c>
      <c r="E1157" s="35" t="s">
        <v>2341</v>
      </c>
    </row>
    <row r="1158" spans="1:5" x14ac:dyDescent="0.45">
      <c r="A1158" s="34" t="str">
        <f>B1158&amp;COUNTIF($B$2:B1158,B1158)</f>
        <v>滋賀県8</v>
      </c>
      <c r="B1158" s="32" t="s">
        <v>1385</v>
      </c>
      <c r="C1158" s="32" t="s">
        <v>1393</v>
      </c>
      <c r="D1158" s="32" t="str">
        <f t="shared" si="18"/>
        <v>滋賀県甲賀市</v>
      </c>
      <c r="E1158" s="35" t="s">
        <v>2342</v>
      </c>
    </row>
    <row r="1159" spans="1:5" x14ac:dyDescent="0.45">
      <c r="A1159" s="34" t="str">
        <f>B1159&amp;COUNTIF($B$2:B1159,B1159)</f>
        <v>滋賀県9</v>
      </c>
      <c r="B1159" s="32" t="s">
        <v>1385</v>
      </c>
      <c r="C1159" s="32" t="s">
        <v>1394</v>
      </c>
      <c r="D1159" s="32" t="str">
        <f t="shared" si="18"/>
        <v>滋賀県野洲市</v>
      </c>
      <c r="E1159" s="35" t="s">
        <v>2341</v>
      </c>
    </row>
    <row r="1160" spans="1:5" x14ac:dyDescent="0.45">
      <c r="A1160" s="34" t="str">
        <f>B1160&amp;COUNTIF($B$2:B1160,B1160)</f>
        <v>滋賀県10</v>
      </c>
      <c r="B1160" s="32" t="s">
        <v>1385</v>
      </c>
      <c r="C1160" s="32" t="s">
        <v>1395</v>
      </c>
      <c r="D1160" s="32" t="str">
        <f t="shared" si="18"/>
        <v>滋賀県湖南市</v>
      </c>
      <c r="E1160" s="35" t="s">
        <v>2342</v>
      </c>
    </row>
    <row r="1161" spans="1:5" x14ac:dyDescent="0.45">
      <c r="A1161" s="34" t="str">
        <f>B1161&amp;COUNTIF($B$2:B1161,B1161)</f>
        <v>滋賀県11</v>
      </c>
      <c r="B1161" s="32" t="s">
        <v>1385</v>
      </c>
      <c r="C1161" s="32" t="s">
        <v>1396</v>
      </c>
      <c r="D1161" s="32" t="str">
        <f t="shared" si="18"/>
        <v>滋賀県高島市</v>
      </c>
      <c r="E1161" s="35" t="s">
        <v>2343</v>
      </c>
    </row>
    <row r="1162" spans="1:5" x14ac:dyDescent="0.45">
      <c r="A1162" s="34" t="str">
        <f>B1162&amp;COUNTIF($B$2:B1162,B1162)</f>
        <v>滋賀県12</v>
      </c>
      <c r="B1162" s="32" t="s">
        <v>1385</v>
      </c>
      <c r="C1162" s="32" t="s">
        <v>1397</v>
      </c>
      <c r="D1162" s="32" t="str">
        <f t="shared" si="18"/>
        <v>滋賀県東近江市</v>
      </c>
      <c r="E1162" s="35" t="s">
        <v>2340</v>
      </c>
    </row>
    <row r="1163" spans="1:5" x14ac:dyDescent="0.45">
      <c r="A1163" s="34" t="str">
        <f>B1163&amp;COUNTIF($B$2:B1163,B1163)</f>
        <v>滋賀県13</v>
      </c>
      <c r="B1163" s="32" t="s">
        <v>1385</v>
      </c>
      <c r="C1163" s="32" t="s">
        <v>1398</v>
      </c>
      <c r="D1163" s="32" t="str">
        <f t="shared" si="18"/>
        <v>滋賀県米原市</v>
      </c>
      <c r="E1163" s="35" t="s">
        <v>2339</v>
      </c>
    </row>
    <row r="1164" spans="1:5" x14ac:dyDescent="0.45">
      <c r="A1164" s="34" t="str">
        <f>B1164&amp;COUNTIF($B$2:B1164,B1164)</f>
        <v>滋賀県14</v>
      </c>
      <c r="B1164" s="32" t="s">
        <v>1385</v>
      </c>
      <c r="C1164" s="32" t="s">
        <v>1399</v>
      </c>
      <c r="D1164" s="32" t="str">
        <f t="shared" si="18"/>
        <v>滋賀県日野町</v>
      </c>
      <c r="E1164" s="35" t="s">
        <v>2340</v>
      </c>
    </row>
    <row r="1165" spans="1:5" x14ac:dyDescent="0.45">
      <c r="A1165" s="34" t="str">
        <f>B1165&amp;COUNTIF($B$2:B1165,B1165)</f>
        <v>滋賀県15</v>
      </c>
      <c r="B1165" s="32" t="s">
        <v>1385</v>
      </c>
      <c r="C1165" s="32" t="s">
        <v>1400</v>
      </c>
      <c r="D1165" s="32" t="str">
        <f t="shared" si="18"/>
        <v>滋賀県竜王町</v>
      </c>
      <c r="E1165" s="35" t="s">
        <v>2340</v>
      </c>
    </row>
    <row r="1166" spans="1:5" x14ac:dyDescent="0.45">
      <c r="A1166" s="34" t="str">
        <f>B1166&amp;COUNTIF($B$2:B1166,B1166)</f>
        <v>滋賀県16</v>
      </c>
      <c r="B1166" s="32" t="s">
        <v>1385</v>
      </c>
      <c r="C1166" s="32" t="s">
        <v>1401</v>
      </c>
      <c r="D1166" s="32" t="str">
        <f t="shared" si="18"/>
        <v>滋賀県愛荘町</v>
      </c>
      <c r="E1166" s="35" t="s">
        <v>2338</v>
      </c>
    </row>
    <row r="1167" spans="1:5" x14ac:dyDescent="0.45">
      <c r="A1167" s="34" t="str">
        <f>B1167&amp;COUNTIF($B$2:B1167,B1167)</f>
        <v>滋賀県17</v>
      </c>
      <c r="B1167" s="32" t="s">
        <v>1385</v>
      </c>
      <c r="C1167" s="32" t="s">
        <v>1402</v>
      </c>
      <c r="D1167" s="32" t="str">
        <f t="shared" si="18"/>
        <v>滋賀県豊郷町</v>
      </c>
      <c r="E1167" s="35" t="s">
        <v>2338</v>
      </c>
    </row>
    <row r="1168" spans="1:5" x14ac:dyDescent="0.45">
      <c r="A1168" s="34" t="str">
        <f>B1168&amp;COUNTIF($B$2:B1168,B1168)</f>
        <v>滋賀県18</v>
      </c>
      <c r="B1168" s="32" t="s">
        <v>1385</v>
      </c>
      <c r="C1168" s="32" t="s">
        <v>1403</v>
      </c>
      <c r="D1168" s="32" t="str">
        <f t="shared" si="18"/>
        <v>滋賀県甲良町</v>
      </c>
      <c r="E1168" s="35" t="s">
        <v>2338</v>
      </c>
    </row>
    <row r="1169" spans="1:5" x14ac:dyDescent="0.45">
      <c r="A1169" s="34" t="str">
        <f>B1169&amp;COUNTIF($B$2:B1169,B1169)</f>
        <v>滋賀県19</v>
      </c>
      <c r="B1169" s="32" t="s">
        <v>1385</v>
      </c>
      <c r="C1169" s="32" t="s">
        <v>1404</v>
      </c>
      <c r="D1169" s="32" t="str">
        <f t="shared" si="18"/>
        <v>滋賀県多賀町</v>
      </c>
      <c r="E1169" s="35" t="s">
        <v>2338</v>
      </c>
    </row>
    <row r="1170" spans="1:5" x14ac:dyDescent="0.45">
      <c r="A1170" s="34" t="str">
        <f>B1170&amp;COUNTIF($B$2:B1170,B1170)</f>
        <v>京都府1</v>
      </c>
      <c r="B1170" s="32" t="s">
        <v>1405</v>
      </c>
      <c r="C1170" s="32" t="s">
        <v>2344</v>
      </c>
      <c r="D1170" s="32" t="str">
        <f t="shared" si="18"/>
        <v>京都府京都市北区</v>
      </c>
      <c r="E1170" s="35" t="s">
        <v>2345</v>
      </c>
    </row>
    <row r="1171" spans="1:5" x14ac:dyDescent="0.45">
      <c r="A1171" s="34" t="str">
        <f>B1171&amp;COUNTIF($B$2:B1171,B1171)</f>
        <v>京都府2</v>
      </c>
      <c r="B1171" s="32" t="s">
        <v>1405</v>
      </c>
      <c r="C1171" s="32" t="s">
        <v>2346</v>
      </c>
      <c r="D1171" s="32" t="str">
        <f t="shared" si="18"/>
        <v>京都府京都市上京区</v>
      </c>
      <c r="E1171" s="35" t="s">
        <v>2345</v>
      </c>
    </row>
    <row r="1172" spans="1:5" x14ac:dyDescent="0.45">
      <c r="A1172" s="34" t="str">
        <f>B1172&amp;COUNTIF($B$2:B1172,B1172)</f>
        <v>京都府3</v>
      </c>
      <c r="B1172" s="32" t="s">
        <v>1405</v>
      </c>
      <c r="C1172" s="32" t="s">
        <v>2347</v>
      </c>
      <c r="D1172" s="32" t="str">
        <f t="shared" si="18"/>
        <v>京都府京都市左京区</v>
      </c>
      <c r="E1172" s="35" t="s">
        <v>2345</v>
      </c>
    </row>
    <row r="1173" spans="1:5" x14ac:dyDescent="0.45">
      <c r="A1173" s="34" t="str">
        <f>B1173&amp;COUNTIF($B$2:B1173,B1173)</f>
        <v>京都府4</v>
      </c>
      <c r="B1173" s="32" t="s">
        <v>1405</v>
      </c>
      <c r="C1173" s="32" t="s">
        <v>2348</v>
      </c>
      <c r="D1173" s="32" t="str">
        <f t="shared" si="18"/>
        <v>京都府京都市中京区</v>
      </c>
      <c r="E1173" s="35" t="s">
        <v>2345</v>
      </c>
    </row>
    <row r="1174" spans="1:5" x14ac:dyDescent="0.45">
      <c r="A1174" s="34" t="str">
        <f>B1174&amp;COUNTIF($B$2:B1174,B1174)</f>
        <v>京都府5</v>
      </c>
      <c r="B1174" s="32" t="s">
        <v>1405</v>
      </c>
      <c r="C1174" s="32" t="s">
        <v>2349</v>
      </c>
      <c r="D1174" s="32" t="str">
        <f t="shared" si="18"/>
        <v>京都府京都市東山区</v>
      </c>
      <c r="E1174" s="35" t="s">
        <v>2345</v>
      </c>
    </row>
    <row r="1175" spans="1:5" x14ac:dyDescent="0.45">
      <c r="A1175" s="34" t="str">
        <f>B1175&amp;COUNTIF($B$2:B1175,B1175)</f>
        <v>京都府6</v>
      </c>
      <c r="B1175" s="32" t="s">
        <v>1405</v>
      </c>
      <c r="C1175" s="32" t="s">
        <v>2350</v>
      </c>
      <c r="D1175" s="32" t="str">
        <f t="shared" si="18"/>
        <v>京都府京都市下京区</v>
      </c>
      <c r="E1175" s="35" t="s">
        <v>2345</v>
      </c>
    </row>
    <row r="1176" spans="1:5" x14ac:dyDescent="0.45">
      <c r="A1176" s="34" t="str">
        <f>B1176&amp;COUNTIF($B$2:B1176,B1176)</f>
        <v>京都府7</v>
      </c>
      <c r="B1176" s="32" t="s">
        <v>1405</v>
      </c>
      <c r="C1176" s="32" t="s">
        <v>2351</v>
      </c>
      <c r="D1176" s="32" t="str">
        <f t="shared" si="18"/>
        <v>京都府京都市南区</v>
      </c>
      <c r="E1176" s="35" t="s">
        <v>2345</v>
      </c>
    </row>
    <row r="1177" spans="1:5" x14ac:dyDescent="0.45">
      <c r="A1177" s="34" t="str">
        <f>B1177&amp;COUNTIF($B$2:B1177,B1177)</f>
        <v>京都府8</v>
      </c>
      <c r="B1177" s="32" t="s">
        <v>1405</v>
      </c>
      <c r="C1177" s="32" t="s">
        <v>2352</v>
      </c>
      <c r="D1177" s="32" t="str">
        <f t="shared" si="18"/>
        <v>京都府京都市右京区</v>
      </c>
      <c r="E1177" s="35" t="s">
        <v>2345</v>
      </c>
    </row>
    <row r="1178" spans="1:5" x14ac:dyDescent="0.45">
      <c r="A1178" s="34" t="str">
        <f>B1178&amp;COUNTIF($B$2:B1178,B1178)</f>
        <v>京都府9</v>
      </c>
      <c r="B1178" s="32" t="s">
        <v>1405</v>
      </c>
      <c r="C1178" s="32" t="s">
        <v>2353</v>
      </c>
      <c r="D1178" s="32" t="str">
        <f t="shared" si="18"/>
        <v>京都府京都市伏見区</v>
      </c>
      <c r="E1178" s="35" t="s">
        <v>2345</v>
      </c>
    </row>
    <row r="1179" spans="1:5" x14ac:dyDescent="0.45">
      <c r="A1179" s="34" t="str">
        <f>B1179&amp;COUNTIF($B$2:B1179,B1179)</f>
        <v>京都府10</v>
      </c>
      <c r="B1179" s="32" t="s">
        <v>1405</v>
      </c>
      <c r="C1179" s="32" t="s">
        <v>2354</v>
      </c>
      <c r="D1179" s="32" t="str">
        <f t="shared" si="18"/>
        <v>京都府京都市山科区</v>
      </c>
      <c r="E1179" s="35" t="s">
        <v>2345</v>
      </c>
    </row>
    <row r="1180" spans="1:5" x14ac:dyDescent="0.45">
      <c r="A1180" s="34" t="str">
        <f>B1180&amp;COUNTIF($B$2:B1180,B1180)</f>
        <v>京都府11</v>
      </c>
      <c r="B1180" s="32" t="s">
        <v>1405</v>
      </c>
      <c r="C1180" s="32" t="s">
        <v>2355</v>
      </c>
      <c r="D1180" s="32" t="str">
        <f t="shared" si="18"/>
        <v>京都府京都市西京区</v>
      </c>
      <c r="E1180" s="35" t="s">
        <v>2345</v>
      </c>
    </row>
    <row r="1181" spans="1:5" x14ac:dyDescent="0.45">
      <c r="A1181" s="34" t="str">
        <f>B1181&amp;COUNTIF($B$2:B1181,B1181)</f>
        <v>京都府12</v>
      </c>
      <c r="B1181" s="32" t="s">
        <v>1405</v>
      </c>
      <c r="C1181" s="32" t="s">
        <v>1406</v>
      </c>
      <c r="D1181" s="32" t="str">
        <f t="shared" si="18"/>
        <v>京都府福知山市</v>
      </c>
      <c r="E1181" s="35" t="s">
        <v>2356</v>
      </c>
    </row>
    <row r="1182" spans="1:5" x14ac:dyDescent="0.45">
      <c r="A1182" s="34" t="str">
        <f>B1182&amp;COUNTIF($B$2:B1182,B1182)</f>
        <v>京都府13</v>
      </c>
      <c r="B1182" s="32" t="s">
        <v>1405</v>
      </c>
      <c r="C1182" s="32" t="s">
        <v>1407</v>
      </c>
      <c r="D1182" s="32" t="str">
        <f t="shared" si="18"/>
        <v>京都府舞鶴市</v>
      </c>
      <c r="E1182" s="35" t="s">
        <v>2356</v>
      </c>
    </row>
    <row r="1183" spans="1:5" x14ac:dyDescent="0.45">
      <c r="A1183" s="34" t="str">
        <f>B1183&amp;COUNTIF($B$2:B1183,B1183)</f>
        <v>京都府14</v>
      </c>
      <c r="B1183" s="32" t="s">
        <v>1405</v>
      </c>
      <c r="C1183" s="32" t="s">
        <v>1408</v>
      </c>
      <c r="D1183" s="32" t="str">
        <f t="shared" si="18"/>
        <v>京都府綾部市</v>
      </c>
      <c r="E1183" s="35" t="s">
        <v>2356</v>
      </c>
    </row>
    <row r="1184" spans="1:5" x14ac:dyDescent="0.45">
      <c r="A1184" s="34" t="str">
        <f>B1184&amp;COUNTIF($B$2:B1184,B1184)</f>
        <v>京都府15</v>
      </c>
      <c r="B1184" s="32" t="s">
        <v>1405</v>
      </c>
      <c r="C1184" s="32" t="s">
        <v>1409</v>
      </c>
      <c r="D1184" s="32" t="str">
        <f t="shared" si="18"/>
        <v>京都府宇治市</v>
      </c>
      <c r="E1184" s="35" t="s">
        <v>2357</v>
      </c>
    </row>
    <row r="1185" spans="1:5" x14ac:dyDescent="0.45">
      <c r="A1185" s="34" t="str">
        <f>B1185&amp;COUNTIF($B$2:B1185,B1185)</f>
        <v>京都府16</v>
      </c>
      <c r="B1185" s="32" t="s">
        <v>1405</v>
      </c>
      <c r="C1185" s="32" t="s">
        <v>1410</v>
      </c>
      <c r="D1185" s="32" t="str">
        <f t="shared" si="18"/>
        <v>京都府宮津市</v>
      </c>
      <c r="E1185" s="35" t="s">
        <v>2358</v>
      </c>
    </row>
    <row r="1186" spans="1:5" x14ac:dyDescent="0.45">
      <c r="A1186" s="34" t="str">
        <f>B1186&amp;COUNTIF($B$2:B1186,B1186)</f>
        <v>京都府17</v>
      </c>
      <c r="B1186" s="32" t="s">
        <v>1405</v>
      </c>
      <c r="C1186" s="32" t="s">
        <v>1411</v>
      </c>
      <c r="D1186" s="32" t="str">
        <f t="shared" si="18"/>
        <v>京都府亀岡市</v>
      </c>
      <c r="E1186" s="35" t="s">
        <v>2359</v>
      </c>
    </row>
    <row r="1187" spans="1:5" x14ac:dyDescent="0.45">
      <c r="A1187" s="34" t="str">
        <f>B1187&amp;COUNTIF($B$2:B1187,B1187)</f>
        <v>京都府18</v>
      </c>
      <c r="B1187" s="32" t="s">
        <v>1405</v>
      </c>
      <c r="C1187" s="32" t="s">
        <v>1412</v>
      </c>
      <c r="D1187" s="32" t="str">
        <f t="shared" si="18"/>
        <v>京都府城陽市</v>
      </c>
      <c r="E1187" s="35" t="s">
        <v>2357</v>
      </c>
    </row>
    <row r="1188" spans="1:5" x14ac:dyDescent="0.45">
      <c r="A1188" s="34" t="str">
        <f>B1188&amp;COUNTIF($B$2:B1188,B1188)</f>
        <v>京都府19</v>
      </c>
      <c r="B1188" s="32" t="s">
        <v>1405</v>
      </c>
      <c r="C1188" s="32" t="s">
        <v>1413</v>
      </c>
      <c r="D1188" s="32" t="str">
        <f t="shared" si="18"/>
        <v>京都府向日市</v>
      </c>
      <c r="E1188" s="35" t="s">
        <v>2345</v>
      </c>
    </row>
    <row r="1189" spans="1:5" x14ac:dyDescent="0.45">
      <c r="A1189" s="34" t="str">
        <f>B1189&amp;COUNTIF($B$2:B1189,B1189)</f>
        <v>京都府20</v>
      </c>
      <c r="B1189" s="32" t="s">
        <v>1405</v>
      </c>
      <c r="C1189" s="32" t="s">
        <v>1414</v>
      </c>
      <c r="D1189" s="32" t="str">
        <f t="shared" si="18"/>
        <v>京都府長岡京市</v>
      </c>
      <c r="E1189" s="35" t="s">
        <v>2345</v>
      </c>
    </row>
    <row r="1190" spans="1:5" x14ac:dyDescent="0.45">
      <c r="A1190" s="34" t="str">
        <f>B1190&amp;COUNTIF($B$2:B1190,B1190)</f>
        <v>京都府21</v>
      </c>
      <c r="B1190" s="32" t="s">
        <v>1405</v>
      </c>
      <c r="C1190" s="32" t="s">
        <v>1415</v>
      </c>
      <c r="D1190" s="32" t="str">
        <f t="shared" si="18"/>
        <v>京都府八幡市</v>
      </c>
      <c r="E1190" s="35" t="s">
        <v>2357</v>
      </c>
    </row>
    <row r="1191" spans="1:5" x14ac:dyDescent="0.45">
      <c r="A1191" s="34" t="str">
        <f>B1191&amp;COUNTIF($B$2:B1191,B1191)</f>
        <v>京都府22</v>
      </c>
      <c r="B1191" s="32" t="s">
        <v>1405</v>
      </c>
      <c r="C1191" s="32" t="s">
        <v>1416</v>
      </c>
      <c r="D1191" s="32" t="str">
        <f t="shared" si="18"/>
        <v>京都府京田辺市</v>
      </c>
      <c r="E1191" s="35" t="s">
        <v>2357</v>
      </c>
    </row>
    <row r="1192" spans="1:5" x14ac:dyDescent="0.45">
      <c r="A1192" s="34" t="str">
        <f>B1192&amp;COUNTIF($B$2:B1192,B1192)</f>
        <v>京都府23</v>
      </c>
      <c r="B1192" s="32" t="s">
        <v>1405</v>
      </c>
      <c r="C1192" s="32" t="s">
        <v>1417</v>
      </c>
      <c r="D1192" s="32" t="str">
        <f t="shared" si="18"/>
        <v>京都府京丹後市</v>
      </c>
      <c r="E1192" s="35" t="s">
        <v>2358</v>
      </c>
    </row>
    <row r="1193" spans="1:5" x14ac:dyDescent="0.45">
      <c r="A1193" s="34" t="str">
        <f>B1193&amp;COUNTIF($B$2:B1193,B1193)</f>
        <v>京都府24</v>
      </c>
      <c r="B1193" s="32" t="s">
        <v>1405</v>
      </c>
      <c r="C1193" s="32" t="s">
        <v>1418</v>
      </c>
      <c r="D1193" s="32" t="str">
        <f t="shared" si="18"/>
        <v>京都府南丹市</v>
      </c>
      <c r="E1193" s="35" t="s">
        <v>2359</v>
      </c>
    </row>
    <row r="1194" spans="1:5" x14ac:dyDescent="0.45">
      <c r="A1194" s="34" t="str">
        <f>B1194&amp;COUNTIF($B$2:B1194,B1194)</f>
        <v>京都府25</v>
      </c>
      <c r="B1194" s="32" t="s">
        <v>1405</v>
      </c>
      <c r="C1194" s="32" t="s">
        <v>1419</v>
      </c>
      <c r="D1194" s="32" t="str">
        <f t="shared" si="18"/>
        <v>京都府木津川市</v>
      </c>
      <c r="E1194" s="35" t="s">
        <v>2360</v>
      </c>
    </row>
    <row r="1195" spans="1:5" x14ac:dyDescent="0.45">
      <c r="A1195" s="34" t="str">
        <f>B1195&amp;COUNTIF($B$2:B1195,B1195)</f>
        <v>京都府26</v>
      </c>
      <c r="B1195" s="32" t="s">
        <v>1405</v>
      </c>
      <c r="C1195" s="32" t="s">
        <v>1420</v>
      </c>
      <c r="D1195" s="32" t="str">
        <f t="shared" si="18"/>
        <v>京都府大山崎町</v>
      </c>
      <c r="E1195" s="35" t="s">
        <v>2345</v>
      </c>
    </row>
    <row r="1196" spans="1:5" x14ac:dyDescent="0.45">
      <c r="A1196" s="34" t="str">
        <f>B1196&amp;COUNTIF($B$2:B1196,B1196)</f>
        <v>京都府27</v>
      </c>
      <c r="B1196" s="32" t="s">
        <v>1405</v>
      </c>
      <c r="C1196" s="32" t="s">
        <v>1421</v>
      </c>
      <c r="D1196" s="32" t="str">
        <f t="shared" si="18"/>
        <v>京都府久御山町</v>
      </c>
      <c r="E1196" s="35" t="s">
        <v>2357</v>
      </c>
    </row>
    <row r="1197" spans="1:5" x14ac:dyDescent="0.45">
      <c r="A1197" s="34" t="str">
        <f>B1197&amp;COUNTIF($B$2:B1197,B1197)</f>
        <v>京都府28</v>
      </c>
      <c r="B1197" s="32" t="s">
        <v>1405</v>
      </c>
      <c r="C1197" s="32" t="s">
        <v>1422</v>
      </c>
      <c r="D1197" s="32" t="str">
        <f t="shared" si="18"/>
        <v>京都府井手町</v>
      </c>
      <c r="E1197" s="35" t="s">
        <v>2357</v>
      </c>
    </row>
    <row r="1198" spans="1:5" x14ac:dyDescent="0.45">
      <c r="A1198" s="34" t="str">
        <f>B1198&amp;COUNTIF($B$2:B1198,B1198)</f>
        <v>京都府29</v>
      </c>
      <c r="B1198" s="32" t="s">
        <v>1405</v>
      </c>
      <c r="C1198" s="32" t="s">
        <v>1423</v>
      </c>
      <c r="D1198" s="32" t="str">
        <f t="shared" si="18"/>
        <v>京都府宇治田原町</v>
      </c>
      <c r="E1198" s="35" t="s">
        <v>2357</v>
      </c>
    </row>
    <row r="1199" spans="1:5" x14ac:dyDescent="0.45">
      <c r="A1199" s="34" t="str">
        <f>B1199&amp;COUNTIF($B$2:B1199,B1199)</f>
        <v>京都府30</v>
      </c>
      <c r="B1199" s="32" t="s">
        <v>1405</v>
      </c>
      <c r="C1199" s="32" t="s">
        <v>1424</v>
      </c>
      <c r="D1199" s="32" t="str">
        <f t="shared" si="18"/>
        <v>京都府笠置町</v>
      </c>
      <c r="E1199" s="35" t="s">
        <v>2360</v>
      </c>
    </row>
    <row r="1200" spans="1:5" x14ac:dyDescent="0.45">
      <c r="A1200" s="34" t="str">
        <f>B1200&amp;COUNTIF($B$2:B1200,B1200)</f>
        <v>京都府31</v>
      </c>
      <c r="B1200" s="32" t="s">
        <v>1405</v>
      </c>
      <c r="C1200" s="32" t="s">
        <v>1425</v>
      </c>
      <c r="D1200" s="32" t="str">
        <f t="shared" si="18"/>
        <v>京都府和束町</v>
      </c>
      <c r="E1200" s="35" t="s">
        <v>2360</v>
      </c>
    </row>
    <row r="1201" spans="1:5" x14ac:dyDescent="0.45">
      <c r="A1201" s="34" t="str">
        <f>B1201&amp;COUNTIF($B$2:B1201,B1201)</f>
        <v>京都府32</v>
      </c>
      <c r="B1201" s="32" t="s">
        <v>1405</v>
      </c>
      <c r="C1201" s="32" t="s">
        <v>1426</v>
      </c>
      <c r="D1201" s="32" t="str">
        <f t="shared" si="18"/>
        <v>京都府精華町</v>
      </c>
      <c r="E1201" s="35" t="s">
        <v>2360</v>
      </c>
    </row>
    <row r="1202" spans="1:5" x14ac:dyDescent="0.45">
      <c r="A1202" s="34" t="str">
        <f>B1202&amp;COUNTIF($B$2:B1202,B1202)</f>
        <v>京都府33</v>
      </c>
      <c r="B1202" s="32" t="s">
        <v>1405</v>
      </c>
      <c r="C1202" s="32" t="s">
        <v>1427</v>
      </c>
      <c r="D1202" s="32" t="str">
        <f t="shared" si="18"/>
        <v>京都府南山城村</v>
      </c>
      <c r="E1202" s="35" t="s">
        <v>2360</v>
      </c>
    </row>
    <row r="1203" spans="1:5" x14ac:dyDescent="0.45">
      <c r="A1203" s="34" t="str">
        <f>B1203&amp;COUNTIF($B$2:B1203,B1203)</f>
        <v>京都府34</v>
      </c>
      <c r="B1203" s="32" t="s">
        <v>1405</v>
      </c>
      <c r="C1203" s="32" t="s">
        <v>1428</v>
      </c>
      <c r="D1203" s="32" t="str">
        <f t="shared" si="18"/>
        <v>京都府京丹波町</v>
      </c>
      <c r="E1203" s="35" t="s">
        <v>2359</v>
      </c>
    </row>
    <row r="1204" spans="1:5" x14ac:dyDescent="0.45">
      <c r="A1204" s="34" t="str">
        <f>B1204&amp;COUNTIF($B$2:B1204,B1204)</f>
        <v>京都府35</v>
      </c>
      <c r="B1204" s="32" t="s">
        <v>1405</v>
      </c>
      <c r="C1204" s="32" t="s">
        <v>1429</v>
      </c>
      <c r="D1204" s="32" t="str">
        <f t="shared" si="18"/>
        <v>京都府伊根町</v>
      </c>
      <c r="E1204" s="35" t="s">
        <v>2358</v>
      </c>
    </row>
    <row r="1205" spans="1:5" x14ac:dyDescent="0.45">
      <c r="A1205" s="34" t="str">
        <f>B1205&amp;COUNTIF($B$2:B1205,B1205)</f>
        <v>京都府36</v>
      </c>
      <c r="B1205" s="32" t="s">
        <v>1405</v>
      </c>
      <c r="C1205" s="32" t="s">
        <v>1430</v>
      </c>
      <c r="D1205" s="32" t="str">
        <f t="shared" si="18"/>
        <v>京都府与謝野町</v>
      </c>
      <c r="E1205" s="35" t="s">
        <v>2358</v>
      </c>
    </row>
    <row r="1206" spans="1:5" x14ac:dyDescent="0.45">
      <c r="A1206" s="34" t="str">
        <f>B1206&amp;COUNTIF($B$2:B1206,B1206)</f>
        <v>大阪府1</v>
      </c>
      <c r="B1206" s="32" t="s">
        <v>1431</v>
      </c>
      <c r="C1206" s="32" t="s">
        <v>2361</v>
      </c>
      <c r="D1206" s="32" t="str">
        <f t="shared" si="18"/>
        <v>大阪府大阪市都島区</v>
      </c>
      <c r="E1206" s="35" t="s">
        <v>1432</v>
      </c>
    </row>
    <row r="1207" spans="1:5" x14ac:dyDescent="0.45">
      <c r="A1207" s="34" t="str">
        <f>B1207&amp;COUNTIF($B$2:B1207,B1207)</f>
        <v>大阪府2</v>
      </c>
      <c r="B1207" s="32" t="s">
        <v>1431</v>
      </c>
      <c r="C1207" s="32" t="s">
        <v>2362</v>
      </c>
      <c r="D1207" s="32" t="str">
        <f t="shared" si="18"/>
        <v>大阪府大阪市福島区</v>
      </c>
      <c r="E1207" s="35" t="s">
        <v>1432</v>
      </c>
    </row>
    <row r="1208" spans="1:5" x14ac:dyDescent="0.45">
      <c r="A1208" s="34" t="str">
        <f>B1208&amp;COUNTIF($B$2:B1208,B1208)</f>
        <v>大阪府3</v>
      </c>
      <c r="B1208" s="32" t="s">
        <v>1431</v>
      </c>
      <c r="C1208" s="32" t="s">
        <v>2363</v>
      </c>
      <c r="D1208" s="32" t="str">
        <f t="shared" si="18"/>
        <v>大阪府大阪市此花区</v>
      </c>
      <c r="E1208" s="35" t="s">
        <v>1432</v>
      </c>
    </row>
    <row r="1209" spans="1:5" x14ac:dyDescent="0.45">
      <c r="A1209" s="34" t="str">
        <f>B1209&amp;COUNTIF($B$2:B1209,B1209)</f>
        <v>大阪府4</v>
      </c>
      <c r="B1209" s="32" t="s">
        <v>1431</v>
      </c>
      <c r="C1209" s="32" t="s">
        <v>2364</v>
      </c>
      <c r="D1209" s="32" t="str">
        <f t="shared" si="18"/>
        <v>大阪府大阪市西区</v>
      </c>
      <c r="E1209" s="35" t="s">
        <v>1432</v>
      </c>
    </row>
    <row r="1210" spans="1:5" x14ac:dyDescent="0.45">
      <c r="A1210" s="34" t="str">
        <f>B1210&amp;COUNTIF($B$2:B1210,B1210)</f>
        <v>大阪府5</v>
      </c>
      <c r="B1210" s="32" t="s">
        <v>1431</v>
      </c>
      <c r="C1210" s="32" t="s">
        <v>2365</v>
      </c>
      <c r="D1210" s="32" t="str">
        <f t="shared" si="18"/>
        <v>大阪府大阪市港区</v>
      </c>
      <c r="E1210" s="35" t="s">
        <v>1432</v>
      </c>
    </row>
    <row r="1211" spans="1:5" x14ac:dyDescent="0.45">
      <c r="A1211" s="34" t="str">
        <f>B1211&amp;COUNTIF($B$2:B1211,B1211)</f>
        <v>大阪府6</v>
      </c>
      <c r="B1211" s="32" t="s">
        <v>1431</v>
      </c>
      <c r="C1211" s="32" t="s">
        <v>2366</v>
      </c>
      <c r="D1211" s="32" t="str">
        <f t="shared" si="18"/>
        <v>大阪府大阪市大正区</v>
      </c>
      <c r="E1211" s="35" t="s">
        <v>1432</v>
      </c>
    </row>
    <row r="1212" spans="1:5" x14ac:dyDescent="0.45">
      <c r="A1212" s="34" t="str">
        <f>B1212&amp;COUNTIF($B$2:B1212,B1212)</f>
        <v>大阪府7</v>
      </c>
      <c r="B1212" s="32" t="s">
        <v>1431</v>
      </c>
      <c r="C1212" s="32" t="s">
        <v>2367</v>
      </c>
      <c r="D1212" s="32" t="str">
        <f t="shared" si="18"/>
        <v>大阪府大阪市天王寺区</v>
      </c>
      <c r="E1212" s="35" t="s">
        <v>1432</v>
      </c>
    </row>
    <row r="1213" spans="1:5" x14ac:dyDescent="0.45">
      <c r="A1213" s="34" t="str">
        <f>B1213&amp;COUNTIF($B$2:B1213,B1213)</f>
        <v>大阪府8</v>
      </c>
      <c r="B1213" s="32" t="s">
        <v>1431</v>
      </c>
      <c r="C1213" s="32" t="s">
        <v>2368</v>
      </c>
      <c r="D1213" s="32" t="str">
        <f t="shared" si="18"/>
        <v>大阪府大阪市浪速区</v>
      </c>
      <c r="E1213" s="35" t="s">
        <v>1432</v>
      </c>
    </row>
    <row r="1214" spans="1:5" x14ac:dyDescent="0.45">
      <c r="A1214" s="34" t="str">
        <f>B1214&amp;COUNTIF($B$2:B1214,B1214)</f>
        <v>大阪府9</v>
      </c>
      <c r="B1214" s="32" t="s">
        <v>1431</v>
      </c>
      <c r="C1214" s="32" t="s">
        <v>2369</v>
      </c>
      <c r="D1214" s="32" t="str">
        <f t="shared" si="18"/>
        <v>大阪府大阪市西淀川区</v>
      </c>
      <c r="E1214" s="35" t="s">
        <v>1432</v>
      </c>
    </row>
    <row r="1215" spans="1:5" x14ac:dyDescent="0.45">
      <c r="A1215" s="34" t="str">
        <f>B1215&amp;COUNTIF($B$2:B1215,B1215)</f>
        <v>大阪府10</v>
      </c>
      <c r="B1215" s="32" t="s">
        <v>1431</v>
      </c>
      <c r="C1215" s="32" t="s">
        <v>2370</v>
      </c>
      <c r="D1215" s="32" t="str">
        <f t="shared" si="18"/>
        <v>大阪府大阪市東淀川区</v>
      </c>
      <c r="E1215" s="35" t="s">
        <v>1432</v>
      </c>
    </row>
    <row r="1216" spans="1:5" x14ac:dyDescent="0.45">
      <c r="A1216" s="34" t="str">
        <f>B1216&amp;COUNTIF($B$2:B1216,B1216)</f>
        <v>大阪府11</v>
      </c>
      <c r="B1216" s="32" t="s">
        <v>1431</v>
      </c>
      <c r="C1216" s="32" t="s">
        <v>2371</v>
      </c>
      <c r="D1216" s="32" t="str">
        <f t="shared" si="18"/>
        <v>大阪府大阪市東成区</v>
      </c>
      <c r="E1216" s="35" t="s">
        <v>1432</v>
      </c>
    </row>
    <row r="1217" spans="1:5" x14ac:dyDescent="0.45">
      <c r="A1217" s="34" t="str">
        <f>B1217&amp;COUNTIF($B$2:B1217,B1217)</f>
        <v>大阪府12</v>
      </c>
      <c r="B1217" s="32" t="s">
        <v>1431</v>
      </c>
      <c r="C1217" s="32" t="s">
        <v>2372</v>
      </c>
      <c r="D1217" s="32" t="str">
        <f t="shared" si="18"/>
        <v>大阪府大阪市生野区</v>
      </c>
      <c r="E1217" s="35" t="s">
        <v>1432</v>
      </c>
    </row>
    <row r="1218" spans="1:5" x14ac:dyDescent="0.45">
      <c r="A1218" s="34" t="str">
        <f>B1218&amp;COUNTIF($B$2:B1218,B1218)</f>
        <v>大阪府13</v>
      </c>
      <c r="B1218" s="32" t="s">
        <v>1431</v>
      </c>
      <c r="C1218" s="32" t="s">
        <v>2373</v>
      </c>
      <c r="D1218" s="32" t="str">
        <f t="shared" ref="D1218:D1281" si="19">B1218&amp;C1218</f>
        <v>大阪府大阪市旭区</v>
      </c>
      <c r="E1218" s="35" t="s">
        <v>1432</v>
      </c>
    </row>
    <row r="1219" spans="1:5" x14ac:dyDescent="0.45">
      <c r="A1219" s="34" t="str">
        <f>B1219&amp;COUNTIF($B$2:B1219,B1219)</f>
        <v>大阪府14</v>
      </c>
      <c r="B1219" s="32" t="s">
        <v>1431</v>
      </c>
      <c r="C1219" s="32" t="s">
        <v>2374</v>
      </c>
      <c r="D1219" s="32" t="str">
        <f t="shared" si="19"/>
        <v>大阪府大阪市城東区</v>
      </c>
      <c r="E1219" s="35" t="s">
        <v>1432</v>
      </c>
    </row>
    <row r="1220" spans="1:5" x14ac:dyDescent="0.45">
      <c r="A1220" s="34" t="str">
        <f>B1220&amp;COUNTIF($B$2:B1220,B1220)</f>
        <v>大阪府15</v>
      </c>
      <c r="B1220" s="32" t="s">
        <v>1431</v>
      </c>
      <c r="C1220" s="32" t="s">
        <v>2375</v>
      </c>
      <c r="D1220" s="32" t="str">
        <f t="shared" si="19"/>
        <v>大阪府大阪市阿倍野区</v>
      </c>
      <c r="E1220" s="35" t="s">
        <v>1432</v>
      </c>
    </row>
    <row r="1221" spans="1:5" x14ac:dyDescent="0.45">
      <c r="A1221" s="34" t="str">
        <f>B1221&amp;COUNTIF($B$2:B1221,B1221)</f>
        <v>大阪府16</v>
      </c>
      <c r="B1221" s="32" t="s">
        <v>1431</v>
      </c>
      <c r="C1221" s="32" t="s">
        <v>2376</v>
      </c>
      <c r="D1221" s="32" t="str">
        <f t="shared" si="19"/>
        <v>大阪府大阪市住吉区</v>
      </c>
      <c r="E1221" s="35" t="s">
        <v>1432</v>
      </c>
    </row>
    <row r="1222" spans="1:5" x14ac:dyDescent="0.45">
      <c r="A1222" s="34" t="str">
        <f>B1222&amp;COUNTIF($B$2:B1222,B1222)</f>
        <v>大阪府17</v>
      </c>
      <c r="B1222" s="32" t="s">
        <v>1431</v>
      </c>
      <c r="C1222" s="32" t="s">
        <v>2377</v>
      </c>
      <c r="D1222" s="32" t="str">
        <f t="shared" si="19"/>
        <v>大阪府大阪市東住吉区</v>
      </c>
      <c r="E1222" s="35" t="s">
        <v>1432</v>
      </c>
    </row>
    <row r="1223" spans="1:5" x14ac:dyDescent="0.45">
      <c r="A1223" s="34" t="str">
        <f>B1223&amp;COUNTIF($B$2:B1223,B1223)</f>
        <v>大阪府18</v>
      </c>
      <c r="B1223" s="32" t="s">
        <v>1431</v>
      </c>
      <c r="C1223" s="32" t="s">
        <v>2378</v>
      </c>
      <c r="D1223" s="32" t="str">
        <f t="shared" si="19"/>
        <v>大阪府大阪市西成区</v>
      </c>
      <c r="E1223" s="35" t="s">
        <v>1432</v>
      </c>
    </row>
    <row r="1224" spans="1:5" x14ac:dyDescent="0.45">
      <c r="A1224" s="34" t="str">
        <f>B1224&amp;COUNTIF($B$2:B1224,B1224)</f>
        <v>大阪府19</v>
      </c>
      <c r="B1224" s="32" t="s">
        <v>1431</v>
      </c>
      <c r="C1224" s="32" t="s">
        <v>2379</v>
      </c>
      <c r="D1224" s="32" t="str">
        <f t="shared" si="19"/>
        <v>大阪府大阪市淀川区</v>
      </c>
      <c r="E1224" s="35" t="s">
        <v>1432</v>
      </c>
    </row>
    <row r="1225" spans="1:5" x14ac:dyDescent="0.45">
      <c r="A1225" s="34" t="str">
        <f>B1225&amp;COUNTIF($B$2:B1225,B1225)</f>
        <v>大阪府20</v>
      </c>
      <c r="B1225" s="32" t="s">
        <v>1431</v>
      </c>
      <c r="C1225" s="32" t="s">
        <v>2380</v>
      </c>
      <c r="D1225" s="32" t="str">
        <f t="shared" si="19"/>
        <v>大阪府大阪市鶴見区</v>
      </c>
      <c r="E1225" s="35" t="s">
        <v>1432</v>
      </c>
    </row>
    <row r="1226" spans="1:5" x14ac:dyDescent="0.45">
      <c r="A1226" s="34" t="str">
        <f>B1226&amp;COUNTIF($B$2:B1226,B1226)</f>
        <v>大阪府21</v>
      </c>
      <c r="B1226" s="32" t="s">
        <v>1431</v>
      </c>
      <c r="C1226" s="32" t="s">
        <v>2381</v>
      </c>
      <c r="D1226" s="32" t="str">
        <f t="shared" si="19"/>
        <v>大阪府大阪市住之江区</v>
      </c>
      <c r="E1226" s="35" t="s">
        <v>1432</v>
      </c>
    </row>
    <row r="1227" spans="1:5" x14ac:dyDescent="0.45">
      <c r="A1227" s="34" t="str">
        <f>B1227&amp;COUNTIF($B$2:B1227,B1227)</f>
        <v>大阪府22</v>
      </c>
      <c r="B1227" s="32" t="s">
        <v>1431</v>
      </c>
      <c r="C1227" s="32" t="s">
        <v>2382</v>
      </c>
      <c r="D1227" s="32" t="str">
        <f t="shared" si="19"/>
        <v>大阪府大阪市平野区</v>
      </c>
      <c r="E1227" s="35" t="s">
        <v>1432</v>
      </c>
    </row>
    <row r="1228" spans="1:5" x14ac:dyDescent="0.45">
      <c r="A1228" s="34" t="str">
        <f>B1228&amp;COUNTIF($B$2:B1228,B1228)</f>
        <v>大阪府23</v>
      </c>
      <c r="B1228" s="32" t="s">
        <v>1431</v>
      </c>
      <c r="C1228" s="32" t="s">
        <v>2383</v>
      </c>
      <c r="D1228" s="32" t="str">
        <f t="shared" si="19"/>
        <v>大阪府大阪市北区</v>
      </c>
      <c r="E1228" s="35" t="s">
        <v>1432</v>
      </c>
    </row>
    <row r="1229" spans="1:5" x14ac:dyDescent="0.45">
      <c r="A1229" s="34" t="str">
        <f>B1229&amp;COUNTIF($B$2:B1229,B1229)</f>
        <v>大阪府24</v>
      </c>
      <c r="B1229" s="32" t="s">
        <v>1431</v>
      </c>
      <c r="C1229" s="32" t="s">
        <v>2384</v>
      </c>
      <c r="D1229" s="32" t="str">
        <f t="shared" si="19"/>
        <v>大阪府大阪市中央区</v>
      </c>
      <c r="E1229" s="35" t="s">
        <v>1432</v>
      </c>
    </row>
    <row r="1230" spans="1:5" x14ac:dyDescent="0.45">
      <c r="A1230" s="34" t="str">
        <f>B1230&amp;COUNTIF($B$2:B1230,B1230)</f>
        <v>大阪府25</v>
      </c>
      <c r="B1230" s="32" t="s">
        <v>1431</v>
      </c>
      <c r="C1230" s="32" t="s">
        <v>2385</v>
      </c>
      <c r="D1230" s="32" t="str">
        <f t="shared" si="19"/>
        <v>大阪府堺市堺区</v>
      </c>
      <c r="E1230" s="35" t="s">
        <v>1433</v>
      </c>
    </row>
    <row r="1231" spans="1:5" x14ac:dyDescent="0.45">
      <c r="A1231" s="34" t="str">
        <f>B1231&amp;COUNTIF($B$2:B1231,B1231)</f>
        <v>大阪府26</v>
      </c>
      <c r="B1231" s="32" t="s">
        <v>1431</v>
      </c>
      <c r="C1231" s="32" t="s">
        <v>2386</v>
      </c>
      <c r="D1231" s="32" t="str">
        <f t="shared" si="19"/>
        <v>大阪府堺市中区</v>
      </c>
      <c r="E1231" s="35" t="s">
        <v>1433</v>
      </c>
    </row>
    <row r="1232" spans="1:5" x14ac:dyDescent="0.45">
      <c r="A1232" s="34" t="str">
        <f>B1232&amp;COUNTIF($B$2:B1232,B1232)</f>
        <v>大阪府27</v>
      </c>
      <c r="B1232" s="32" t="s">
        <v>1431</v>
      </c>
      <c r="C1232" s="32" t="s">
        <v>2387</v>
      </c>
      <c r="D1232" s="32" t="str">
        <f t="shared" si="19"/>
        <v>大阪府堺市東区</v>
      </c>
      <c r="E1232" s="35" t="s">
        <v>1433</v>
      </c>
    </row>
    <row r="1233" spans="1:5" x14ac:dyDescent="0.45">
      <c r="A1233" s="34" t="str">
        <f>B1233&amp;COUNTIF($B$2:B1233,B1233)</f>
        <v>大阪府28</v>
      </c>
      <c r="B1233" s="32" t="s">
        <v>1431</v>
      </c>
      <c r="C1233" s="32" t="s">
        <v>2388</v>
      </c>
      <c r="D1233" s="32" t="str">
        <f t="shared" si="19"/>
        <v>大阪府堺市西区</v>
      </c>
      <c r="E1233" s="35" t="s">
        <v>1433</v>
      </c>
    </row>
    <row r="1234" spans="1:5" x14ac:dyDescent="0.45">
      <c r="A1234" s="34" t="str">
        <f>B1234&amp;COUNTIF($B$2:B1234,B1234)</f>
        <v>大阪府29</v>
      </c>
      <c r="B1234" s="32" t="s">
        <v>1431</v>
      </c>
      <c r="C1234" s="32" t="s">
        <v>2389</v>
      </c>
      <c r="D1234" s="32" t="str">
        <f t="shared" si="19"/>
        <v>大阪府堺市南区</v>
      </c>
      <c r="E1234" s="35" t="s">
        <v>1433</v>
      </c>
    </row>
    <row r="1235" spans="1:5" x14ac:dyDescent="0.45">
      <c r="A1235" s="34" t="str">
        <f>B1235&amp;COUNTIF($B$2:B1235,B1235)</f>
        <v>大阪府30</v>
      </c>
      <c r="B1235" s="32" t="s">
        <v>1431</v>
      </c>
      <c r="C1235" s="32" t="s">
        <v>2390</v>
      </c>
      <c r="D1235" s="32" t="str">
        <f t="shared" si="19"/>
        <v>大阪府堺市北区</v>
      </c>
      <c r="E1235" s="35" t="s">
        <v>1433</v>
      </c>
    </row>
    <row r="1236" spans="1:5" x14ac:dyDescent="0.45">
      <c r="A1236" s="34" t="str">
        <f>B1236&amp;COUNTIF($B$2:B1236,B1236)</f>
        <v>大阪府31</v>
      </c>
      <c r="B1236" s="32" t="s">
        <v>1431</v>
      </c>
      <c r="C1236" s="32" t="s">
        <v>2391</v>
      </c>
      <c r="D1236" s="32" t="str">
        <f t="shared" si="19"/>
        <v>大阪府堺市美原区</v>
      </c>
      <c r="E1236" s="35" t="s">
        <v>1433</v>
      </c>
    </row>
    <row r="1237" spans="1:5" x14ac:dyDescent="0.45">
      <c r="A1237" s="34" t="str">
        <f>B1237&amp;COUNTIF($B$2:B1237,B1237)</f>
        <v>大阪府32</v>
      </c>
      <c r="B1237" s="32" t="s">
        <v>1431</v>
      </c>
      <c r="C1237" s="32" t="s">
        <v>1434</v>
      </c>
      <c r="D1237" s="32" t="str">
        <f t="shared" si="19"/>
        <v>大阪府岸和田市</v>
      </c>
      <c r="E1237" s="35" t="s">
        <v>2392</v>
      </c>
    </row>
    <row r="1238" spans="1:5" x14ac:dyDescent="0.45">
      <c r="A1238" s="34" t="str">
        <f>B1238&amp;COUNTIF($B$2:B1238,B1238)</f>
        <v>大阪府33</v>
      </c>
      <c r="B1238" s="32" t="s">
        <v>1431</v>
      </c>
      <c r="C1238" s="32" t="s">
        <v>1435</v>
      </c>
      <c r="D1238" s="32" t="str">
        <f t="shared" si="19"/>
        <v>大阪府豊中市</v>
      </c>
      <c r="E1238" s="35" t="s">
        <v>2393</v>
      </c>
    </row>
    <row r="1239" spans="1:5" x14ac:dyDescent="0.45">
      <c r="A1239" s="34" t="str">
        <f>B1239&amp;COUNTIF($B$2:B1239,B1239)</f>
        <v>大阪府34</v>
      </c>
      <c r="B1239" s="32" t="s">
        <v>1431</v>
      </c>
      <c r="C1239" s="32" t="s">
        <v>1436</v>
      </c>
      <c r="D1239" s="32" t="str">
        <f t="shared" si="19"/>
        <v>大阪府池田市</v>
      </c>
      <c r="E1239" s="35" t="s">
        <v>2393</v>
      </c>
    </row>
    <row r="1240" spans="1:5" x14ac:dyDescent="0.45">
      <c r="A1240" s="34" t="str">
        <f>B1240&amp;COUNTIF($B$2:B1240,B1240)</f>
        <v>大阪府35</v>
      </c>
      <c r="B1240" s="32" t="s">
        <v>1431</v>
      </c>
      <c r="C1240" s="32" t="s">
        <v>1437</v>
      </c>
      <c r="D1240" s="32" t="str">
        <f t="shared" si="19"/>
        <v>大阪府吹田市</v>
      </c>
      <c r="E1240" s="35" t="s">
        <v>2393</v>
      </c>
    </row>
    <row r="1241" spans="1:5" x14ac:dyDescent="0.45">
      <c r="A1241" s="34" t="str">
        <f>B1241&amp;COUNTIF($B$2:B1241,B1241)</f>
        <v>大阪府36</v>
      </c>
      <c r="B1241" s="32" t="s">
        <v>1431</v>
      </c>
      <c r="C1241" s="32" t="s">
        <v>1438</v>
      </c>
      <c r="D1241" s="32" t="str">
        <f t="shared" si="19"/>
        <v>大阪府泉大津市</v>
      </c>
      <c r="E1241" s="35" t="s">
        <v>2392</v>
      </c>
    </row>
    <row r="1242" spans="1:5" x14ac:dyDescent="0.45">
      <c r="A1242" s="34" t="str">
        <f>B1242&amp;COUNTIF($B$2:B1242,B1242)</f>
        <v>大阪府37</v>
      </c>
      <c r="B1242" s="32" t="s">
        <v>1431</v>
      </c>
      <c r="C1242" s="32" t="s">
        <v>1439</v>
      </c>
      <c r="D1242" s="32" t="str">
        <f t="shared" si="19"/>
        <v>大阪府高槻市</v>
      </c>
      <c r="E1242" s="35" t="s">
        <v>2394</v>
      </c>
    </row>
    <row r="1243" spans="1:5" x14ac:dyDescent="0.45">
      <c r="A1243" s="34" t="str">
        <f>B1243&amp;COUNTIF($B$2:B1243,B1243)</f>
        <v>大阪府38</v>
      </c>
      <c r="B1243" s="32" t="s">
        <v>1431</v>
      </c>
      <c r="C1243" s="32" t="s">
        <v>1440</v>
      </c>
      <c r="D1243" s="32" t="str">
        <f t="shared" si="19"/>
        <v>大阪府貝塚市</v>
      </c>
      <c r="E1243" s="35" t="s">
        <v>2392</v>
      </c>
    </row>
    <row r="1244" spans="1:5" x14ac:dyDescent="0.45">
      <c r="A1244" s="34" t="str">
        <f>B1244&amp;COUNTIF($B$2:B1244,B1244)</f>
        <v>大阪府39</v>
      </c>
      <c r="B1244" s="32" t="s">
        <v>1431</v>
      </c>
      <c r="C1244" s="32" t="s">
        <v>1441</v>
      </c>
      <c r="D1244" s="32" t="str">
        <f t="shared" si="19"/>
        <v>大阪府守口市</v>
      </c>
      <c r="E1244" s="35" t="s">
        <v>2395</v>
      </c>
    </row>
    <row r="1245" spans="1:5" x14ac:dyDescent="0.45">
      <c r="A1245" s="34" t="str">
        <f>B1245&amp;COUNTIF($B$2:B1245,B1245)</f>
        <v>大阪府40</v>
      </c>
      <c r="B1245" s="32" t="s">
        <v>1431</v>
      </c>
      <c r="C1245" s="32" t="s">
        <v>1442</v>
      </c>
      <c r="D1245" s="32" t="str">
        <f t="shared" si="19"/>
        <v>大阪府枚方市</v>
      </c>
      <c r="E1245" s="35" t="s">
        <v>2395</v>
      </c>
    </row>
    <row r="1246" spans="1:5" x14ac:dyDescent="0.45">
      <c r="A1246" s="34" t="str">
        <f>B1246&amp;COUNTIF($B$2:B1246,B1246)</f>
        <v>大阪府41</v>
      </c>
      <c r="B1246" s="32" t="s">
        <v>1431</v>
      </c>
      <c r="C1246" s="32" t="s">
        <v>1443</v>
      </c>
      <c r="D1246" s="32" t="str">
        <f t="shared" si="19"/>
        <v>大阪府茨木市</v>
      </c>
      <c r="E1246" s="35" t="s">
        <v>2394</v>
      </c>
    </row>
    <row r="1247" spans="1:5" x14ac:dyDescent="0.45">
      <c r="A1247" s="34" t="str">
        <f>B1247&amp;COUNTIF($B$2:B1247,B1247)</f>
        <v>大阪府42</v>
      </c>
      <c r="B1247" s="32" t="s">
        <v>1431</v>
      </c>
      <c r="C1247" s="32" t="s">
        <v>1444</v>
      </c>
      <c r="D1247" s="32" t="str">
        <f t="shared" si="19"/>
        <v>大阪府八尾市</v>
      </c>
      <c r="E1247" s="35" t="s">
        <v>2396</v>
      </c>
    </row>
    <row r="1248" spans="1:5" x14ac:dyDescent="0.45">
      <c r="A1248" s="34" t="str">
        <f>B1248&amp;COUNTIF($B$2:B1248,B1248)</f>
        <v>大阪府43</v>
      </c>
      <c r="B1248" s="32" t="s">
        <v>1431</v>
      </c>
      <c r="C1248" s="32" t="s">
        <v>1445</v>
      </c>
      <c r="D1248" s="32" t="str">
        <f t="shared" si="19"/>
        <v>大阪府泉佐野市</v>
      </c>
      <c r="E1248" s="35" t="s">
        <v>2392</v>
      </c>
    </row>
    <row r="1249" spans="1:5" x14ac:dyDescent="0.45">
      <c r="A1249" s="34" t="str">
        <f>B1249&amp;COUNTIF($B$2:B1249,B1249)</f>
        <v>大阪府44</v>
      </c>
      <c r="B1249" s="32" t="s">
        <v>1431</v>
      </c>
      <c r="C1249" s="32" t="s">
        <v>1446</v>
      </c>
      <c r="D1249" s="32" t="str">
        <f t="shared" si="19"/>
        <v>大阪府富田林市</v>
      </c>
      <c r="E1249" s="35" t="s">
        <v>2397</v>
      </c>
    </row>
    <row r="1250" spans="1:5" x14ac:dyDescent="0.45">
      <c r="A1250" s="34" t="str">
        <f>B1250&amp;COUNTIF($B$2:B1250,B1250)</f>
        <v>大阪府45</v>
      </c>
      <c r="B1250" s="32" t="s">
        <v>1431</v>
      </c>
      <c r="C1250" s="32" t="s">
        <v>1447</v>
      </c>
      <c r="D1250" s="32" t="str">
        <f t="shared" si="19"/>
        <v>大阪府寝屋川市</v>
      </c>
      <c r="E1250" s="35" t="s">
        <v>2395</v>
      </c>
    </row>
    <row r="1251" spans="1:5" x14ac:dyDescent="0.45">
      <c r="A1251" s="34" t="str">
        <f>B1251&amp;COUNTIF($B$2:B1251,B1251)</f>
        <v>大阪府46</v>
      </c>
      <c r="B1251" s="32" t="s">
        <v>1431</v>
      </c>
      <c r="C1251" s="32" t="s">
        <v>1448</v>
      </c>
      <c r="D1251" s="32" t="str">
        <f t="shared" si="19"/>
        <v>大阪府河内長野市</v>
      </c>
      <c r="E1251" s="35" t="s">
        <v>2397</v>
      </c>
    </row>
    <row r="1252" spans="1:5" x14ac:dyDescent="0.45">
      <c r="A1252" s="34" t="str">
        <f>B1252&amp;COUNTIF($B$2:B1252,B1252)</f>
        <v>大阪府47</v>
      </c>
      <c r="B1252" s="32" t="s">
        <v>1431</v>
      </c>
      <c r="C1252" s="32" t="s">
        <v>1449</v>
      </c>
      <c r="D1252" s="32" t="str">
        <f t="shared" si="19"/>
        <v>大阪府松原市</v>
      </c>
      <c r="E1252" s="35" t="s">
        <v>2397</v>
      </c>
    </row>
    <row r="1253" spans="1:5" x14ac:dyDescent="0.45">
      <c r="A1253" s="34" t="str">
        <f>B1253&amp;COUNTIF($B$2:B1253,B1253)</f>
        <v>大阪府48</v>
      </c>
      <c r="B1253" s="32" t="s">
        <v>1431</v>
      </c>
      <c r="C1253" s="32" t="s">
        <v>1450</v>
      </c>
      <c r="D1253" s="32" t="str">
        <f t="shared" si="19"/>
        <v>大阪府大東市</v>
      </c>
      <c r="E1253" s="35" t="s">
        <v>2395</v>
      </c>
    </row>
    <row r="1254" spans="1:5" x14ac:dyDescent="0.45">
      <c r="A1254" s="34" t="str">
        <f>B1254&amp;COUNTIF($B$2:B1254,B1254)</f>
        <v>大阪府49</v>
      </c>
      <c r="B1254" s="32" t="s">
        <v>1431</v>
      </c>
      <c r="C1254" s="32" t="s">
        <v>1451</v>
      </c>
      <c r="D1254" s="32" t="str">
        <f t="shared" si="19"/>
        <v>大阪府和泉市</v>
      </c>
      <c r="E1254" s="35" t="s">
        <v>2392</v>
      </c>
    </row>
    <row r="1255" spans="1:5" x14ac:dyDescent="0.45">
      <c r="A1255" s="34" t="str">
        <f>B1255&amp;COUNTIF($B$2:B1255,B1255)</f>
        <v>大阪府50</v>
      </c>
      <c r="B1255" s="32" t="s">
        <v>1431</v>
      </c>
      <c r="C1255" s="32" t="s">
        <v>1452</v>
      </c>
      <c r="D1255" s="32" t="str">
        <f t="shared" si="19"/>
        <v>大阪府箕面市</v>
      </c>
      <c r="E1255" s="35" t="s">
        <v>2393</v>
      </c>
    </row>
    <row r="1256" spans="1:5" x14ac:dyDescent="0.45">
      <c r="A1256" s="34" t="str">
        <f>B1256&amp;COUNTIF($B$2:B1256,B1256)</f>
        <v>大阪府51</v>
      </c>
      <c r="B1256" s="32" t="s">
        <v>1431</v>
      </c>
      <c r="C1256" s="32" t="s">
        <v>1453</v>
      </c>
      <c r="D1256" s="32" t="str">
        <f t="shared" si="19"/>
        <v>大阪府柏原市</v>
      </c>
      <c r="E1256" s="35" t="s">
        <v>2396</v>
      </c>
    </row>
    <row r="1257" spans="1:5" x14ac:dyDescent="0.45">
      <c r="A1257" s="34" t="str">
        <f>B1257&amp;COUNTIF($B$2:B1257,B1257)</f>
        <v>大阪府52</v>
      </c>
      <c r="B1257" s="32" t="s">
        <v>1431</v>
      </c>
      <c r="C1257" s="32" t="s">
        <v>1454</v>
      </c>
      <c r="D1257" s="32" t="str">
        <f t="shared" si="19"/>
        <v>大阪府羽曳野市</v>
      </c>
      <c r="E1257" s="35" t="s">
        <v>2397</v>
      </c>
    </row>
    <row r="1258" spans="1:5" x14ac:dyDescent="0.45">
      <c r="A1258" s="34" t="str">
        <f>B1258&amp;COUNTIF($B$2:B1258,B1258)</f>
        <v>大阪府53</v>
      </c>
      <c r="B1258" s="32" t="s">
        <v>1431</v>
      </c>
      <c r="C1258" s="32" t="s">
        <v>1455</v>
      </c>
      <c r="D1258" s="32" t="str">
        <f t="shared" si="19"/>
        <v>大阪府門真市</v>
      </c>
      <c r="E1258" s="35" t="s">
        <v>2395</v>
      </c>
    </row>
    <row r="1259" spans="1:5" x14ac:dyDescent="0.45">
      <c r="A1259" s="34" t="str">
        <f>B1259&amp;COUNTIF($B$2:B1259,B1259)</f>
        <v>大阪府54</v>
      </c>
      <c r="B1259" s="32" t="s">
        <v>1431</v>
      </c>
      <c r="C1259" s="32" t="s">
        <v>1456</v>
      </c>
      <c r="D1259" s="32" t="str">
        <f t="shared" si="19"/>
        <v>大阪府摂津市</v>
      </c>
      <c r="E1259" s="35" t="s">
        <v>2394</v>
      </c>
    </row>
    <row r="1260" spans="1:5" x14ac:dyDescent="0.45">
      <c r="A1260" s="34" t="str">
        <f>B1260&amp;COUNTIF($B$2:B1260,B1260)</f>
        <v>大阪府55</v>
      </c>
      <c r="B1260" s="32" t="s">
        <v>1431</v>
      </c>
      <c r="C1260" s="32" t="s">
        <v>1457</v>
      </c>
      <c r="D1260" s="32" t="str">
        <f t="shared" si="19"/>
        <v>大阪府高石市</v>
      </c>
      <c r="E1260" s="35" t="s">
        <v>2392</v>
      </c>
    </row>
    <row r="1261" spans="1:5" x14ac:dyDescent="0.45">
      <c r="A1261" s="34" t="str">
        <f>B1261&amp;COUNTIF($B$2:B1261,B1261)</f>
        <v>大阪府56</v>
      </c>
      <c r="B1261" s="32" t="s">
        <v>1431</v>
      </c>
      <c r="C1261" s="32" t="s">
        <v>1458</v>
      </c>
      <c r="D1261" s="32" t="str">
        <f t="shared" si="19"/>
        <v>大阪府藤井寺市</v>
      </c>
      <c r="E1261" s="35" t="s">
        <v>2397</v>
      </c>
    </row>
    <row r="1262" spans="1:5" x14ac:dyDescent="0.45">
      <c r="A1262" s="34" t="str">
        <f>B1262&amp;COUNTIF($B$2:B1262,B1262)</f>
        <v>大阪府57</v>
      </c>
      <c r="B1262" s="32" t="s">
        <v>1431</v>
      </c>
      <c r="C1262" s="32" t="s">
        <v>1459</v>
      </c>
      <c r="D1262" s="32" t="str">
        <f t="shared" si="19"/>
        <v>大阪府東大阪市</v>
      </c>
      <c r="E1262" s="35" t="s">
        <v>2396</v>
      </c>
    </row>
    <row r="1263" spans="1:5" x14ac:dyDescent="0.45">
      <c r="A1263" s="34" t="str">
        <f>B1263&amp;COUNTIF($B$2:B1263,B1263)</f>
        <v>大阪府58</v>
      </c>
      <c r="B1263" s="32" t="s">
        <v>1431</v>
      </c>
      <c r="C1263" s="32" t="s">
        <v>1460</v>
      </c>
      <c r="D1263" s="32" t="str">
        <f t="shared" si="19"/>
        <v>大阪府泉南市</v>
      </c>
      <c r="E1263" s="35" t="s">
        <v>2392</v>
      </c>
    </row>
    <row r="1264" spans="1:5" x14ac:dyDescent="0.45">
      <c r="A1264" s="34" t="str">
        <f>B1264&amp;COUNTIF($B$2:B1264,B1264)</f>
        <v>大阪府59</v>
      </c>
      <c r="B1264" s="32" t="s">
        <v>1431</v>
      </c>
      <c r="C1264" s="32" t="s">
        <v>1461</v>
      </c>
      <c r="D1264" s="32" t="str">
        <f t="shared" si="19"/>
        <v>大阪府四條畷市</v>
      </c>
      <c r="E1264" s="35" t="s">
        <v>2395</v>
      </c>
    </row>
    <row r="1265" spans="1:5" x14ac:dyDescent="0.45">
      <c r="A1265" s="34" t="str">
        <f>B1265&amp;COUNTIF($B$2:B1265,B1265)</f>
        <v>大阪府60</v>
      </c>
      <c r="B1265" s="32" t="s">
        <v>1431</v>
      </c>
      <c r="C1265" s="32" t="s">
        <v>1462</v>
      </c>
      <c r="D1265" s="32" t="str">
        <f t="shared" si="19"/>
        <v>大阪府交野市</v>
      </c>
      <c r="E1265" s="35" t="s">
        <v>2395</v>
      </c>
    </row>
    <row r="1266" spans="1:5" x14ac:dyDescent="0.45">
      <c r="A1266" s="34" t="str">
        <f>B1266&amp;COUNTIF($B$2:B1266,B1266)</f>
        <v>大阪府61</v>
      </c>
      <c r="B1266" s="32" t="s">
        <v>1431</v>
      </c>
      <c r="C1266" s="32" t="s">
        <v>1463</v>
      </c>
      <c r="D1266" s="32" t="str">
        <f t="shared" si="19"/>
        <v>大阪府大阪狭山市</v>
      </c>
      <c r="E1266" s="35" t="s">
        <v>2397</v>
      </c>
    </row>
    <row r="1267" spans="1:5" x14ac:dyDescent="0.45">
      <c r="A1267" s="34" t="str">
        <f>B1267&amp;COUNTIF($B$2:B1267,B1267)</f>
        <v>大阪府62</v>
      </c>
      <c r="B1267" s="32" t="s">
        <v>1431</v>
      </c>
      <c r="C1267" s="32" t="s">
        <v>1464</v>
      </c>
      <c r="D1267" s="32" t="str">
        <f t="shared" si="19"/>
        <v>大阪府阪南市</v>
      </c>
      <c r="E1267" s="35" t="s">
        <v>2392</v>
      </c>
    </row>
    <row r="1268" spans="1:5" x14ac:dyDescent="0.45">
      <c r="A1268" s="34" t="str">
        <f>B1268&amp;COUNTIF($B$2:B1268,B1268)</f>
        <v>大阪府63</v>
      </c>
      <c r="B1268" s="32" t="s">
        <v>1431</v>
      </c>
      <c r="C1268" s="32" t="s">
        <v>1465</v>
      </c>
      <c r="D1268" s="32" t="str">
        <f t="shared" si="19"/>
        <v>大阪府島本町</v>
      </c>
      <c r="E1268" s="35" t="s">
        <v>2394</v>
      </c>
    </row>
    <row r="1269" spans="1:5" x14ac:dyDescent="0.45">
      <c r="A1269" s="34" t="str">
        <f>B1269&amp;COUNTIF($B$2:B1269,B1269)</f>
        <v>大阪府64</v>
      </c>
      <c r="B1269" s="32" t="s">
        <v>1431</v>
      </c>
      <c r="C1269" s="32" t="s">
        <v>1466</v>
      </c>
      <c r="D1269" s="32" t="str">
        <f t="shared" si="19"/>
        <v>大阪府豊能町</v>
      </c>
      <c r="E1269" s="35" t="s">
        <v>2393</v>
      </c>
    </row>
    <row r="1270" spans="1:5" x14ac:dyDescent="0.45">
      <c r="A1270" s="34" t="str">
        <f>B1270&amp;COUNTIF($B$2:B1270,B1270)</f>
        <v>大阪府65</v>
      </c>
      <c r="B1270" s="32" t="s">
        <v>1431</v>
      </c>
      <c r="C1270" s="32" t="s">
        <v>1467</v>
      </c>
      <c r="D1270" s="32" t="str">
        <f t="shared" si="19"/>
        <v>大阪府能勢町</v>
      </c>
      <c r="E1270" s="35" t="s">
        <v>2393</v>
      </c>
    </row>
    <row r="1271" spans="1:5" x14ac:dyDescent="0.45">
      <c r="A1271" s="34" t="str">
        <f>B1271&amp;COUNTIF($B$2:B1271,B1271)</f>
        <v>大阪府66</v>
      </c>
      <c r="B1271" s="32" t="s">
        <v>1431</v>
      </c>
      <c r="C1271" s="32" t="s">
        <v>1468</v>
      </c>
      <c r="D1271" s="32" t="str">
        <f t="shared" si="19"/>
        <v>大阪府忠岡町</v>
      </c>
      <c r="E1271" s="35" t="s">
        <v>2392</v>
      </c>
    </row>
    <row r="1272" spans="1:5" x14ac:dyDescent="0.45">
      <c r="A1272" s="34" t="str">
        <f>B1272&amp;COUNTIF($B$2:B1272,B1272)</f>
        <v>大阪府67</v>
      </c>
      <c r="B1272" s="32" t="s">
        <v>1431</v>
      </c>
      <c r="C1272" s="32" t="s">
        <v>1469</v>
      </c>
      <c r="D1272" s="32" t="str">
        <f t="shared" si="19"/>
        <v>大阪府熊取町</v>
      </c>
      <c r="E1272" s="35" t="s">
        <v>2392</v>
      </c>
    </row>
    <row r="1273" spans="1:5" x14ac:dyDescent="0.45">
      <c r="A1273" s="34" t="str">
        <f>B1273&amp;COUNTIF($B$2:B1273,B1273)</f>
        <v>大阪府68</v>
      </c>
      <c r="B1273" s="32" t="s">
        <v>1431</v>
      </c>
      <c r="C1273" s="32" t="s">
        <v>1470</v>
      </c>
      <c r="D1273" s="32" t="str">
        <f t="shared" si="19"/>
        <v>大阪府田尻町</v>
      </c>
      <c r="E1273" s="35" t="s">
        <v>2392</v>
      </c>
    </row>
    <row r="1274" spans="1:5" x14ac:dyDescent="0.45">
      <c r="A1274" s="34" t="str">
        <f>B1274&amp;COUNTIF($B$2:B1274,B1274)</f>
        <v>大阪府69</v>
      </c>
      <c r="B1274" s="32" t="s">
        <v>1431</v>
      </c>
      <c r="C1274" s="32" t="s">
        <v>1471</v>
      </c>
      <c r="D1274" s="32" t="str">
        <f t="shared" si="19"/>
        <v>大阪府岬町</v>
      </c>
      <c r="E1274" s="35" t="s">
        <v>2392</v>
      </c>
    </row>
    <row r="1275" spans="1:5" x14ac:dyDescent="0.45">
      <c r="A1275" s="34" t="str">
        <f>B1275&amp;COUNTIF($B$2:B1275,B1275)</f>
        <v>大阪府70</v>
      </c>
      <c r="B1275" s="32" t="s">
        <v>1431</v>
      </c>
      <c r="C1275" s="32" t="s">
        <v>1472</v>
      </c>
      <c r="D1275" s="32" t="str">
        <f t="shared" si="19"/>
        <v>大阪府太子町</v>
      </c>
      <c r="E1275" s="35" t="s">
        <v>2397</v>
      </c>
    </row>
    <row r="1276" spans="1:5" x14ac:dyDescent="0.45">
      <c r="A1276" s="34" t="str">
        <f>B1276&amp;COUNTIF($B$2:B1276,B1276)</f>
        <v>大阪府71</v>
      </c>
      <c r="B1276" s="32" t="s">
        <v>1431</v>
      </c>
      <c r="C1276" s="32" t="s">
        <v>1473</v>
      </c>
      <c r="D1276" s="32" t="str">
        <f t="shared" si="19"/>
        <v>大阪府河南町</v>
      </c>
      <c r="E1276" s="35" t="s">
        <v>2397</v>
      </c>
    </row>
    <row r="1277" spans="1:5" x14ac:dyDescent="0.45">
      <c r="A1277" s="34" t="str">
        <f>B1277&amp;COUNTIF($B$2:B1277,B1277)</f>
        <v>大阪府72</v>
      </c>
      <c r="B1277" s="32" t="s">
        <v>1431</v>
      </c>
      <c r="C1277" s="32" t="s">
        <v>1474</v>
      </c>
      <c r="D1277" s="32" t="str">
        <f t="shared" si="19"/>
        <v>大阪府千早赤阪村</v>
      </c>
      <c r="E1277" s="35" t="s">
        <v>2397</v>
      </c>
    </row>
    <row r="1278" spans="1:5" x14ac:dyDescent="0.45">
      <c r="A1278" s="34" t="str">
        <f>B1278&amp;COUNTIF($B$2:B1278,B1278)</f>
        <v>兵庫県1</v>
      </c>
      <c r="B1278" s="32" t="s">
        <v>1475</v>
      </c>
      <c r="C1278" s="32" t="s">
        <v>2398</v>
      </c>
      <c r="D1278" s="32" t="str">
        <f t="shared" si="19"/>
        <v>兵庫県神戸市東灘区</v>
      </c>
      <c r="E1278" s="35" t="s">
        <v>2399</v>
      </c>
    </row>
    <row r="1279" spans="1:5" x14ac:dyDescent="0.45">
      <c r="A1279" s="34" t="str">
        <f>B1279&amp;COUNTIF($B$2:B1279,B1279)</f>
        <v>兵庫県2</v>
      </c>
      <c r="B1279" s="32" t="s">
        <v>1475</v>
      </c>
      <c r="C1279" s="32" t="s">
        <v>2400</v>
      </c>
      <c r="D1279" s="32" t="str">
        <f t="shared" si="19"/>
        <v>兵庫県神戸市灘区</v>
      </c>
      <c r="E1279" s="35" t="s">
        <v>2399</v>
      </c>
    </row>
    <row r="1280" spans="1:5" x14ac:dyDescent="0.45">
      <c r="A1280" s="34" t="str">
        <f>B1280&amp;COUNTIF($B$2:B1280,B1280)</f>
        <v>兵庫県3</v>
      </c>
      <c r="B1280" s="32" t="s">
        <v>1475</v>
      </c>
      <c r="C1280" s="32" t="s">
        <v>2401</v>
      </c>
      <c r="D1280" s="32" t="str">
        <f t="shared" si="19"/>
        <v>兵庫県神戸市兵庫区</v>
      </c>
      <c r="E1280" s="35" t="s">
        <v>2399</v>
      </c>
    </row>
    <row r="1281" spans="1:5" x14ac:dyDescent="0.45">
      <c r="A1281" s="34" t="str">
        <f>B1281&amp;COUNTIF($B$2:B1281,B1281)</f>
        <v>兵庫県4</v>
      </c>
      <c r="B1281" s="32" t="s">
        <v>1475</v>
      </c>
      <c r="C1281" s="32" t="s">
        <v>2402</v>
      </c>
      <c r="D1281" s="32" t="str">
        <f t="shared" si="19"/>
        <v>兵庫県神戸市長田区</v>
      </c>
      <c r="E1281" s="35" t="s">
        <v>2399</v>
      </c>
    </row>
    <row r="1282" spans="1:5" x14ac:dyDescent="0.45">
      <c r="A1282" s="34" t="str">
        <f>B1282&amp;COUNTIF($B$2:B1282,B1282)</f>
        <v>兵庫県5</v>
      </c>
      <c r="B1282" s="32" t="s">
        <v>1475</v>
      </c>
      <c r="C1282" s="32" t="s">
        <v>2403</v>
      </c>
      <c r="D1282" s="32" t="str">
        <f t="shared" ref="D1282:D1345" si="20">B1282&amp;C1282</f>
        <v>兵庫県神戸市須磨区</v>
      </c>
      <c r="E1282" s="35" t="s">
        <v>2399</v>
      </c>
    </row>
    <row r="1283" spans="1:5" x14ac:dyDescent="0.45">
      <c r="A1283" s="34" t="str">
        <f>B1283&amp;COUNTIF($B$2:B1283,B1283)</f>
        <v>兵庫県6</v>
      </c>
      <c r="B1283" s="32" t="s">
        <v>1475</v>
      </c>
      <c r="C1283" s="32" t="s">
        <v>2404</v>
      </c>
      <c r="D1283" s="32" t="str">
        <f t="shared" si="20"/>
        <v>兵庫県神戸市垂水区</v>
      </c>
      <c r="E1283" s="35" t="s">
        <v>2399</v>
      </c>
    </row>
    <row r="1284" spans="1:5" x14ac:dyDescent="0.45">
      <c r="A1284" s="34" t="str">
        <f>B1284&amp;COUNTIF($B$2:B1284,B1284)</f>
        <v>兵庫県7</v>
      </c>
      <c r="B1284" s="32" t="s">
        <v>1475</v>
      </c>
      <c r="C1284" s="32" t="s">
        <v>2405</v>
      </c>
      <c r="D1284" s="32" t="str">
        <f t="shared" si="20"/>
        <v>兵庫県神戸市北区</v>
      </c>
      <c r="E1284" s="35" t="s">
        <v>2399</v>
      </c>
    </row>
    <row r="1285" spans="1:5" x14ac:dyDescent="0.45">
      <c r="A1285" s="34" t="str">
        <f>B1285&amp;COUNTIF($B$2:B1285,B1285)</f>
        <v>兵庫県8</v>
      </c>
      <c r="B1285" s="32" t="s">
        <v>1475</v>
      </c>
      <c r="C1285" s="32" t="s">
        <v>2406</v>
      </c>
      <c r="D1285" s="32" t="str">
        <f t="shared" si="20"/>
        <v>兵庫県神戸市中央区</v>
      </c>
      <c r="E1285" s="35" t="s">
        <v>2399</v>
      </c>
    </row>
    <row r="1286" spans="1:5" x14ac:dyDescent="0.45">
      <c r="A1286" s="34" t="str">
        <f>B1286&amp;COUNTIF($B$2:B1286,B1286)</f>
        <v>兵庫県9</v>
      </c>
      <c r="B1286" s="32" t="s">
        <v>1475</v>
      </c>
      <c r="C1286" s="32" t="s">
        <v>2407</v>
      </c>
      <c r="D1286" s="32" t="str">
        <f t="shared" si="20"/>
        <v>兵庫県神戸市西区</v>
      </c>
      <c r="E1286" s="35" t="s">
        <v>2399</v>
      </c>
    </row>
    <row r="1287" spans="1:5" x14ac:dyDescent="0.45">
      <c r="A1287" s="34" t="str">
        <f>B1287&amp;COUNTIF($B$2:B1287,B1287)</f>
        <v>兵庫県10</v>
      </c>
      <c r="B1287" s="32" t="s">
        <v>1475</v>
      </c>
      <c r="C1287" s="32" t="s">
        <v>1476</v>
      </c>
      <c r="D1287" s="32" t="str">
        <f t="shared" si="20"/>
        <v>兵庫県姫路市</v>
      </c>
      <c r="E1287" s="35" t="s">
        <v>2408</v>
      </c>
    </row>
    <row r="1288" spans="1:5" x14ac:dyDescent="0.45">
      <c r="A1288" s="34" t="str">
        <f>B1288&amp;COUNTIF($B$2:B1288,B1288)</f>
        <v>兵庫県11</v>
      </c>
      <c r="B1288" s="32" t="s">
        <v>1475</v>
      </c>
      <c r="C1288" s="32" t="s">
        <v>1477</v>
      </c>
      <c r="D1288" s="32" t="str">
        <f t="shared" si="20"/>
        <v>兵庫県尼崎市</v>
      </c>
      <c r="E1288" s="35" t="s">
        <v>2409</v>
      </c>
    </row>
    <row r="1289" spans="1:5" x14ac:dyDescent="0.45">
      <c r="A1289" s="34" t="str">
        <f>B1289&amp;COUNTIF($B$2:B1289,B1289)</f>
        <v>兵庫県12</v>
      </c>
      <c r="B1289" s="32" t="s">
        <v>1475</v>
      </c>
      <c r="C1289" s="32" t="s">
        <v>1478</v>
      </c>
      <c r="D1289" s="32" t="str">
        <f t="shared" si="20"/>
        <v>兵庫県明石市</v>
      </c>
      <c r="E1289" s="35" t="s">
        <v>2410</v>
      </c>
    </row>
    <row r="1290" spans="1:5" x14ac:dyDescent="0.45">
      <c r="A1290" s="34" t="str">
        <f>B1290&amp;COUNTIF($B$2:B1290,B1290)</f>
        <v>兵庫県13</v>
      </c>
      <c r="B1290" s="32" t="s">
        <v>1475</v>
      </c>
      <c r="C1290" s="32" t="s">
        <v>1479</v>
      </c>
      <c r="D1290" s="32" t="str">
        <f t="shared" si="20"/>
        <v>兵庫県西宮市</v>
      </c>
      <c r="E1290" s="35" t="s">
        <v>2409</v>
      </c>
    </row>
    <row r="1291" spans="1:5" x14ac:dyDescent="0.45">
      <c r="A1291" s="34" t="str">
        <f>B1291&amp;COUNTIF($B$2:B1291,B1291)</f>
        <v>兵庫県14</v>
      </c>
      <c r="B1291" s="32" t="s">
        <v>1475</v>
      </c>
      <c r="C1291" s="32" t="s">
        <v>1480</v>
      </c>
      <c r="D1291" s="32" t="str">
        <f t="shared" si="20"/>
        <v>兵庫県洲本市</v>
      </c>
      <c r="E1291" s="35" t="s">
        <v>2411</v>
      </c>
    </row>
    <row r="1292" spans="1:5" x14ac:dyDescent="0.45">
      <c r="A1292" s="34" t="str">
        <f>B1292&amp;COUNTIF($B$2:B1292,B1292)</f>
        <v>兵庫県15</v>
      </c>
      <c r="B1292" s="32" t="s">
        <v>1475</v>
      </c>
      <c r="C1292" s="32" t="s">
        <v>1481</v>
      </c>
      <c r="D1292" s="32" t="str">
        <f t="shared" si="20"/>
        <v>兵庫県芦屋市</v>
      </c>
      <c r="E1292" s="35" t="s">
        <v>2409</v>
      </c>
    </row>
    <row r="1293" spans="1:5" x14ac:dyDescent="0.45">
      <c r="A1293" s="34" t="str">
        <f>B1293&amp;COUNTIF($B$2:B1293,B1293)</f>
        <v>兵庫県16</v>
      </c>
      <c r="B1293" s="32" t="s">
        <v>1475</v>
      </c>
      <c r="C1293" s="32" t="s">
        <v>1482</v>
      </c>
      <c r="D1293" s="32" t="str">
        <f t="shared" si="20"/>
        <v>兵庫県伊丹市</v>
      </c>
      <c r="E1293" s="35" t="s">
        <v>2409</v>
      </c>
    </row>
    <row r="1294" spans="1:5" x14ac:dyDescent="0.45">
      <c r="A1294" s="34" t="str">
        <f>B1294&amp;COUNTIF($B$2:B1294,B1294)</f>
        <v>兵庫県17</v>
      </c>
      <c r="B1294" s="32" t="s">
        <v>1475</v>
      </c>
      <c r="C1294" s="32" t="s">
        <v>1483</v>
      </c>
      <c r="D1294" s="32" t="str">
        <f t="shared" si="20"/>
        <v>兵庫県相生市</v>
      </c>
      <c r="E1294" s="35" t="s">
        <v>2408</v>
      </c>
    </row>
    <row r="1295" spans="1:5" x14ac:dyDescent="0.45">
      <c r="A1295" s="34" t="str">
        <f>B1295&amp;COUNTIF($B$2:B1295,B1295)</f>
        <v>兵庫県18</v>
      </c>
      <c r="B1295" s="32" t="s">
        <v>1475</v>
      </c>
      <c r="C1295" s="32" t="s">
        <v>1484</v>
      </c>
      <c r="D1295" s="32" t="str">
        <f t="shared" si="20"/>
        <v>兵庫県豊岡市</v>
      </c>
      <c r="E1295" s="35" t="s">
        <v>2412</v>
      </c>
    </row>
    <row r="1296" spans="1:5" x14ac:dyDescent="0.45">
      <c r="A1296" s="34" t="str">
        <f>B1296&amp;COUNTIF($B$2:B1296,B1296)</f>
        <v>兵庫県19</v>
      </c>
      <c r="B1296" s="32" t="s">
        <v>1475</v>
      </c>
      <c r="C1296" s="32" t="s">
        <v>1485</v>
      </c>
      <c r="D1296" s="32" t="str">
        <f t="shared" si="20"/>
        <v>兵庫県加古川市</v>
      </c>
      <c r="E1296" s="35" t="s">
        <v>2410</v>
      </c>
    </row>
    <row r="1297" spans="1:5" x14ac:dyDescent="0.45">
      <c r="A1297" s="34" t="str">
        <f>B1297&amp;COUNTIF($B$2:B1297,B1297)</f>
        <v>兵庫県20</v>
      </c>
      <c r="B1297" s="32" t="s">
        <v>1475</v>
      </c>
      <c r="C1297" s="32" t="s">
        <v>1486</v>
      </c>
      <c r="D1297" s="32" t="str">
        <f t="shared" si="20"/>
        <v>兵庫県赤穂市</v>
      </c>
      <c r="E1297" s="35" t="s">
        <v>2408</v>
      </c>
    </row>
    <row r="1298" spans="1:5" x14ac:dyDescent="0.45">
      <c r="A1298" s="34" t="str">
        <f>B1298&amp;COUNTIF($B$2:B1298,B1298)</f>
        <v>兵庫県21</v>
      </c>
      <c r="B1298" s="32" t="s">
        <v>1475</v>
      </c>
      <c r="C1298" s="32" t="s">
        <v>1487</v>
      </c>
      <c r="D1298" s="32" t="str">
        <f t="shared" si="20"/>
        <v>兵庫県西脇市</v>
      </c>
      <c r="E1298" s="35" t="s">
        <v>2413</v>
      </c>
    </row>
    <row r="1299" spans="1:5" x14ac:dyDescent="0.45">
      <c r="A1299" s="34" t="str">
        <f>B1299&amp;COUNTIF($B$2:B1299,B1299)</f>
        <v>兵庫県22</v>
      </c>
      <c r="B1299" s="32" t="s">
        <v>1475</v>
      </c>
      <c r="C1299" s="32" t="s">
        <v>1488</v>
      </c>
      <c r="D1299" s="32" t="str">
        <f t="shared" si="20"/>
        <v>兵庫県宝塚市</v>
      </c>
      <c r="E1299" s="35" t="s">
        <v>2409</v>
      </c>
    </row>
    <row r="1300" spans="1:5" x14ac:dyDescent="0.45">
      <c r="A1300" s="34" t="str">
        <f>B1300&amp;COUNTIF($B$2:B1300,B1300)</f>
        <v>兵庫県23</v>
      </c>
      <c r="B1300" s="32" t="s">
        <v>1475</v>
      </c>
      <c r="C1300" s="32" t="s">
        <v>1489</v>
      </c>
      <c r="D1300" s="32" t="str">
        <f t="shared" si="20"/>
        <v>兵庫県三木市</v>
      </c>
      <c r="E1300" s="35" t="s">
        <v>2413</v>
      </c>
    </row>
    <row r="1301" spans="1:5" x14ac:dyDescent="0.45">
      <c r="A1301" s="34" t="str">
        <f>B1301&amp;COUNTIF($B$2:B1301,B1301)</f>
        <v>兵庫県24</v>
      </c>
      <c r="B1301" s="32" t="s">
        <v>1475</v>
      </c>
      <c r="C1301" s="32" t="s">
        <v>1490</v>
      </c>
      <c r="D1301" s="32" t="str">
        <f t="shared" si="20"/>
        <v>兵庫県高砂市</v>
      </c>
      <c r="E1301" s="35" t="s">
        <v>2410</v>
      </c>
    </row>
    <row r="1302" spans="1:5" x14ac:dyDescent="0.45">
      <c r="A1302" s="34" t="str">
        <f>B1302&amp;COUNTIF($B$2:B1302,B1302)</f>
        <v>兵庫県25</v>
      </c>
      <c r="B1302" s="32" t="s">
        <v>1475</v>
      </c>
      <c r="C1302" s="32" t="s">
        <v>1491</v>
      </c>
      <c r="D1302" s="32" t="str">
        <f t="shared" si="20"/>
        <v>兵庫県川西市</v>
      </c>
      <c r="E1302" s="35" t="s">
        <v>2409</v>
      </c>
    </row>
    <row r="1303" spans="1:5" x14ac:dyDescent="0.45">
      <c r="A1303" s="34" t="str">
        <f>B1303&amp;COUNTIF($B$2:B1303,B1303)</f>
        <v>兵庫県26</v>
      </c>
      <c r="B1303" s="32" t="s">
        <v>1475</v>
      </c>
      <c r="C1303" s="32" t="s">
        <v>1492</v>
      </c>
      <c r="D1303" s="32" t="str">
        <f t="shared" si="20"/>
        <v>兵庫県小野市</v>
      </c>
      <c r="E1303" s="35" t="s">
        <v>2413</v>
      </c>
    </row>
    <row r="1304" spans="1:5" x14ac:dyDescent="0.45">
      <c r="A1304" s="34" t="str">
        <f>B1304&amp;COUNTIF($B$2:B1304,B1304)</f>
        <v>兵庫県27</v>
      </c>
      <c r="B1304" s="32" t="s">
        <v>1475</v>
      </c>
      <c r="C1304" s="32" t="s">
        <v>1493</v>
      </c>
      <c r="D1304" s="32" t="str">
        <f t="shared" si="20"/>
        <v>兵庫県三田市</v>
      </c>
      <c r="E1304" s="35" t="s">
        <v>2409</v>
      </c>
    </row>
    <row r="1305" spans="1:5" x14ac:dyDescent="0.45">
      <c r="A1305" s="34" t="str">
        <f>B1305&amp;COUNTIF($B$2:B1305,B1305)</f>
        <v>兵庫県28</v>
      </c>
      <c r="B1305" s="32" t="s">
        <v>1475</v>
      </c>
      <c r="C1305" s="32" t="s">
        <v>1494</v>
      </c>
      <c r="D1305" s="32" t="str">
        <f t="shared" si="20"/>
        <v>兵庫県加西市</v>
      </c>
      <c r="E1305" s="35" t="s">
        <v>2413</v>
      </c>
    </row>
    <row r="1306" spans="1:5" x14ac:dyDescent="0.45">
      <c r="A1306" s="34" t="str">
        <f>B1306&amp;COUNTIF($B$2:B1306,B1306)</f>
        <v>兵庫県29</v>
      </c>
      <c r="B1306" s="32" t="s">
        <v>1475</v>
      </c>
      <c r="C1306" s="32" t="s">
        <v>2414</v>
      </c>
      <c r="D1306" s="32" t="str">
        <f t="shared" si="20"/>
        <v>兵庫県丹波篠山市</v>
      </c>
      <c r="E1306" s="35" t="s">
        <v>2415</v>
      </c>
    </row>
    <row r="1307" spans="1:5" x14ac:dyDescent="0.45">
      <c r="A1307" s="34" t="str">
        <f>B1307&amp;COUNTIF($B$2:B1307,B1307)</f>
        <v>兵庫県30</v>
      </c>
      <c r="B1307" s="32" t="s">
        <v>1475</v>
      </c>
      <c r="C1307" s="32" t="s">
        <v>1495</v>
      </c>
      <c r="D1307" s="32" t="str">
        <f t="shared" si="20"/>
        <v>兵庫県養父市</v>
      </c>
      <c r="E1307" s="35" t="s">
        <v>2412</v>
      </c>
    </row>
    <row r="1308" spans="1:5" x14ac:dyDescent="0.45">
      <c r="A1308" s="34" t="str">
        <f>B1308&amp;COUNTIF($B$2:B1308,B1308)</f>
        <v>兵庫県31</v>
      </c>
      <c r="B1308" s="32" t="s">
        <v>1475</v>
      </c>
      <c r="C1308" s="32" t="s">
        <v>1496</v>
      </c>
      <c r="D1308" s="32" t="str">
        <f t="shared" si="20"/>
        <v>兵庫県丹波市</v>
      </c>
      <c r="E1308" s="35" t="s">
        <v>2415</v>
      </c>
    </row>
    <row r="1309" spans="1:5" x14ac:dyDescent="0.45">
      <c r="A1309" s="34" t="str">
        <f>B1309&amp;COUNTIF($B$2:B1309,B1309)</f>
        <v>兵庫県32</v>
      </c>
      <c r="B1309" s="32" t="s">
        <v>1475</v>
      </c>
      <c r="C1309" s="32" t="s">
        <v>1497</v>
      </c>
      <c r="D1309" s="32" t="str">
        <f t="shared" si="20"/>
        <v>兵庫県南あわじ市</v>
      </c>
      <c r="E1309" s="35" t="s">
        <v>2411</v>
      </c>
    </row>
    <row r="1310" spans="1:5" x14ac:dyDescent="0.45">
      <c r="A1310" s="34" t="str">
        <f>B1310&amp;COUNTIF($B$2:B1310,B1310)</f>
        <v>兵庫県33</v>
      </c>
      <c r="B1310" s="32" t="s">
        <v>1475</v>
      </c>
      <c r="C1310" s="32" t="s">
        <v>1498</v>
      </c>
      <c r="D1310" s="32" t="str">
        <f t="shared" si="20"/>
        <v>兵庫県朝来市</v>
      </c>
      <c r="E1310" s="35" t="s">
        <v>2412</v>
      </c>
    </row>
    <row r="1311" spans="1:5" x14ac:dyDescent="0.45">
      <c r="A1311" s="34" t="str">
        <f>B1311&amp;COUNTIF($B$2:B1311,B1311)</f>
        <v>兵庫県34</v>
      </c>
      <c r="B1311" s="32" t="s">
        <v>1475</v>
      </c>
      <c r="C1311" s="32" t="s">
        <v>1499</v>
      </c>
      <c r="D1311" s="32" t="str">
        <f t="shared" si="20"/>
        <v>兵庫県淡路市</v>
      </c>
      <c r="E1311" s="35" t="s">
        <v>2411</v>
      </c>
    </row>
    <row r="1312" spans="1:5" x14ac:dyDescent="0.45">
      <c r="A1312" s="34" t="str">
        <f>B1312&amp;COUNTIF($B$2:B1312,B1312)</f>
        <v>兵庫県35</v>
      </c>
      <c r="B1312" s="32" t="s">
        <v>1475</v>
      </c>
      <c r="C1312" s="32" t="s">
        <v>1500</v>
      </c>
      <c r="D1312" s="32" t="str">
        <f t="shared" si="20"/>
        <v>兵庫県宍粟市</v>
      </c>
      <c r="E1312" s="35" t="s">
        <v>2408</v>
      </c>
    </row>
    <row r="1313" spans="1:5" x14ac:dyDescent="0.45">
      <c r="A1313" s="34" t="str">
        <f>B1313&amp;COUNTIF($B$2:B1313,B1313)</f>
        <v>兵庫県36</v>
      </c>
      <c r="B1313" s="32" t="s">
        <v>1475</v>
      </c>
      <c r="C1313" s="32" t="s">
        <v>1501</v>
      </c>
      <c r="D1313" s="32" t="str">
        <f t="shared" si="20"/>
        <v>兵庫県加東市</v>
      </c>
      <c r="E1313" s="35" t="s">
        <v>2413</v>
      </c>
    </row>
    <row r="1314" spans="1:5" x14ac:dyDescent="0.45">
      <c r="A1314" s="34" t="str">
        <f>B1314&amp;COUNTIF($B$2:B1314,B1314)</f>
        <v>兵庫県37</v>
      </c>
      <c r="B1314" s="32" t="s">
        <v>1475</v>
      </c>
      <c r="C1314" s="32" t="s">
        <v>1502</v>
      </c>
      <c r="D1314" s="32" t="str">
        <f t="shared" si="20"/>
        <v>兵庫県たつの市</v>
      </c>
      <c r="E1314" s="35" t="s">
        <v>2408</v>
      </c>
    </row>
    <row r="1315" spans="1:5" x14ac:dyDescent="0.45">
      <c r="A1315" s="34" t="str">
        <f>B1315&amp;COUNTIF($B$2:B1315,B1315)</f>
        <v>兵庫県38</v>
      </c>
      <c r="B1315" s="32" t="s">
        <v>1475</v>
      </c>
      <c r="C1315" s="32" t="s">
        <v>1503</v>
      </c>
      <c r="D1315" s="32" t="str">
        <f t="shared" si="20"/>
        <v>兵庫県猪名川町</v>
      </c>
      <c r="E1315" s="35" t="s">
        <v>2409</v>
      </c>
    </row>
    <row r="1316" spans="1:5" x14ac:dyDescent="0.45">
      <c r="A1316" s="34" t="str">
        <f>B1316&amp;COUNTIF($B$2:B1316,B1316)</f>
        <v>兵庫県39</v>
      </c>
      <c r="B1316" s="32" t="s">
        <v>1475</v>
      </c>
      <c r="C1316" s="32" t="s">
        <v>1504</v>
      </c>
      <c r="D1316" s="32" t="str">
        <f t="shared" si="20"/>
        <v>兵庫県多可町</v>
      </c>
      <c r="E1316" s="35" t="s">
        <v>2413</v>
      </c>
    </row>
    <row r="1317" spans="1:5" x14ac:dyDescent="0.45">
      <c r="A1317" s="34" t="str">
        <f>B1317&amp;COUNTIF($B$2:B1317,B1317)</f>
        <v>兵庫県40</v>
      </c>
      <c r="B1317" s="32" t="s">
        <v>1475</v>
      </c>
      <c r="C1317" s="32" t="s">
        <v>1505</v>
      </c>
      <c r="D1317" s="32" t="str">
        <f t="shared" si="20"/>
        <v>兵庫県稲美町</v>
      </c>
      <c r="E1317" s="35" t="s">
        <v>2410</v>
      </c>
    </row>
    <row r="1318" spans="1:5" x14ac:dyDescent="0.45">
      <c r="A1318" s="34" t="str">
        <f>B1318&amp;COUNTIF($B$2:B1318,B1318)</f>
        <v>兵庫県41</v>
      </c>
      <c r="B1318" s="32" t="s">
        <v>1475</v>
      </c>
      <c r="C1318" s="32" t="s">
        <v>1506</v>
      </c>
      <c r="D1318" s="32" t="str">
        <f t="shared" si="20"/>
        <v>兵庫県播磨町</v>
      </c>
      <c r="E1318" s="35" t="s">
        <v>2410</v>
      </c>
    </row>
    <row r="1319" spans="1:5" x14ac:dyDescent="0.45">
      <c r="A1319" s="34" t="str">
        <f>B1319&amp;COUNTIF($B$2:B1319,B1319)</f>
        <v>兵庫県42</v>
      </c>
      <c r="B1319" s="32" t="s">
        <v>1475</v>
      </c>
      <c r="C1319" s="32" t="s">
        <v>1507</v>
      </c>
      <c r="D1319" s="32" t="str">
        <f t="shared" si="20"/>
        <v>兵庫県市川町</v>
      </c>
      <c r="E1319" s="35" t="s">
        <v>2408</v>
      </c>
    </row>
    <row r="1320" spans="1:5" x14ac:dyDescent="0.45">
      <c r="A1320" s="34" t="str">
        <f>B1320&amp;COUNTIF($B$2:B1320,B1320)</f>
        <v>兵庫県43</v>
      </c>
      <c r="B1320" s="32" t="s">
        <v>1475</v>
      </c>
      <c r="C1320" s="32" t="s">
        <v>1508</v>
      </c>
      <c r="D1320" s="32" t="str">
        <f t="shared" si="20"/>
        <v>兵庫県福崎町</v>
      </c>
      <c r="E1320" s="35" t="s">
        <v>2408</v>
      </c>
    </row>
    <row r="1321" spans="1:5" x14ac:dyDescent="0.45">
      <c r="A1321" s="34" t="str">
        <f>B1321&amp;COUNTIF($B$2:B1321,B1321)</f>
        <v>兵庫県44</v>
      </c>
      <c r="B1321" s="32" t="s">
        <v>1475</v>
      </c>
      <c r="C1321" s="32" t="s">
        <v>1509</v>
      </c>
      <c r="D1321" s="32" t="str">
        <f t="shared" si="20"/>
        <v>兵庫県神河町</v>
      </c>
      <c r="E1321" s="35" t="s">
        <v>2408</v>
      </c>
    </row>
    <row r="1322" spans="1:5" x14ac:dyDescent="0.45">
      <c r="A1322" s="34" t="str">
        <f>B1322&amp;COUNTIF($B$2:B1322,B1322)</f>
        <v>兵庫県45</v>
      </c>
      <c r="B1322" s="32" t="s">
        <v>1475</v>
      </c>
      <c r="C1322" s="32" t="s">
        <v>1472</v>
      </c>
      <c r="D1322" s="32" t="str">
        <f t="shared" si="20"/>
        <v>兵庫県太子町</v>
      </c>
      <c r="E1322" s="35" t="s">
        <v>2408</v>
      </c>
    </row>
    <row r="1323" spans="1:5" x14ac:dyDescent="0.45">
      <c r="A1323" s="34" t="str">
        <f>B1323&amp;COUNTIF($B$2:B1323,B1323)</f>
        <v>兵庫県46</v>
      </c>
      <c r="B1323" s="32" t="s">
        <v>1475</v>
      </c>
      <c r="C1323" s="32" t="s">
        <v>1510</v>
      </c>
      <c r="D1323" s="32" t="str">
        <f t="shared" si="20"/>
        <v>兵庫県上郡町</v>
      </c>
      <c r="E1323" s="35" t="s">
        <v>2408</v>
      </c>
    </row>
    <row r="1324" spans="1:5" x14ac:dyDescent="0.45">
      <c r="A1324" s="34" t="str">
        <f>B1324&amp;COUNTIF($B$2:B1324,B1324)</f>
        <v>兵庫県47</v>
      </c>
      <c r="B1324" s="32" t="s">
        <v>1475</v>
      </c>
      <c r="C1324" s="32" t="s">
        <v>1511</v>
      </c>
      <c r="D1324" s="32" t="str">
        <f t="shared" si="20"/>
        <v>兵庫県佐用町</v>
      </c>
      <c r="E1324" s="35" t="s">
        <v>2408</v>
      </c>
    </row>
    <row r="1325" spans="1:5" x14ac:dyDescent="0.45">
      <c r="A1325" s="34" t="str">
        <f>B1325&amp;COUNTIF($B$2:B1325,B1325)</f>
        <v>兵庫県48</v>
      </c>
      <c r="B1325" s="32" t="s">
        <v>1475</v>
      </c>
      <c r="C1325" s="32" t="s">
        <v>1512</v>
      </c>
      <c r="D1325" s="32" t="str">
        <f t="shared" si="20"/>
        <v>兵庫県香美町</v>
      </c>
      <c r="E1325" s="35" t="s">
        <v>2412</v>
      </c>
    </row>
    <row r="1326" spans="1:5" x14ac:dyDescent="0.45">
      <c r="A1326" s="34" t="str">
        <f>B1326&amp;COUNTIF($B$2:B1326,B1326)</f>
        <v>兵庫県49</v>
      </c>
      <c r="B1326" s="32" t="s">
        <v>1475</v>
      </c>
      <c r="C1326" s="32" t="s">
        <v>1513</v>
      </c>
      <c r="D1326" s="32" t="str">
        <f t="shared" si="20"/>
        <v>兵庫県新温泉町</v>
      </c>
      <c r="E1326" s="35" t="s">
        <v>2412</v>
      </c>
    </row>
    <row r="1327" spans="1:5" x14ac:dyDescent="0.45">
      <c r="A1327" s="34" t="str">
        <f>B1327&amp;COUNTIF($B$2:B1327,B1327)</f>
        <v>奈良県1</v>
      </c>
      <c r="B1327" s="32" t="s">
        <v>1514</v>
      </c>
      <c r="C1327" s="32" t="s">
        <v>1515</v>
      </c>
      <c r="D1327" s="32" t="str">
        <f t="shared" si="20"/>
        <v>奈良県奈良市</v>
      </c>
      <c r="E1327" s="35" t="s">
        <v>2416</v>
      </c>
    </row>
    <row r="1328" spans="1:5" x14ac:dyDescent="0.45">
      <c r="A1328" s="34" t="str">
        <f>B1328&amp;COUNTIF($B$2:B1328,B1328)</f>
        <v>奈良県2</v>
      </c>
      <c r="B1328" s="32" t="s">
        <v>1514</v>
      </c>
      <c r="C1328" s="32" t="s">
        <v>1516</v>
      </c>
      <c r="D1328" s="32" t="str">
        <f t="shared" si="20"/>
        <v>奈良県大和高田市</v>
      </c>
      <c r="E1328" s="35" t="s">
        <v>2417</v>
      </c>
    </row>
    <row r="1329" spans="1:5" x14ac:dyDescent="0.45">
      <c r="A1329" s="34" t="str">
        <f>B1329&amp;COUNTIF($B$2:B1329,B1329)</f>
        <v>奈良県3</v>
      </c>
      <c r="B1329" s="32" t="s">
        <v>1514</v>
      </c>
      <c r="C1329" s="32" t="s">
        <v>1517</v>
      </c>
      <c r="D1329" s="32" t="str">
        <f t="shared" si="20"/>
        <v>奈良県大和郡山市</v>
      </c>
      <c r="E1329" s="35" t="s">
        <v>2418</v>
      </c>
    </row>
    <row r="1330" spans="1:5" x14ac:dyDescent="0.45">
      <c r="A1330" s="34" t="str">
        <f>B1330&amp;COUNTIF($B$2:B1330,B1330)</f>
        <v>奈良県4</v>
      </c>
      <c r="B1330" s="32" t="s">
        <v>1514</v>
      </c>
      <c r="C1330" s="32" t="s">
        <v>1518</v>
      </c>
      <c r="D1330" s="32" t="str">
        <f t="shared" si="20"/>
        <v>奈良県天理市</v>
      </c>
      <c r="E1330" s="35" t="s">
        <v>2419</v>
      </c>
    </row>
    <row r="1331" spans="1:5" x14ac:dyDescent="0.45">
      <c r="A1331" s="34" t="str">
        <f>B1331&amp;COUNTIF($B$2:B1331,B1331)</f>
        <v>奈良県5</v>
      </c>
      <c r="B1331" s="32" t="s">
        <v>1514</v>
      </c>
      <c r="C1331" s="32" t="s">
        <v>1519</v>
      </c>
      <c r="D1331" s="32" t="str">
        <f t="shared" si="20"/>
        <v>奈良県橿原市</v>
      </c>
      <c r="E1331" s="35" t="s">
        <v>2417</v>
      </c>
    </row>
    <row r="1332" spans="1:5" x14ac:dyDescent="0.45">
      <c r="A1332" s="34" t="str">
        <f>B1332&amp;COUNTIF($B$2:B1332,B1332)</f>
        <v>奈良県6</v>
      </c>
      <c r="B1332" s="32" t="s">
        <v>1514</v>
      </c>
      <c r="C1332" s="32" t="s">
        <v>1520</v>
      </c>
      <c r="D1332" s="32" t="str">
        <f t="shared" si="20"/>
        <v>奈良県桜井市</v>
      </c>
      <c r="E1332" s="35" t="s">
        <v>2419</v>
      </c>
    </row>
    <row r="1333" spans="1:5" x14ac:dyDescent="0.45">
      <c r="A1333" s="34" t="str">
        <f>B1333&amp;COUNTIF($B$2:B1333,B1333)</f>
        <v>奈良県7</v>
      </c>
      <c r="B1333" s="32" t="s">
        <v>1514</v>
      </c>
      <c r="C1333" s="32" t="s">
        <v>1521</v>
      </c>
      <c r="D1333" s="32" t="str">
        <f t="shared" si="20"/>
        <v>奈良県五條市</v>
      </c>
      <c r="E1333" s="35" t="s">
        <v>2420</v>
      </c>
    </row>
    <row r="1334" spans="1:5" x14ac:dyDescent="0.45">
      <c r="A1334" s="34" t="str">
        <f>B1334&amp;COUNTIF($B$2:B1334,B1334)</f>
        <v>奈良県8</v>
      </c>
      <c r="B1334" s="32" t="s">
        <v>1514</v>
      </c>
      <c r="C1334" s="32" t="s">
        <v>1522</v>
      </c>
      <c r="D1334" s="32" t="str">
        <f t="shared" si="20"/>
        <v>奈良県御所市</v>
      </c>
      <c r="E1334" s="35" t="s">
        <v>2417</v>
      </c>
    </row>
    <row r="1335" spans="1:5" x14ac:dyDescent="0.45">
      <c r="A1335" s="34" t="str">
        <f>B1335&amp;COUNTIF($B$2:B1335,B1335)</f>
        <v>奈良県9</v>
      </c>
      <c r="B1335" s="32" t="s">
        <v>1514</v>
      </c>
      <c r="C1335" s="32" t="s">
        <v>1523</v>
      </c>
      <c r="D1335" s="32" t="str">
        <f t="shared" si="20"/>
        <v>奈良県生駒市</v>
      </c>
      <c r="E1335" s="35" t="s">
        <v>2418</v>
      </c>
    </row>
    <row r="1336" spans="1:5" x14ac:dyDescent="0.45">
      <c r="A1336" s="34" t="str">
        <f>B1336&amp;COUNTIF($B$2:B1336,B1336)</f>
        <v>奈良県10</v>
      </c>
      <c r="B1336" s="32" t="s">
        <v>1514</v>
      </c>
      <c r="C1336" s="32" t="s">
        <v>1524</v>
      </c>
      <c r="D1336" s="32" t="str">
        <f t="shared" si="20"/>
        <v>奈良県香芝市</v>
      </c>
      <c r="E1336" s="35" t="s">
        <v>2417</v>
      </c>
    </row>
    <row r="1337" spans="1:5" x14ac:dyDescent="0.45">
      <c r="A1337" s="34" t="str">
        <f>B1337&amp;COUNTIF($B$2:B1337,B1337)</f>
        <v>奈良県11</v>
      </c>
      <c r="B1337" s="32" t="s">
        <v>1514</v>
      </c>
      <c r="C1337" s="32" t="s">
        <v>1525</v>
      </c>
      <c r="D1337" s="32" t="str">
        <f t="shared" si="20"/>
        <v>奈良県葛城市</v>
      </c>
      <c r="E1337" s="35" t="s">
        <v>2417</v>
      </c>
    </row>
    <row r="1338" spans="1:5" x14ac:dyDescent="0.45">
      <c r="A1338" s="34" t="str">
        <f>B1338&amp;COUNTIF($B$2:B1338,B1338)</f>
        <v>奈良県12</v>
      </c>
      <c r="B1338" s="32" t="s">
        <v>1514</v>
      </c>
      <c r="C1338" s="32" t="s">
        <v>1526</v>
      </c>
      <c r="D1338" s="32" t="str">
        <f t="shared" si="20"/>
        <v>奈良県宇陀市</v>
      </c>
      <c r="E1338" s="35" t="s">
        <v>2419</v>
      </c>
    </row>
    <row r="1339" spans="1:5" x14ac:dyDescent="0.45">
      <c r="A1339" s="34" t="str">
        <f>B1339&amp;COUNTIF($B$2:B1339,B1339)</f>
        <v>奈良県13</v>
      </c>
      <c r="B1339" s="32" t="s">
        <v>1514</v>
      </c>
      <c r="C1339" s="32" t="s">
        <v>1527</v>
      </c>
      <c r="D1339" s="32" t="str">
        <f t="shared" si="20"/>
        <v>奈良県山添村</v>
      </c>
      <c r="E1339" s="35" t="s">
        <v>2419</v>
      </c>
    </row>
    <row r="1340" spans="1:5" x14ac:dyDescent="0.45">
      <c r="A1340" s="34" t="str">
        <f>B1340&amp;COUNTIF($B$2:B1340,B1340)</f>
        <v>奈良県14</v>
      </c>
      <c r="B1340" s="32" t="s">
        <v>1514</v>
      </c>
      <c r="C1340" s="32" t="s">
        <v>1528</v>
      </c>
      <c r="D1340" s="32" t="str">
        <f t="shared" si="20"/>
        <v>奈良県平群町</v>
      </c>
      <c r="E1340" s="35" t="s">
        <v>2418</v>
      </c>
    </row>
    <row r="1341" spans="1:5" x14ac:dyDescent="0.45">
      <c r="A1341" s="34" t="str">
        <f>B1341&amp;COUNTIF($B$2:B1341,B1341)</f>
        <v>奈良県15</v>
      </c>
      <c r="B1341" s="32" t="s">
        <v>1514</v>
      </c>
      <c r="C1341" s="32" t="s">
        <v>1529</v>
      </c>
      <c r="D1341" s="32" t="str">
        <f t="shared" si="20"/>
        <v>奈良県三郷町</v>
      </c>
      <c r="E1341" s="35" t="s">
        <v>2418</v>
      </c>
    </row>
    <row r="1342" spans="1:5" x14ac:dyDescent="0.45">
      <c r="A1342" s="34" t="str">
        <f>B1342&amp;COUNTIF($B$2:B1342,B1342)</f>
        <v>奈良県16</v>
      </c>
      <c r="B1342" s="32" t="s">
        <v>1514</v>
      </c>
      <c r="C1342" s="32" t="s">
        <v>1530</v>
      </c>
      <c r="D1342" s="32" t="str">
        <f t="shared" si="20"/>
        <v>奈良県斑鳩町</v>
      </c>
      <c r="E1342" s="35" t="s">
        <v>2418</v>
      </c>
    </row>
    <row r="1343" spans="1:5" x14ac:dyDescent="0.45">
      <c r="A1343" s="34" t="str">
        <f>B1343&amp;COUNTIF($B$2:B1343,B1343)</f>
        <v>奈良県17</v>
      </c>
      <c r="B1343" s="32" t="s">
        <v>1514</v>
      </c>
      <c r="C1343" s="32" t="s">
        <v>1531</v>
      </c>
      <c r="D1343" s="32" t="str">
        <f t="shared" si="20"/>
        <v>奈良県安堵町</v>
      </c>
      <c r="E1343" s="35" t="s">
        <v>2418</v>
      </c>
    </row>
    <row r="1344" spans="1:5" x14ac:dyDescent="0.45">
      <c r="A1344" s="34" t="str">
        <f>B1344&amp;COUNTIF($B$2:B1344,B1344)</f>
        <v>奈良県18</v>
      </c>
      <c r="B1344" s="32" t="s">
        <v>1514</v>
      </c>
      <c r="C1344" s="32" t="s">
        <v>667</v>
      </c>
      <c r="D1344" s="32" t="str">
        <f t="shared" si="20"/>
        <v>奈良県川西町</v>
      </c>
      <c r="E1344" s="35" t="s">
        <v>2419</v>
      </c>
    </row>
    <row r="1345" spans="1:5" x14ac:dyDescent="0.45">
      <c r="A1345" s="34" t="str">
        <f>B1345&amp;COUNTIF($B$2:B1345,B1345)</f>
        <v>奈良県19</v>
      </c>
      <c r="B1345" s="32" t="s">
        <v>1514</v>
      </c>
      <c r="C1345" s="32" t="s">
        <v>1532</v>
      </c>
      <c r="D1345" s="32" t="str">
        <f t="shared" si="20"/>
        <v>奈良県三宅町</v>
      </c>
      <c r="E1345" s="35" t="s">
        <v>2419</v>
      </c>
    </row>
    <row r="1346" spans="1:5" x14ac:dyDescent="0.45">
      <c r="A1346" s="34" t="str">
        <f>B1346&amp;COUNTIF($B$2:B1346,B1346)</f>
        <v>奈良県20</v>
      </c>
      <c r="B1346" s="32" t="s">
        <v>1514</v>
      </c>
      <c r="C1346" s="32" t="s">
        <v>1533</v>
      </c>
      <c r="D1346" s="32" t="str">
        <f t="shared" ref="D1346:D1409" si="21">B1346&amp;C1346</f>
        <v>奈良県田原本町</v>
      </c>
      <c r="E1346" s="35" t="s">
        <v>2419</v>
      </c>
    </row>
    <row r="1347" spans="1:5" x14ac:dyDescent="0.45">
      <c r="A1347" s="34" t="str">
        <f>B1347&amp;COUNTIF($B$2:B1347,B1347)</f>
        <v>奈良県21</v>
      </c>
      <c r="B1347" s="32" t="s">
        <v>1514</v>
      </c>
      <c r="C1347" s="32" t="s">
        <v>1534</v>
      </c>
      <c r="D1347" s="32" t="str">
        <f t="shared" si="21"/>
        <v>奈良県曽爾村</v>
      </c>
      <c r="E1347" s="35" t="s">
        <v>2419</v>
      </c>
    </row>
    <row r="1348" spans="1:5" x14ac:dyDescent="0.45">
      <c r="A1348" s="34" t="str">
        <f>B1348&amp;COUNTIF($B$2:B1348,B1348)</f>
        <v>奈良県22</v>
      </c>
      <c r="B1348" s="32" t="s">
        <v>1514</v>
      </c>
      <c r="C1348" s="32" t="s">
        <v>1535</v>
      </c>
      <c r="D1348" s="32" t="str">
        <f t="shared" si="21"/>
        <v>奈良県御杖村</v>
      </c>
      <c r="E1348" s="35" t="s">
        <v>2419</v>
      </c>
    </row>
    <row r="1349" spans="1:5" x14ac:dyDescent="0.45">
      <c r="A1349" s="34" t="str">
        <f>B1349&amp;COUNTIF($B$2:B1349,B1349)</f>
        <v>奈良県23</v>
      </c>
      <c r="B1349" s="32" t="s">
        <v>1514</v>
      </c>
      <c r="C1349" s="32" t="s">
        <v>1536</v>
      </c>
      <c r="D1349" s="32" t="str">
        <f t="shared" si="21"/>
        <v>奈良県高取町</v>
      </c>
      <c r="E1349" s="35" t="s">
        <v>2417</v>
      </c>
    </row>
    <row r="1350" spans="1:5" x14ac:dyDescent="0.45">
      <c r="A1350" s="34" t="str">
        <f>B1350&amp;COUNTIF($B$2:B1350,B1350)</f>
        <v>奈良県24</v>
      </c>
      <c r="B1350" s="32" t="s">
        <v>1514</v>
      </c>
      <c r="C1350" s="32" t="s">
        <v>1537</v>
      </c>
      <c r="D1350" s="32" t="str">
        <f t="shared" si="21"/>
        <v>奈良県明日香村</v>
      </c>
      <c r="E1350" s="35" t="s">
        <v>2417</v>
      </c>
    </row>
    <row r="1351" spans="1:5" x14ac:dyDescent="0.45">
      <c r="A1351" s="34" t="str">
        <f>B1351&amp;COUNTIF($B$2:B1351,B1351)</f>
        <v>奈良県25</v>
      </c>
      <c r="B1351" s="32" t="s">
        <v>1514</v>
      </c>
      <c r="C1351" s="32" t="s">
        <v>1538</v>
      </c>
      <c r="D1351" s="32" t="str">
        <f t="shared" si="21"/>
        <v>奈良県上牧町</v>
      </c>
      <c r="E1351" s="35" t="s">
        <v>2418</v>
      </c>
    </row>
    <row r="1352" spans="1:5" x14ac:dyDescent="0.45">
      <c r="A1352" s="34" t="str">
        <f>B1352&amp;COUNTIF($B$2:B1352,B1352)</f>
        <v>奈良県26</v>
      </c>
      <c r="B1352" s="32" t="s">
        <v>1514</v>
      </c>
      <c r="C1352" s="32" t="s">
        <v>1539</v>
      </c>
      <c r="D1352" s="32" t="str">
        <f t="shared" si="21"/>
        <v>奈良県王寺町</v>
      </c>
      <c r="E1352" s="35" t="s">
        <v>2418</v>
      </c>
    </row>
    <row r="1353" spans="1:5" x14ac:dyDescent="0.45">
      <c r="A1353" s="34" t="str">
        <f>B1353&amp;COUNTIF($B$2:B1353,B1353)</f>
        <v>奈良県27</v>
      </c>
      <c r="B1353" s="32" t="s">
        <v>1514</v>
      </c>
      <c r="C1353" s="32" t="s">
        <v>1540</v>
      </c>
      <c r="D1353" s="32" t="str">
        <f t="shared" si="21"/>
        <v>奈良県広陵町</v>
      </c>
      <c r="E1353" s="35" t="s">
        <v>2417</v>
      </c>
    </row>
    <row r="1354" spans="1:5" x14ac:dyDescent="0.45">
      <c r="A1354" s="34" t="str">
        <f>B1354&amp;COUNTIF($B$2:B1354,B1354)</f>
        <v>奈良県28</v>
      </c>
      <c r="B1354" s="32" t="s">
        <v>1514</v>
      </c>
      <c r="C1354" s="32" t="s">
        <v>1541</v>
      </c>
      <c r="D1354" s="32" t="str">
        <f t="shared" si="21"/>
        <v>奈良県河合町</v>
      </c>
      <c r="E1354" s="35" t="s">
        <v>2418</v>
      </c>
    </row>
    <row r="1355" spans="1:5" x14ac:dyDescent="0.45">
      <c r="A1355" s="34" t="str">
        <f>B1355&amp;COUNTIF($B$2:B1355,B1355)</f>
        <v>奈良県29</v>
      </c>
      <c r="B1355" s="32" t="s">
        <v>1514</v>
      </c>
      <c r="C1355" s="32" t="s">
        <v>1542</v>
      </c>
      <c r="D1355" s="32" t="str">
        <f t="shared" si="21"/>
        <v>奈良県吉野町</v>
      </c>
      <c r="E1355" s="35" t="s">
        <v>2420</v>
      </c>
    </row>
    <row r="1356" spans="1:5" x14ac:dyDescent="0.45">
      <c r="A1356" s="34" t="str">
        <f>B1356&amp;COUNTIF($B$2:B1356,B1356)</f>
        <v>奈良県30</v>
      </c>
      <c r="B1356" s="32" t="s">
        <v>1514</v>
      </c>
      <c r="C1356" s="32" t="s">
        <v>1543</v>
      </c>
      <c r="D1356" s="32" t="str">
        <f t="shared" si="21"/>
        <v>奈良県大淀町</v>
      </c>
      <c r="E1356" s="35" t="s">
        <v>2420</v>
      </c>
    </row>
    <row r="1357" spans="1:5" x14ac:dyDescent="0.45">
      <c r="A1357" s="34" t="str">
        <f>B1357&amp;COUNTIF($B$2:B1357,B1357)</f>
        <v>奈良県31</v>
      </c>
      <c r="B1357" s="32" t="s">
        <v>1514</v>
      </c>
      <c r="C1357" s="32" t="s">
        <v>1544</v>
      </c>
      <c r="D1357" s="32" t="str">
        <f t="shared" si="21"/>
        <v>奈良県下市町</v>
      </c>
      <c r="E1357" s="35" t="s">
        <v>2420</v>
      </c>
    </row>
    <row r="1358" spans="1:5" x14ac:dyDescent="0.45">
      <c r="A1358" s="34" t="str">
        <f>B1358&amp;COUNTIF($B$2:B1358,B1358)</f>
        <v>奈良県32</v>
      </c>
      <c r="B1358" s="32" t="s">
        <v>1514</v>
      </c>
      <c r="C1358" s="32" t="s">
        <v>1545</v>
      </c>
      <c r="D1358" s="32" t="str">
        <f t="shared" si="21"/>
        <v>奈良県黒滝村</v>
      </c>
      <c r="E1358" s="35" t="s">
        <v>2420</v>
      </c>
    </row>
    <row r="1359" spans="1:5" x14ac:dyDescent="0.45">
      <c r="A1359" s="34" t="str">
        <f>B1359&amp;COUNTIF($B$2:B1359,B1359)</f>
        <v>奈良県33</v>
      </c>
      <c r="B1359" s="32" t="s">
        <v>1514</v>
      </c>
      <c r="C1359" s="32" t="s">
        <v>1546</v>
      </c>
      <c r="D1359" s="32" t="str">
        <f t="shared" si="21"/>
        <v>奈良県天川村</v>
      </c>
      <c r="E1359" s="35" t="s">
        <v>2420</v>
      </c>
    </row>
    <row r="1360" spans="1:5" x14ac:dyDescent="0.45">
      <c r="A1360" s="34" t="str">
        <f>B1360&amp;COUNTIF($B$2:B1360,B1360)</f>
        <v>奈良県34</v>
      </c>
      <c r="B1360" s="32" t="s">
        <v>1514</v>
      </c>
      <c r="C1360" s="32" t="s">
        <v>1547</v>
      </c>
      <c r="D1360" s="32" t="str">
        <f t="shared" si="21"/>
        <v>奈良県野迫川村</v>
      </c>
      <c r="E1360" s="35" t="s">
        <v>2420</v>
      </c>
    </row>
    <row r="1361" spans="1:5" x14ac:dyDescent="0.45">
      <c r="A1361" s="34" t="str">
        <f>B1361&amp;COUNTIF($B$2:B1361,B1361)</f>
        <v>奈良県35</v>
      </c>
      <c r="B1361" s="32" t="s">
        <v>1514</v>
      </c>
      <c r="C1361" s="32" t="s">
        <v>1548</v>
      </c>
      <c r="D1361" s="32" t="str">
        <f t="shared" si="21"/>
        <v>奈良県十津川村</v>
      </c>
      <c r="E1361" s="35" t="s">
        <v>2420</v>
      </c>
    </row>
    <row r="1362" spans="1:5" x14ac:dyDescent="0.45">
      <c r="A1362" s="34" t="str">
        <f>B1362&amp;COUNTIF($B$2:B1362,B1362)</f>
        <v>奈良県36</v>
      </c>
      <c r="B1362" s="32" t="s">
        <v>1514</v>
      </c>
      <c r="C1362" s="32" t="s">
        <v>1549</v>
      </c>
      <c r="D1362" s="32" t="str">
        <f t="shared" si="21"/>
        <v>奈良県下北山村</v>
      </c>
      <c r="E1362" s="35" t="s">
        <v>2420</v>
      </c>
    </row>
    <row r="1363" spans="1:5" x14ac:dyDescent="0.45">
      <c r="A1363" s="34" t="str">
        <f>B1363&amp;COUNTIF($B$2:B1363,B1363)</f>
        <v>奈良県37</v>
      </c>
      <c r="B1363" s="32" t="s">
        <v>1514</v>
      </c>
      <c r="C1363" s="32" t="s">
        <v>1550</v>
      </c>
      <c r="D1363" s="32" t="str">
        <f t="shared" si="21"/>
        <v>奈良県上北山村</v>
      </c>
      <c r="E1363" s="35" t="s">
        <v>2420</v>
      </c>
    </row>
    <row r="1364" spans="1:5" x14ac:dyDescent="0.45">
      <c r="A1364" s="34" t="str">
        <f>B1364&amp;COUNTIF($B$2:B1364,B1364)</f>
        <v>奈良県38</v>
      </c>
      <c r="B1364" s="32" t="s">
        <v>1514</v>
      </c>
      <c r="C1364" s="32" t="s">
        <v>1176</v>
      </c>
      <c r="D1364" s="32" t="str">
        <f t="shared" si="21"/>
        <v>奈良県川上村</v>
      </c>
      <c r="E1364" s="35" t="s">
        <v>2420</v>
      </c>
    </row>
    <row r="1365" spans="1:5" x14ac:dyDescent="0.45">
      <c r="A1365" s="34" t="str">
        <f>B1365&amp;COUNTIF($B$2:B1365,B1365)</f>
        <v>奈良県39</v>
      </c>
      <c r="B1365" s="32" t="s">
        <v>1514</v>
      </c>
      <c r="C1365" s="32" t="s">
        <v>1551</v>
      </c>
      <c r="D1365" s="32" t="str">
        <f t="shared" si="21"/>
        <v>奈良県東吉野村</v>
      </c>
      <c r="E1365" s="35" t="s">
        <v>2420</v>
      </c>
    </row>
    <row r="1366" spans="1:5" x14ac:dyDescent="0.45">
      <c r="A1366" s="34" t="str">
        <f>B1366&amp;COUNTIF($B$2:B1366,B1366)</f>
        <v>和歌山県1</v>
      </c>
      <c r="B1366" s="32" t="s">
        <v>1552</v>
      </c>
      <c r="C1366" s="32" t="s">
        <v>1553</v>
      </c>
      <c r="D1366" s="32" t="str">
        <f t="shared" si="21"/>
        <v>和歌山県和歌山市</v>
      </c>
      <c r="E1366" s="35" t="s">
        <v>2421</v>
      </c>
    </row>
    <row r="1367" spans="1:5" x14ac:dyDescent="0.45">
      <c r="A1367" s="34" t="str">
        <f>B1367&amp;COUNTIF($B$2:B1367,B1367)</f>
        <v>和歌山県2</v>
      </c>
      <c r="B1367" s="32" t="s">
        <v>1552</v>
      </c>
      <c r="C1367" s="32" t="s">
        <v>1554</v>
      </c>
      <c r="D1367" s="32" t="str">
        <f t="shared" si="21"/>
        <v>和歌山県海南市</v>
      </c>
      <c r="E1367" s="35" t="s">
        <v>2421</v>
      </c>
    </row>
    <row r="1368" spans="1:5" x14ac:dyDescent="0.45">
      <c r="A1368" s="34" t="str">
        <f>B1368&amp;COUNTIF($B$2:B1368,B1368)</f>
        <v>和歌山県3</v>
      </c>
      <c r="B1368" s="32" t="s">
        <v>1552</v>
      </c>
      <c r="C1368" s="32" t="s">
        <v>1555</v>
      </c>
      <c r="D1368" s="32" t="str">
        <f t="shared" si="21"/>
        <v>和歌山県橋本市</v>
      </c>
      <c r="E1368" s="35" t="s">
        <v>2422</v>
      </c>
    </row>
    <row r="1369" spans="1:5" x14ac:dyDescent="0.45">
      <c r="A1369" s="34" t="str">
        <f>B1369&amp;COUNTIF($B$2:B1369,B1369)</f>
        <v>和歌山県4</v>
      </c>
      <c r="B1369" s="32" t="s">
        <v>1552</v>
      </c>
      <c r="C1369" s="32" t="s">
        <v>1556</v>
      </c>
      <c r="D1369" s="32" t="str">
        <f t="shared" si="21"/>
        <v>和歌山県有田市</v>
      </c>
      <c r="E1369" s="35" t="s">
        <v>2423</v>
      </c>
    </row>
    <row r="1370" spans="1:5" x14ac:dyDescent="0.45">
      <c r="A1370" s="34" t="str">
        <f>B1370&amp;COUNTIF($B$2:B1370,B1370)</f>
        <v>和歌山県5</v>
      </c>
      <c r="B1370" s="32" t="s">
        <v>1552</v>
      </c>
      <c r="C1370" s="32" t="s">
        <v>1557</v>
      </c>
      <c r="D1370" s="32" t="str">
        <f t="shared" si="21"/>
        <v>和歌山県御坊市</v>
      </c>
      <c r="E1370" s="35" t="s">
        <v>2424</v>
      </c>
    </row>
    <row r="1371" spans="1:5" x14ac:dyDescent="0.45">
      <c r="A1371" s="34" t="str">
        <f>B1371&amp;COUNTIF($B$2:B1371,B1371)</f>
        <v>和歌山県6</v>
      </c>
      <c r="B1371" s="32" t="s">
        <v>1552</v>
      </c>
      <c r="C1371" s="32" t="s">
        <v>1558</v>
      </c>
      <c r="D1371" s="32" t="str">
        <f t="shared" si="21"/>
        <v>和歌山県田辺市</v>
      </c>
      <c r="E1371" s="35" t="s">
        <v>2425</v>
      </c>
    </row>
    <row r="1372" spans="1:5" x14ac:dyDescent="0.45">
      <c r="A1372" s="34" t="str">
        <f>B1372&amp;COUNTIF($B$2:B1372,B1372)</f>
        <v>和歌山県7</v>
      </c>
      <c r="B1372" s="32" t="s">
        <v>1552</v>
      </c>
      <c r="C1372" s="32" t="s">
        <v>1559</v>
      </c>
      <c r="D1372" s="32" t="str">
        <f t="shared" si="21"/>
        <v>和歌山県新宮市</v>
      </c>
      <c r="E1372" s="35" t="s">
        <v>2426</v>
      </c>
    </row>
    <row r="1373" spans="1:5" x14ac:dyDescent="0.45">
      <c r="A1373" s="34" t="str">
        <f>B1373&amp;COUNTIF($B$2:B1373,B1373)</f>
        <v>和歌山県8</v>
      </c>
      <c r="B1373" s="32" t="s">
        <v>1552</v>
      </c>
      <c r="C1373" s="32" t="s">
        <v>1560</v>
      </c>
      <c r="D1373" s="32" t="str">
        <f t="shared" si="21"/>
        <v>和歌山県紀の川市</v>
      </c>
      <c r="E1373" s="35" t="s">
        <v>2427</v>
      </c>
    </row>
    <row r="1374" spans="1:5" x14ac:dyDescent="0.45">
      <c r="A1374" s="34" t="str">
        <f>B1374&amp;COUNTIF($B$2:B1374,B1374)</f>
        <v>和歌山県9</v>
      </c>
      <c r="B1374" s="32" t="s">
        <v>1552</v>
      </c>
      <c r="C1374" s="32" t="s">
        <v>1561</v>
      </c>
      <c r="D1374" s="32" t="str">
        <f t="shared" si="21"/>
        <v>和歌山県岩出市</v>
      </c>
      <c r="E1374" s="35" t="s">
        <v>2427</v>
      </c>
    </row>
    <row r="1375" spans="1:5" x14ac:dyDescent="0.45">
      <c r="A1375" s="34" t="str">
        <f>B1375&amp;COUNTIF($B$2:B1375,B1375)</f>
        <v>和歌山県10</v>
      </c>
      <c r="B1375" s="32" t="s">
        <v>1552</v>
      </c>
      <c r="C1375" s="32" t="s">
        <v>1562</v>
      </c>
      <c r="D1375" s="32" t="str">
        <f t="shared" si="21"/>
        <v>和歌山県紀美野町</v>
      </c>
      <c r="E1375" s="35" t="s">
        <v>2421</v>
      </c>
    </row>
    <row r="1376" spans="1:5" x14ac:dyDescent="0.45">
      <c r="A1376" s="34" t="str">
        <f>B1376&amp;COUNTIF($B$2:B1376,B1376)</f>
        <v>和歌山県11</v>
      </c>
      <c r="B1376" s="32" t="s">
        <v>1552</v>
      </c>
      <c r="C1376" s="32" t="s">
        <v>1563</v>
      </c>
      <c r="D1376" s="32" t="str">
        <f t="shared" si="21"/>
        <v>和歌山県かつらぎ町</v>
      </c>
      <c r="E1376" s="35" t="s">
        <v>2422</v>
      </c>
    </row>
    <row r="1377" spans="1:5" x14ac:dyDescent="0.45">
      <c r="A1377" s="34" t="str">
        <f>B1377&amp;COUNTIF($B$2:B1377,B1377)</f>
        <v>和歌山県12</v>
      </c>
      <c r="B1377" s="32" t="s">
        <v>1552</v>
      </c>
      <c r="C1377" s="32" t="s">
        <v>1564</v>
      </c>
      <c r="D1377" s="32" t="str">
        <f t="shared" si="21"/>
        <v>和歌山県九度山町</v>
      </c>
      <c r="E1377" s="35" t="s">
        <v>2422</v>
      </c>
    </row>
    <row r="1378" spans="1:5" x14ac:dyDescent="0.45">
      <c r="A1378" s="34" t="str">
        <f>B1378&amp;COUNTIF($B$2:B1378,B1378)</f>
        <v>和歌山県13</v>
      </c>
      <c r="B1378" s="32" t="s">
        <v>1552</v>
      </c>
      <c r="C1378" s="32" t="s">
        <v>1565</v>
      </c>
      <c r="D1378" s="32" t="str">
        <f t="shared" si="21"/>
        <v>和歌山県高野町</v>
      </c>
      <c r="E1378" s="35" t="s">
        <v>2422</v>
      </c>
    </row>
    <row r="1379" spans="1:5" x14ac:dyDescent="0.45">
      <c r="A1379" s="34" t="str">
        <f>B1379&amp;COUNTIF($B$2:B1379,B1379)</f>
        <v>和歌山県14</v>
      </c>
      <c r="B1379" s="32" t="s">
        <v>1552</v>
      </c>
      <c r="C1379" s="32" t="s">
        <v>1566</v>
      </c>
      <c r="D1379" s="32" t="str">
        <f t="shared" si="21"/>
        <v>和歌山県湯浅町</v>
      </c>
      <c r="E1379" s="35" t="s">
        <v>2423</v>
      </c>
    </row>
    <row r="1380" spans="1:5" x14ac:dyDescent="0.45">
      <c r="A1380" s="34" t="str">
        <f>B1380&amp;COUNTIF($B$2:B1380,B1380)</f>
        <v>和歌山県15</v>
      </c>
      <c r="B1380" s="32" t="s">
        <v>1552</v>
      </c>
      <c r="C1380" s="32" t="s">
        <v>1567</v>
      </c>
      <c r="D1380" s="32" t="str">
        <f t="shared" si="21"/>
        <v>和歌山県広川町</v>
      </c>
      <c r="E1380" s="35" t="s">
        <v>2423</v>
      </c>
    </row>
    <row r="1381" spans="1:5" x14ac:dyDescent="0.45">
      <c r="A1381" s="34" t="str">
        <f>B1381&amp;COUNTIF($B$2:B1381,B1381)</f>
        <v>和歌山県16</v>
      </c>
      <c r="B1381" s="32" t="s">
        <v>1552</v>
      </c>
      <c r="C1381" s="32" t="s">
        <v>1568</v>
      </c>
      <c r="D1381" s="32" t="str">
        <f t="shared" si="21"/>
        <v>和歌山県有田川町</v>
      </c>
      <c r="E1381" s="35" t="s">
        <v>2423</v>
      </c>
    </row>
    <row r="1382" spans="1:5" x14ac:dyDescent="0.45">
      <c r="A1382" s="34" t="str">
        <f>B1382&amp;COUNTIF($B$2:B1382,B1382)</f>
        <v>和歌山県17</v>
      </c>
      <c r="B1382" s="32" t="s">
        <v>1552</v>
      </c>
      <c r="C1382" s="32" t="s">
        <v>1124</v>
      </c>
      <c r="D1382" s="32" t="str">
        <f t="shared" si="21"/>
        <v>和歌山県美浜町</v>
      </c>
      <c r="E1382" s="35" t="s">
        <v>2424</v>
      </c>
    </row>
    <row r="1383" spans="1:5" x14ac:dyDescent="0.45">
      <c r="A1383" s="34" t="str">
        <f>B1383&amp;COUNTIF($B$2:B1383,B1383)</f>
        <v>和歌山県18</v>
      </c>
      <c r="B1383" s="32" t="s">
        <v>1552</v>
      </c>
      <c r="C1383" s="32" t="s">
        <v>469</v>
      </c>
      <c r="D1383" s="32" t="str">
        <f t="shared" si="21"/>
        <v>和歌山県日高町</v>
      </c>
      <c r="E1383" s="35" t="s">
        <v>2424</v>
      </c>
    </row>
    <row r="1384" spans="1:5" x14ac:dyDescent="0.45">
      <c r="A1384" s="34" t="str">
        <f>B1384&amp;COUNTIF($B$2:B1384,B1384)</f>
        <v>和歌山県19</v>
      </c>
      <c r="B1384" s="32" t="s">
        <v>1552</v>
      </c>
      <c r="C1384" s="32" t="s">
        <v>1569</v>
      </c>
      <c r="D1384" s="32" t="str">
        <f t="shared" si="21"/>
        <v>和歌山県由良町</v>
      </c>
      <c r="E1384" s="35" t="s">
        <v>2424</v>
      </c>
    </row>
    <row r="1385" spans="1:5" x14ac:dyDescent="0.45">
      <c r="A1385" s="34" t="str">
        <f>B1385&amp;COUNTIF($B$2:B1385,B1385)</f>
        <v>和歌山県20</v>
      </c>
      <c r="B1385" s="32" t="s">
        <v>1552</v>
      </c>
      <c r="C1385" s="32" t="s">
        <v>1570</v>
      </c>
      <c r="D1385" s="32" t="str">
        <f t="shared" si="21"/>
        <v>和歌山県印南町</v>
      </c>
      <c r="E1385" s="35" t="s">
        <v>2424</v>
      </c>
    </row>
    <row r="1386" spans="1:5" x14ac:dyDescent="0.45">
      <c r="A1386" s="34" t="str">
        <f>B1386&amp;COUNTIF($B$2:B1386,B1386)</f>
        <v>和歌山県21</v>
      </c>
      <c r="B1386" s="32" t="s">
        <v>1552</v>
      </c>
      <c r="C1386" s="32" t="s">
        <v>1571</v>
      </c>
      <c r="D1386" s="32" t="str">
        <f t="shared" si="21"/>
        <v>和歌山県みなべ町</v>
      </c>
      <c r="E1386" s="35" t="s">
        <v>2425</v>
      </c>
    </row>
    <row r="1387" spans="1:5" x14ac:dyDescent="0.45">
      <c r="A1387" s="34" t="str">
        <f>B1387&amp;COUNTIF($B$2:B1387,B1387)</f>
        <v>和歌山県22</v>
      </c>
      <c r="B1387" s="32" t="s">
        <v>1552</v>
      </c>
      <c r="C1387" s="32" t="s">
        <v>1572</v>
      </c>
      <c r="D1387" s="32" t="str">
        <f t="shared" si="21"/>
        <v>和歌山県日高川町</v>
      </c>
      <c r="E1387" s="35" t="s">
        <v>2424</v>
      </c>
    </row>
    <row r="1388" spans="1:5" x14ac:dyDescent="0.45">
      <c r="A1388" s="34" t="str">
        <f>B1388&amp;COUNTIF($B$2:B1388,B1388)</f>
        <v>和歌山県23</v>
      </c>
      <c r="B1388" s="32" t="s">
        <v>1552</v>
      </c>
      <c r="C1388" s="32" t="s">
        <v>1573</v>
      </c>
      <c r="D1388" s="32" t="str">
        <f t="shared" si="21"/>
        <v>和歌山県白浜町</v>
      </c>
      <c r="E1388" s="35" t="s">
        <v>2425</v>
      </c>
    </row>
    <row r="1389" spans="1:5" x14ac:dyDescent="0.45">
      <c r="A1389" s="34" t="str">
        <f>B1389&amp;COUNTIF($B$2:B1389,B1389)</f>
        <v>和歌山県24</v>
      </c>
      <c r="B1389" s="32" t="s">
        <v>1552</v>
      </c>
      <c r="C1389" s="32" t="s">
        <v>1574</v>
      </c>
      <c r="D1389" s="32" t="str">
        <f t="shared" si="21"/>
        <v>和歌山県上富田町</v>
      </c>
      <c r="E1389" s="35" t="s">
        <v>2425</v>
      </c>
    </row>
    <row r="1390" spans="1:5" x14ac:dyDescent="0.45">
      <c r="A1390" s="34" t="str">
        <f>B1390&amp;COUNTIF($B$2:B1390,B1390)</f>
        <v>和歌山県25</v>
      </c>
      <c r="B1390" s="32" t="s">
        <v>1552</v>
      </c>
      <c r="C1390" s="32" t="s">
        <v>1575</v>
      </c>
      <c r="D1390" s="32" t="str">
        <f t="shared" si="21"/>
        <v>和歌山県すさみ町</v>
      </c>
      <c r="E1390" s="35" t="s">
        <v>2425</v>
      </c>
    </row>
    <row r="1391" spans="1:5" x14ac:dyDescent="0.45">
      <c r="A1391" s="34" t="str">
        <f>B1391&amp;COUNTIF($B$2:B1391,B1391)</f>
        <v>和歌山県26</v>
      </c>
      <c r="B1391" s="32" t="s">
        <v>1552</v>
      </c>
      <c r="C1391" s="32" t="s">
        <v>1576</v>
      </c>
      <c r="D1391" s="32" t="str">
        <f t="shared" si="21"/>
        <v>和歌山県那智勝浦町</v>
      </c>
      <c r="E1391" s="35" t="s">
        <v>2426</v>
      </c>
    </row>
    <row r="1392" spans="1:5" x14ac:dyDescent="0.45">
      <c r="A1392" s="34" t="str">
        <f>B1392&amp;COUNTIF($B$2:B1392,B1392)</f>
        <v>和歌山県27</v>
      </c>
      <c r="B1392" s="32" t="s">
        <v>1552</v>
      </c>
      <c r="C1392" s="32" t="s">
        <v>1577</v>
      </c>
      <c r="D1392" s="32" t="str">
        <f t="shared" si="21"/>
        <v>和歌山県太地町</v>
      </c>
      <c r="E1392" s="35" t="s">
        <v>2426</v>
      </c>
    </row>
    <row r="1393" spans="1:5" x14ac:dyDescent="0.45">
      <c r="A1393" s="34" t="str">
        <f>B1393&amp;COUNTIF($B$2:B1393,B1393)</f>
        <v>和歌山県28</v>
      </c>
      <c r="B1393" s="32" t="s">
        <v>1552</v>
      </c>
      <c r="C1393" s="32" t="s">
        <v>1578</v>
      </c>
      <c r="D1393" s="32" t="str">
        <f t="shared" si="21"/>
        <v>和歌山県古座川町</v>
      </c>
      <c r="E1393" s="35" t="s">
        <v>2426</v>
      </c>
    </row>
    <row r="1394" spans="1:5" x14ac:dyDescent="0.45">
      <c r="A1394" s="34" t="str">
        <f>B1394&amp;COUNTIF($B$2:B1394,B1394)</f>
        <v>和歌山県29</v>
      </c>
      <c r="B1394" s="32" t="s">
        <v>1552</v>
      </c>
      <c r="C1394" s="32" t="s">
        <v>1579</v>
      </c>
      <c r="D1394" s="32" t="str">
        <f t="shared" si="21"/>
        <v>和歌山県北山村</v>
      </c>
      <c r="E1394" s="35" t="s">
        <v>2426</v>
      </c>
    </row>
    <row r="1395" spans="1:5" x14ac:dyDescent="0.45">
      <c r="A1395" s="34" t="str">
        <f>B1395&amp;COUNTIF($B$2:B1395,B1395)</f>
        <v>和歌山県30</v>
      </c>
      <c r="B1395" s="32" t="s">
        <v>1552</v>
      </c>
      <c r="C1395" s="32" t="s">
        <v>1580</v>
      </c>
      <c r="D1395" s="32" t="str">
        <f t="shared" si="21"/>
        <v>和歌山県串本町</v>
      </c>
      <c r="E1395" s="35" t="s">
        <v>2426</v>
      </c>
    </row>
    <row r="1396" spans="1:5" x14ac:dyDescent="0.45">
      <c r="A1396" s="34" t="str">
        <f>B1396&amp;COUNTIF($B$2:B1396,B1396)</f>
        <v>鳥取県1</v>
      </c>
      <c r="B1396" s="32" t="s">
        <v>1581</v>
      </c>
      <c r="C1396" s="32" t="s">
        <v>1582</v>
      </c>
      <c r="D1396" s="32" t="str">
        <f t="shared" si="21"/>
        <v>鳥取県鳥取市</v>
      </c>
      <c r="E1396" s="35" t="s">
        <v>2176</v>
      </c>
    </row>
    <row r="1397" spans="1:5" x14ac:dyDescent="0.45">
      <c r="A1397" s="34" t="str">
        <f>B1397&amp;COUNTIF($B$2:B1397,B1397)</f>
        <v>鳥取県2</v>
      </c>
      <c r="B1397" s="32" t="s">
        <v>1581</v>
      </c>
      <c r="C1397" s="32" t="s">
        <v>1583</v>
      </c>
      <c r="D1397" s="32" t="str">
        <f t="shared" si="21"/>
        <v>鳥取県米子市</v>
      </c>
      <c r="E1397" s="35" t="s">
        <v>2175</v>
      </c>
    </row>
    <row r="1398" spans="1:5" x14ac:dyDescent="0.45">
      <c r="A1398" s="34" t="str">
        <f>B1398&amp;COUNTIF($B$2:B1398,B1398)</f>
        <v>鳥取県3</v>
      </c>
      <c r="B1398" s="32" t="s">
        <v>1581</v>
      </c>
      <c r="C1398" s="32" t="s">
        <v>1584</v>
      </c>
      <c r="D1398" s="32" t="str">
        <f t="shared" si="21"/>
        <v>鳥取県倉吉市</v>
      </c>
      <c r="E1398" s="35" t="s">
        <v>2428</v>
      </c>
    </row>
    <row r="1399" spans="1:5" x14ac:dyDescent="0.45">
      <c r="A1399" s="34" t="str">
        <f>B1399&amp;COUNTIF($B$2:B1399,B1399)</f>
        <v>鳥取県4</v>
      </c>
      <c r="B1399" s="32" t="s">
        <v>1581</v>
      </c>
      <c r="C1399" s="32" t="s">
        <v>1585</v>
      </c>
      <c r="D1399" s="32" t="str">
        <f t="shared" si="21"/>
        <v>鳥取県境港市</v>
      </c>
      <c r="E1399" s="35" t="s">
        <v>2175</v>
      </c>
    </row>
    <row r="1400" spans="1:5" x14ac:dyDescent="0.45">
      <c r="A1400" s="34" t="str">
        <f>B1400&amp;COUNTIF($B$2:B1400,B1400)</f>
        <v>鳥取県5</v>
      </c>
      <c r="B1400" s="32" t="s">
        <v>1581</v>
      </c>
      <c r="C1400" s="32" t="s">
        <v>1586</v>
      </c>
      <c r="D1400" s="32" t="str">
        <f t="shared" si="21"/>
        <v>鳥取県岩美町</v>
      </c>
      <c r="E1400" s="35" t="s">
        <v>2176</v>
      </c>
    </row>
    <row r="1401" spans="1:5" x14ac:dyDescent="0.45">
      <c r="A1401" s="34" t="str">
        <f>B1401&amp;COUNTIF($B$2:B1401,B1401)</f>
        <v>鳥取県6</v>
      </c>
      <c r="B1401" s="32" t="s">
        <v>1581</v>
      </c>
      <c r="C1401" s="32" t="s">
        <v>1587</v>
      </c>
      <c r="D1401" s="32" t="str">
        <f t="shared" si="21"/>
        <v>鳥取県若桜町</v>
      </c>
      <c r="E1401" s="35" t="s">
        <v>2176</v>
      </c>
    </row>
    <row r="1402" spans="1:5" x14ac:dyDescent="0.45">
      <c r="A1402" s="34" t="str">
        <f>B1402&amp;COUNTIF($B$2:B1402,B1402)</f>
        <v>鳥取県7</v>
      </c>
      <c r="B1402" s="32" t="s">
        <v>1581</v>
      </c>
      <c r="C1402" s="32" t="s">
        <v>1588</v>
      </c>
      <c r="D1402" s="32" t="str">
        <f t="shared" si="21"/>
        <v>鳥取県智頭町</v>
      </c>
      <c r="E1402" s="35" t="s">
        <v>2176</v>
      </c>
    </row>
    <row r="1403" spans="1:5" x14ac:dyDescent="0.45">
      <c r="A1403" s="34" t="str">
        <f>B1403&amp;COUNTIF($B$2:B1403,B1403)</f>
        <v>鳥取県8</v>
      </c>
      <c r="B1403" s="32" t="s">
        <v>1581</v>
      </c>
      <c r="C1403" s="32" t="s">
        <v>1589</v>
      </c>
      <c r="D1403" s="32" t="str">
        <f t="shared" si="21"/>
        <v>鳥取県八頭町</v>
      </c>
      <c r="E1403" s="35" t="s">
        <v>2176</v>
      </c>
    </row>
    <row r="1404" spans="1:5" x14ac:dyDescent="0.45">
      <c r="A1404" s="34" t="str">
        <f>B1404&amp;COUNTIF($B$2:B1404,B1404)</f>
        <v>鳥取県9</v>
      </c>
      <c r="B1404" s="32" t="s">
        <v>1581</v>
      </c>
      <c r="C1404" s="32" t="s">
        <v>1590</v>
      </c>
      <c r="D1404" s="32" t="str">
        <f t="shared" si="21"/>
        <v>鳥取県三朝町</v>
      </c>
      <c r="E1404" s="35" t="s">
        <v>2428</v>
      </c>
    </row>
    <row r="1405" spans="1:5" x14ac:dyDescent="0.45">
      <c r="A1405" s="34" t="str">
        <f>B1405&amp;COUNTIF($B$2:B1405,B1405)</f>
        <v>鳥取県10</v>
      </c>
      <c r="B1405" s="32" t="s">
        <v>1581</v>
      </c>
      <c r="C1405" s="32" t="s">
        <v>1591</v>
      </c>
      <c r="D1405" s="32" t="str">
        <f t="shared" si="21"/>
        <v>鳥取県湯梨浜町</v>
      </c>
      <c r="E1405" s="35" t="s">
        <v>2428</v>
      </c>
    </row>
    <row r="1406" spans="1:5" x14ac:dyDescent="0.45">
      <c r="A1406" s="34" t="str">
        <f>B1406&amp;COUNTIF($B$2:B1406,B1406)</f>
        <v>鳥取県11</v>
      </c>
      <c r="B1406" s="32" t="s">
        <v>1581</v>
      </c>
      <c r="C1406" s="32" t="s">
        <v>1592</v>
      </c>
      <c r="D1406" s="32" t="str">
        <f t="shared" si="21"/>
        <v>鳥取県琴浦町</v>
      </c>
      <c r="E1406" s="35" t="s">
        <v>2428</v>
      </c>
    </row>
    <row r="1407" spans="1:5" x14ac:dyDescent="0.45">
      <c r="A1407" s="34" t="str">
        <f>B1407&amp;COUNTIF($B$2:B1407,B1407)</f>
        <v>鳥取県12</v>
      </c>
      <c r="B1407" s="32" t="s">
        <v>1581</v>
      </c>
      <c r="C1407" s="32" t="s">
        <v>1593</v>
      </c>
      <c r="D1407" s="32" t="str">
        <f t="shared" si="21"/>
        <v>鳥取県北栄町</v>
      </c>
      <c r="E1407" s="35" t="s">
        <v>2428</v>
      </c>
    </row>
    <row r="1408" spans="1:5" x14ac:dyDescent="0.45">
      <c r="A1408" s="34" t="str">
        <f>B1408&amp;COUNTIF($B$2:B1408,B1408)</f>
        <v>鳥取県13</v>
      </c>
      <c r="B1408" s="32" t="s">
        <v>1581</v>
      </c>
      <c r="C1408" s="32" t="s">
        <v>1594</v>
      </c>
      <c r="D1408" s="32" t="str">
        <f t="shared" si="21"/>
        <v>鳥取県日吉津村</v>
      </c>
      <c r="E1408" s="35" t="s">
        <v>2175</v>
      </c>
    </row>
    <row r="1409" spans="1:5" x14ac:dyDescent="0.45">
      <c r="A1409" s="34" t="str">
        <f>B1409&amp;COUNTIF($B$2:B1409,B1409)</f>
        <v>鳥取県14</v>
      </c>
      <c r="B1409" s="32" t="s">
        <v>1581</v>
      </c>
      <c r="C1409" s="32" t="s">
        <v>1595</v>
      </c>
      <c r="D1409" s="32" t="str">
        <f t="shared" si="21"/>
        <v>鳥取県大山町</v>
      </c>
      <c r="E1409" s="35" t="s">
        <v>2175</v>
      </c>
    </row>
    <row r="1410" spans="1:5" x14ac:dyDescent="0.45">
      <c r="A1410" s="34" t="str">
        <f>B1410&amp;COUNTIF($B$2:B1410,B1410)</f>
        <v>鳥取県15</v>
      </c>
      <c r="B1410" s="32" t="s">
        <v>1581</v>
      </c>
      <c r="C1410" s="32" t="s">
        <v>542</v>
      </c>
      <c r="D1410" s="32" t="str">
        <f t="shared" ref="D1410:D1473" si="22">B1410&amp;C1410</f>
        <v>鳥取県南部町</v>
      </c>
      <c r="E1410" s="35" t="s">
        <v>2175</v>
      </c>
    </row>
    <row r="1411" spans="1:5" x14ac:dyDescent="0.45">
      <c r="A1411" s="34" t="str">
        <f>B1411&amp;COUNTIF($B$2:B1411,B1411)</f>
        <v>鳥取県16</v>
      </c>
      <c r="B1411" s="32" t="s">
        <v>1581</v>
      </c>
      <c r="C1411" s="32" t="s">
        <v>1596</v>
      </c>
      <c r="D1411" s="32" t="str">
        <f t="shared" si="22"/>
        <v>鳥取県伯耆町</v>
      </c>
      <c r="E1411" s="35" t="s">
        <v>2175</v>
      </c>
    </row>
    <row r="1412" spans="1:5" x14ac:dyDescent="0.45">
      <c r="A1412" s="34" t="str">
        <f>B1412&amp;COUNTIF($B$2:B1412,B1412)</f>
        <v>鳥取県17</v>
      </c>
      <c r="B1412" s="32" t="s">
        <v>1581</v>
      </c>
      <c r="C1412" s="32" t="s">
        <v>1597</v>
      </c>
      <c r="D1412" s="32" t="str">
        <f t="shared" si="22"/>
        <v>鳥取県日南町</v>
      </c>
      <c r="E1412" s="35" t="s">
        <v>2175</v>
      </c>
    </row>
    <row r="1413" spans="1:5" x14ac:dyDescent="0.45">
      <c r="A1413" s="34" t="str">
        <f>B1413&amp;COUNTIF($B$2:B1413,B1413)</f>
        <v>鳥取県18</v>
      </c>
      <c r="B1413" s="32" t="s">
        <v>1581</v>
      </c>
      <c r="C1413" s="32" t="s">
        <v>1399</v>
      </c>
      <c r="D1413" s="32" t="str">
        <f t="shared" si="22"/>
        <v>鳥取県日野町</v>
      </c>
      <c r="E1413" s="35" t="s">
        <v>2175</v>
      </c>
    </row>
    <row r="1414" spans="1:5" x14ac:dyDescent="0.45">
      <c r="A1414" s="34" t="str">
        <f>B1414&amp;COUNTIF($B$2:B1414,B1414)</f>
        <v>鳥取県19</v>
      </c>
      <c r="B1414" s="32" t="s">
        <v>1581</v>
      </c>
      <c r="C1414" s="32" t="s">
        <v>1598</v>
      </c>
      <c r="D1414" s="32" t="str">
        <f t="shared" si="22"/>
        <v>鳥取県江府町</v>
      </c>
      <c r="E1414" s="35" t="s">
        <v>2175</v>
      </c>
    </row>
    <row r="1415" spans="1:5" x14ac:dyDescent="0.45">
      <c r="A1415" s="34" t="str">
        <f>B1415&amp;COUNTIF($B$2:B1415,B1415)</f>
        <v>島根県1</v>
      </c>
      <c r="B1415" s="32" t="s">
        <v>1599</v>
      </c>
      <c r="C1415" s="32" t="s">
        <v>1600</v>
      </c>
      <c r="D1415" s="32" t="str">
        <f t="shared" si="22"/>
        <v>島根県松江市</v>
      </c>
      <c r="E1415" s="35" t="s">
        <v>2429</v>
      </c>
    </row>
    <row r="1416" spans="1:5" x14ac:dyDescent="0.45">
      <c r="A1416" s="34" t="str">
        <f>B1416&amp;COUNTIF($B$2:B1416,B1416)</f>
        <v>島根県2</v>
      </c>
      <c r="B1416" s="32" t="s">
        <v>1599</v>
      </c>
      <c r="C1416" s="32" t="s">
        <v>1601</v>
      </c>
      <c r="D1416" s="32" t="str">
        <f t="shared" si="22"/>
        <v>島根県浜田市</v>
      </c>
      <c r="E1416" s="35" t="s">
        <v>2430</v>
      </c>
    </row>
    <row r="1417" spans="1:5" x14ac:dyDescent="0.45">
      <c r="A1417" s="34" t="str">
        <f>B1417&amp;COUNTIF($B$2:B1417,B1417)</f>
        <v>島根県3</v>
      </c>
      <c r="B1417" s="32" t="s">
        <v>1599</v>
      </c>
      <c r="C1417" s="32" t="s">
        <v>1602</v>
      </c>
      <c r="D1417" s="32" t="str">
        <f t="shared" si="22"/>
        <v>島根県出雲市</v>
      </c>
      <c r="E1417" s="35" t="s">
        <v>2431</v>
      </c>
    </row>
    <row r="1418" spans="1:5" x14ac:dyDescent="0.45">
      <c r="A1418" s="34" t="str">
        <f>B1418&amp;COUNTIF($B$2:B1418,B1418)</f>
        <v>島根県4</v>
      </c>
      <c r="B1418" s="32" t="s">
        <v>1599</v>
      </c>
      <c r="C1418" s="32" t="s">
        <v>1603</v>
      </c>
      <c r="D1418" s="32" t="str">
        <f t="shared" si="22"/>
        <v>島根県益田市</v>
      </c>
      <c r="E1418" s="35" t="s">
        <v>2432</v>
      </c>
    </row>
    <row r="1419" spans="1:5" x14ac:dyDescent="0.45">
      <c r="A1419" s="34" t="str">
        <f>B1419&amp;COUNTIF($B$2:B1419,B1419)</f>
        <v>島根県5</v>
      </c>
      <c r="B1419" s="32" t="s">
        <v>1599</v>
      </c>
      <c r="C1419" s="32" t="s">
        <v>1604</v>
      </c>
      <c r="D1419" s="32" t="str">
        <f t="shared" si="22"/>
        <v>島根県大田市</v>
      </c>
      <c r="E1419" s="35" t="s">
        <v>2433</v>
      </c>
    </row>
    <row r="1420" spans="1:5" x14ac:dyDescent="0.45">
      <c r="A1420" s="34" t="str">
        <f>B1420&amp;COUNTIF($B$2:B1420,B1420)</f>
        <v>島根県6</v>
      </c>
      <c r="B1420" s="32" t="s">
        <v>1599</v>
      </c>
      <c r="C1420" s="32" t="s">
        <v>1605</v>
      </c>
      <c r="D1420" s="32" t="str">
        <f t="shared" si="22"/>
        <v>島根県安来市</v>
      </c>
      <c r="E1420" s="35" t="s">
        <v>2429</v>
      </c>
    </row>
    <row r="1421" spans="1:5" x14ac:dyDescent="0.45">
      <c r="A1421" s="34" t="str">
        <f>B1421&amp;COUNTIF($B$2:B1421,B1421)</f>
        <v>島根県7</v>
      </c>
      <c r="B1421" s="32" t="s">
        <v>1599</v>
      </c>
      <c r="C1421" s="32" t="s">
        <v>1606</v>
      </c>
      <c r="D1421" s="32" t="str">
        <f t="shared" si="22"/>
        <v>島根県江津市</v>
      </c>
      <c r="E1421" s="35" t="s">
        <v>2430</v>
      </c>
    </row>
    <row r="1422" spans="1:5" x14ac:dyDescent="0.45">
      <c r="A1422" s="34" t="str">
        <f>B1422&amp;COUNTIF($B$2:B1422,B1422)</f>
        <v>島根県8</v>
      </c>
      <c r="B1422" s="32" t="s">
        <v>1599</v>
      </c>
      <c r="C1422" s="32" t="s">
        <v>1607</v>
      </c>
      <c r="D1422" s="32" t="str">
        <f t="shared" si="22"/>
        <v>島根県雲南市</v>
      </c>
      <c r="E1422" s="35" t="s">
        <v>2434</v>
      </c>
    </row>
    <row r="1423" spans="1:5" x14ac:dyDescent="0.45">
      <c r="A1423" s="34" t="str">
        <f>B1423&amp;COUNTIF($B$2:B1423,B1423)</f>
        <v>島根県9</v>
      </c>
      <c r="B1423" s="32" t="s">
        <v>1599</v>
      </c>
      <c r="C1423" s="32" t="s">
        <v>1608</v>
      </c>
      <c r="D1423" s="32" t="str">
        <f t="shared" si="22"/>
        <v>島根県奥出雲町</v>
      </c>
      <c r="E1423" s="35" t="s">
        <v>2434</v>
      </c>
    </row>
    <row r="1424" spans="1:5" x14ac:dyDescent="0.45">
      <c r="A1424" s="34" t="str">
        <f>B1424&amp;COUNTIF($B$2:B1424,B1424)</f>
        <v>島根県10</v>
      </c>
      <c r="B1424" s="32" t="s">
        <v>1599</v>
      </c>
      <c r="C1424" s="32" t="s">
        <v>1609</v>
      </c>
      <c r="D1424" s="32" t="str">
        <f t="shared" si="22"/>
        <v>島根県飯南町</v>
      </c>
      <c r="E1424" s="35" t="s">
        <v>2434</v>
      </c>
    </row>
    <row r="1425" spans="1:5" x14ac:dyDescent="0.45">
      <c r="A1425" s="34" t="str">
        <f>B1425&amp;COUNTIF($B$2:B1425,B1425)</f>
        <v>島根県11</v>
      </c>
      <c r="B1425" s="32" t="s">
        <v>1599</v>
      </c>
      <c r="C1425" s="32" t="s">
        <v>1610</v>
      </c>
      <c r="D1425" s="32" t="str">
        <f t="shared" si="22"/>
        <v>島根県川本町</v>
      </c>
      <c r="E1425" s="35" t="s">
        <v>2433</v>
      </c>
    </row>
    <row r="1426" spans="1:5" x14ac:dyDescent="0.45">
      <c r="A1426" s="34" t="str">
        <f>B1426&amp;COUNTIF($B$2:B1426,B1426)</f>
        <v>島根県12</v>
      </c>
      <c r="B1426" s="32" t="s">
        <v>1599</v>
      </c>
      <c r="C1426" s="32" t="s">
        <v>635</v>
      </c>
      <c r="D1426" s="32" t="str">
        <f t="shared" si="22"/>
        <v>島根県美郷町</v>
      </c>
      <c r="E1426" s="35" t="s">
        <v>2433</v>
      </c>
    </row>
    <row r="1427" spans="1:5" x14ac:dyDescent="0.45">
      <c r="A1427" s="34" t="str">
        <f>B1427&amp;COUNTIF($B$2:B1427,B1427)</f>
        <v>島根県13</v>
      </c>
      <c r="B1427" s="32" t="s">
        <v>1599</v>
      </c>
      <c r="C1427" s="32" t="s">
        <v>1611</v>
      </c>
      <c r="D1427" s="32" t="str">
        <f t="shared" si="22"/>
        <v>島根県邑南町</v>
      </c>
      <c r="E1427" s="35" t="s">
        <v>2433</v>
      </c>
    </row>
    <row r="1428" spans="1:5" x14ac:dyDescent="0.45">
      <c r="A1428" s="34" t="str">
        <f>B1428&amp;COUNTIF($B$2:B1428,B1428)</f>
        <v>島根県14</v>
      </c>
      <c r="B1428" s="32" t="s">
        <v>1599</v>
      </c>
      <c r="C1428" s="32" t="s">
        <v>1612</v>
      </c>
      <c r="D1428" s="32" t="str">
        <f t="shared" si="22"/>
        <v>島根県津和野町</v>
      </c>
      <c r="E1428" s="35" t="s">
        <v>2432</v>
      </c>
    </row>
    <row r="1429" spans="1:5" x14ac:dyDescent="0.45">
      <c r="A1429" s="34" t="str">
        <f>B1429&amp;COUNTIF($B$2:B1429,B1429)</f>
        <v>島根県15</v>
      </c>
      <c r="B1429" s="32" t="s">
        <v>1599</v>
      </c>
      <c r="C1429" s="32" t="s">
        <v>1613</v>
      </c>
      <c r="D1429" s="32" t="str">
        <f t="shared" si="22"/>
        <v>島根県吉賀町</v>
      </c>
      <c r="E1429" s="35" t="s">
        <v>2432</v>
      </c>
    </row>
    <row r="1430" spans="1:5" x14ac:dyDescent="0.45">
      <c r="A1430" s="34" t="str">
        <f>B1430&amp;COUNTIF($B$2:B1430,B1430)</f>
        <v>島根県16</v>
      </c>
      <c r="B1430" s="32" t="s">
        <v>1599</v>
      </c>
      <c r="C1430" s="32" t="s">
        <v>1614</v>
      </c>
      <c r="D1430" s="32" t="str">
        <f t="shared" si="22"/>
        <v>島根県海士町</v>
      </c>
      <c r="E1430" s="35" t="s">
        <v>2435</v>
      </c>
    </row>
    <row r="1431" spans="1:5" x14ac:dyDescent="0.45">
      <c r="A1431" s="34" t="str">
        <f>B1431&amp;COUNTIF($B$2:B1431,B1431)</f>
        <v>島根県17</v>
      </c>
      <c r="B1431" s="32" t="s">
        <v>1599</v>
      </c>
      <c r="C1431" s="32" t="s">
        <v>1615</v>
      </c>
      <c r="D1431" s="32" t="str">
        <f t="shared" si="22"/>
        <v>島根県西ノ島町</v>
      </c>
      <c r="E1431" s="35" t="s">
        <v>2435</v>
      </c>
    </row>
    <row r="1432" spans="1:5" x14ac:dyDescent="0.45">
      <c r="A1432" s="34" t="str">
        <f>B1432&amp;COUNTIF($B$2:B1432,B1432)</f>
        <v>島根県18</v>
      </c>
      <c r="B1432" s="32" t="s">
        <v>1599</v>
      </c>
      <c r="C1432" s="32" t="s">
        <v>1616</v>
      </c>
      <c r="D1432" s="32" t="str">
        <f t="shared" si="22"/>
        <v>島根県知夫村</v>
      </c>
      <c r="E1432" s="35" t="s">
        <v>2435</v>
      </c>
    </row>
    <row r="1433" spans="1:5" x14ac:dyDescent="0.45">
      <c r="A1433" s="34" t="str">
        <f>B1433&amp;COUNTIF($B$2:B1433,B1433)</f>
        <v>島根県19</v>
      </c>
      <c r="B1433" s="32" t="s">
        <v>1599</v>
      </c>
      <c r="C1433" s="32" t="s">
        <v>1617</v>
      </c>
      <c r="D1433" s="32" t="str">
        <f t="shared" si="22"/>
        <v>島根県隠岐の島町</v>
      </c>
      <c r="E1433" s="35" t="s">
        <v>2435</v>
      </c>
    </row>
    <row r="1434" spans="1:5" x14ac:dyDescent="0.45">
      <c r="A1434" s="34" t="str">
        <f>B1434&amp;COUNTIF($B$2:B1434,B1434)</f>
        <v>岡山県1</v>
      </c>
      <c r="B1434" s="32" t="s">
        <v>1618</v>
      </c>
      <c r="C1434" s="32" t="s">
        <v>2436</v>
      </c>
      <c r="D1434" s="32" t="str">
        <f t="shared" si="22"/>
        <v>岡山県岡山市北区</v>
      </c>
      <c r="E1434" s="35" t="s">
        <v>2437</v>
      </c>
    </row>
    <row r="1435" spans="1:5" x14ac:dyDescent="0.45">
      <c r="A1435" s="34" t="str">
        <f>B1435&amp;COUNTIF($B$2:B1435,B1435)</f>
        <v>岡山県2</v>
      </c>
      <c r="B1435" s="32" t="s">
        <v>1618</v>
      </c>
      <c r="C1435" s="32" t="s">
        <v>2438</v>
      </c>
      <c r="D1435" s="32" t="str">
        <f t="shared" si="22"/>
        <v>岡山県岡山市中区</v>
      </c>
      <c r="E1435" s="35" t="s">
        <v>2437</v>
      </c>
    </row>
    <row r="1436" spans="1:5" x14ac:dyDescent="0.45">
      <c r="A1436" s="34" t="str">
        <f>B1436&amp;COUNTIF($B$2:B1436,B1436)</f>
        <v>岡山県3</v>
      </c>
      <c r="B1436" s="32" t="s">
        <v>1618</v>
      </c>
      <c r="C1436" s="32" t="s">
        <v>2439</v>
      </c>
      <c r="D1436" s="32" t="str">
        <f t="shared" si="22"/>
        <v>岡山県岡山市東区</v>
      </c>
      <c r="E1436" s="35" t="s">
        <v>2437</v>
      </c>
    </row>
    <row r="1437" spans="1:5" x14ac:dyDescent="0.45">
      <c r="A1437" s="34" t="str">
        <f>B1437&amp;COUNTIF($B$2:B1437,B1437)</f>
        <v>岡山県4</v>
      </c>
      <c r="B1437" s="32" t="s">
        <v>1618</v>
      </c>
      <c r="C1437" s="32" t="s">
        <v>2440</v>
      </c>
      <c r="D1437" s="32" t="str">
        <f t="shared" si="22"/>
        <v>岡山県岡山市南区</v>
      </c>
      <c r="E1437" s="35" t="s">
        <v>2437</v>
      </c>
    </row>
    <row r="1438" spans="1:5" x14ac:dyDescent="0.45">
      <c r="A1438" s="34" t="str">
        <f>B1438&amp;COUNTIF($B$2:B1438,B1438)</f>
        <v>岡山県5</v>
      </c>
      <c r="B1438" s="32" t="s">
        <v>1618</v>
      </c>
      <c r="C1438" s="32" t="s">
        <v>1619</v>
      </c>
      <c r="D1438" s="32" t="str">
        <f t="shared" si="22"/>
        <v>岡山県倉敷市</v>
      </c>
      <c r="E1438" s="35" t="s">
        <v>2441</v>
      </c>
    </row>
    <row r="1439" spans="1:5" x14ac:dyDescent="0.45">
      <c r="A1439" s="34" t="str">
        <f>B1439&amp;COUNTIF($B$2:B1439,B1439)</f>
        <v>岡山県6</v>
      </c>
      <c r="B1439" s="32" t="s">
        <v>1618</v>
      </c>
      <c r="C1439" s="32" t="s">
        <v>1620</v>
      </c>
      <c r="D1439" s="32" t="str">
        <f t="shared" si="22"/>
        <v>岡山県津山市</v>
      </c>
      <c r="E1439" s="35" t="s">
        <v>2442</v>
      </c>
    </row>
    <row r="1440" spans="1:5" x14ac:dyDescent="0.45">
      <c r="A1440" s="34" t="str">
        <f>B1440&amp;COUNTIF($B$2:B1440,B1440)</f>
        <v>岡山県7</v>
      </c>
      <c r="B1440" s="32" t="s">
        <v>1618</v>
      </c>
      <c r="C1440" s="32" t="s">
        <v>1621</v>
      </c>
      <c r="D1440" s="32" t="str">
        <f t="shared" si="22"/>
        <v>岡山県玉野市</v>
      </c>
      <c r="E1440" s="35" t="s">
        <v>2437</v>
      </c>
    </row>
    <row r="1441" spans="1:5" x14ac:dyDescent="0.45">
      <c r="A1441" s="34" t="str">
        <f>B1441&amp;COUNTIF($B$2:B1441,B1441)</f>
        <v>岡山県8</v>
      </c>
      <c r="B1441" s="32" t="s">
        <v>1618</v>
      </c>
      <c r="C1441" s="32" t="s">
        <v>1622</v>
      </c>
      <c r="D1441" s="32" t="str">
        <f t="shared" si="22"/>
        <v>岡山県笠岡市</v>
      </c>
      <c r="E1441" s="35" t="s">
        <v>2441</v>
      </c>
    </row>
    <row r="1442" spans="1:5" x14ac:dyDescent="0.45">
      <c r="A1442" s="34" t="str">
        <f>B1442&amp;COUNTIF($B$2:B1442,B1442)</f>
        <v>岡山県9</v>
      </c>
      <c r="B1442" s="32" t="s">
        <v>1618</v>
      </c>
      <c r="C1442" s="32" t="s">
        <v>1623</v>
      </c>
      <c r="D1442" s="32" t="str">
        <f t="shared" si="22"/>
        <v>岡山県井原市</v>
      </c>
      <c r="E1442" s="35" t="s">
        <v>2441</v>
      </c>
    </row>
    <row r="1443" spans="1:5" x14ac:dyDescent="0.45">
      <c r="A1443" s="34" t="str">
        <f>B1443&amp;COUNTIF($B$2:B1443,B1443)</f>
        <v>岡山県10</v>
      </c>
      <c r="B1443" s="32" t="s">
        <v>1618</v>
      </c>
      <c r="C1443" s="32" t="s">
        <v>1624</v>
      </c>
      <c r="D1443" s="32" t="str">
        <f t="shared" si="22"/>
        <v>岡山県総社市</v>
      </c>
      <c r="E1443" s="35" t="s">
        <v>2441</v>
      </c>
    </row>
    <row r="1444" spans="1:5" x14ac:dyDescent="0.45">
      <c r="A1444" s="34" t="str">
        <f>B1444&amp;COUNTIF($B$2:B1444,B1444)</f>
        <v>岡山県11</v>
      </c>
      <c r="B1444" s="32" t="s">
        <v>1618</v>
      </c>
      <c r="C1444" s="32" t="s">
        <v>1625</v>
      </c>
      <c r="D1444" s="32" t="str">
        <f t="shared" si="22"/>
        <v>岡山県高梁市</v>
      </c>
      <c r="E1444" s="35" t="s">
        <v>2443</v>
      </c>
    </row>
    <row r="1445" spans="1:5" x14ac:dyDescent="0.45">
      <c r="A1445" s="34" t="str">
        <f>B1445&amp;COUNTIF($B$2:B1445,B1445)</f>
        <v>岡山県12</v>
      </c>
      <c r="B1445" s="32" t="s">
        <v>1618</v>
      </c>
      <c r="C1445" s="32" t="s">
        <v>1626</v>
      </c>
      <c r="D1445" s="32" t="str">
        <f t="shared" si="22"/>
        <v>岡山県新見市</v>
      </c>
      <c r="E1445" s="35" t="s">
        <v>2443</v>
      </c>
    </row>
    <row r="1446" spans="1:5" x14ac:dyDescent="0.45">
      <c r="A1446" s="34" t="str">
        <f>B1446&amp;COUNTIF($B$2:B1446,B1446)</f>
        <v>岡山県13</v>
      </c>
      <c r="B1446" s="32" t="s">
        <v>1618</v>
      </c>
      <c r="C1446" s="32" t="s">
        <v>1627</v>
      </c>
      <c r="D1446" s="32" t="str">
        <f t="shared" si="22"/>
        <v>岡山県備前市</v>
      </c>
      <c r="E1446" s="35" t="s">
        <v>2437</v>
      </c>
    </row>
    <row r="1447" spans="1:5" x14ac:dyDescent="0.45">
      <c r="A1447" s="34" t="str">
        <f>B1447&amp;COUNTIF($B$2:B1447,B1447)</f>
        <v>岡山県14</v>
      </c>
      <c r="B1447" s="32" t="s">
        <v>1618</v>
      </c>
      <c r="C1447" s="32" t="s">
        <v>1628</v>
      </c>
      <c r="D1447" s="32" t="str">
        <f t="shared" si="22"/>
        <v>岡山県瀬戸内市</v>
      </c>
      <c r="E1447" s="35" t="s">
        <v>2437</v>
      </c>
    </row>
    <row r="1448" spans="1:5" x14ac:dyDescent="0.45">
      <c r="A1448" s="34" t="str">
        <f>B1448&amp;COUNTIF($B$2:B1448,B1448)</f>
        <v>岡山県15</v>
      </c>
      <c r="B1448" s="32" t="s">
        <v>1618</v>
      </c>
      <c r="C1448" s="32" t="s">
        <v>1629</v>
      </c>
      <c r="D1448" s="32" t="str">
        <f t="shared" si="22"/>
        <v>岡山県赤磐市</v>
      </c>
      <c r="E1448" s="35" t="s">
        <v>2437</v>
      </c>
    </row>
    <row r="1449" spans="1:5" x14ac:dyDescent="0.45">
      <c r="A1449" s="34" t="str">
        <f>B1449&amp;COUNTIF($B$2:B1449,B1449)</f>
        <v>岡山県16</v>
      </c>
      <c r="B1449" s="32" t="s">
        <v>1618</v>
      </c>
      <c r="C1449" s="32" t="s">
        <v>1630</v>
      </c>
      <c r="D1449" s="32" t="str">
        <f t="shared" si="22"/>
        <v>岡山県真庭市</v>
      </c>
      <c r="E1449" s="35" t="s">
        <v>2444</v>
      </c>
    </row>
    <row r="1450" spans="1:5" x14ac:dyDescent="0.45">
      <c r="A1450" s="34" t="str">
        <f>B1450&amp;COUNTIF($B$2:B1450,B1450)</f>
        <v>岡山県17</v>
      </c>
      <c r="B1450" s="32" t="s">
        <v>1618</v>
      </c>
      <c r="C1450" s="32" t="s">
        <v>1631</v>
      </c>
      <c r="D1450" s="32" t="str">
        <f t="shared" si="22"/>
        <v>岡山県美作市</v>
      </c>
      <c r="E1450" s="35" t="s">
        <v>2442</v>
      </c>
    </row>
    <row r="1451" spans="1:5" x14ac:dyDescent="0.45">
      <c r="A1451" s="34" t="str">
        <f>B1451&amp;COUNTIF($B$2:B1451,B1451)</f>
        <v>岡山県18</v>
      </c>
      <c r="B1451" s="32" t="s">
        <v>1618</v>
      </c>
      <c r="C1451" s="32" t="s">
        <v>1632</v>
      </c>
      <c r="D1451" s="32" t="str">
        <f t="shared" si="22"/>
        <v>岡山県浅口市</v>
      </c>
      <c r="E1451" s="35" t="s">
        <v>2441</v>
      </c>
    </row>
    <row r="1452" spans="1:5" x14ac:dyDescent="0.45">
      <c r="A1452" s="34" t="str">
        <f>B1452&amp;COUNTIF($B$2:B1452,B1452)</f>
        <v>岡山県19</v>
      </c>
      <c r="B1452" s="32" t="s">
        <v>1618</v>
      </c>
      <c r="C1452" s="32" t="s">
        <v>1633</v>
      </c>
      <c r="D1452" s="32" t="str">
        <f t="shared" si="22"/>
        <v>岡山県和気町</v>
      </c>
      <c r="E1452" s="35" t="s">
        <v>2437</v>
      </c>
    </row>
    <row r="1453" spans="1:5" x14ac:dyDescent="0.45">
      <c r="A1453" s="34" t="str">
        <f>B1453&amp;COUNTIF($B$2:B1453,B1453)</f>
        <v>岡山県20</v>
      </c>
      <c r="B1453" s="32" t="s">
        <v>1618</v>
      </c>
      <c r="C1453" s="32" t="s">
        <v>1634</v>
      </c>
      <c r="D1453" s="32" t="str">
        <f t="shared" si="22"/>
        <v>岡山県早島町</v>
      </c>
      <c r="E1453" s="35" t="s">
        <v>2441</v>
      </c>
    </row>
    <row r="1454" spans="1:5" x14ac:dyDescent="0.45">
      <c r="A1454" s="34" t="str">
        <f>B1454&amp;COUNTIF($B$2:B1454,B1454)</f>
        <v>岡山県21</v>
      </c>
      <c r="B1454" s="32" t="s">
        <v>1618</v>
      </c>
      <c r="C1454" s="32" t="s">
        <v>1635</v>
      </c>
      <c r="D1454" s="32" t="str">
        <f t="shared" si="22"/>
        <v>岡山県里庄町</v>
      </c>
      <c r="E1454" s="35" t="s">
        <v>2441</v>
      </c>
    </row>
    <row r="1455" spans="1:5" x14ac:dyDescent="0.45">
      <c r="A1455" s="34" t="str">
        <f>B1455&amp;COUNTIF($B$2:B1455,B1455)</f>
        <v>岡山県22</v>
      </c>
      <c r="B1455" s="32" t="s">
        <v>1618</v>
      </c>
      <c r="C1455" s="32" t="s">
        <v>1636</v>
      </c>
      <c r="D1455" s="32" t="str">
        <f t="shared" si="22"/>
        <v>岡山県矢掛町</v>
      </c>
      <c r="E1455" s="35" t="s">
        <v>2441</v>
      </c>
    </row>
    <row r="1456" spans="1:5" x14ac:dyDescent="0.45">
      <c r="A1456" s="34" t="str">
        <f>B1456&amp;COUNTIF($B$2:B1456,B1456)</f>
        <v>岡山県23</v>
      </c>
      <c r="B1456" s="32" t="s">
        <v>1618</v>
      </c>
      <c r="C1456" s="32" t="s">
        <v>1637</v>
      </c>
      <c r="D1456" s="32" t="str">
        <f t="shared" si="22"/>
        <v>岡山県新庄村</v>
      </c>
      <c r="E1456" s="35" t="s">
        <v>2444</v>
      </c>
    </row>
    <row r="1457" spans="1:5" x14ac:dyDescent="0.45">
      <c r="A1457" s="34" t="str">
        <f>B1457&amp;COUNTIF($B$2:B1457,B1457)</f>
        <v>岡山県24</v>
      </c>
      <c r="B1457" s="32" t="s">
        <v>1618</v>
      </c>
      <c r="C1457" s="32" t="s">
        <v>1638</v>
      </c>
      <c r="D1457" s="32" t="str">
        <f t="shared" si="22"/>
        <v>岡山県鏡野町</v>
      </c>
      <c r="E1457" s="35" t="s">
        <v>2442</v>
      </c>
    </row>
    <row r="1458" spans="1:5" x14ac:dyDescent="0.45">
      <c r="A1458" s="34" t="str">
        <f>B1458&amp;COUNTIF($B$2:B1458,B1458)</f>
        <v>岡山県25</v>
      </c>
      <c r="B1458" s="32" t="s">
        <v>1618</v>
      </c>
      <c r="C1458" s="32" t="s">
        <v>1639</v>
      </c>
      <c r="D1458" s="32" t="str">
        <f t="shared" si="22"/>
        <v>岡山県勝央町</v>
      </c>
      <c r="E1458" s="35" t="s">
        <v>2442</v>
      </c>
    </row>
    <row r="1459" spans="1:5" x14ac:dyDescent="0.45">
      <c r="A1459" s="34" t="str">
        <f>B1459&amp;COUNTIF($B$2:B1459,B1459)</f>
        <v>岡山県26</v>
      </c>
      <c r="B1459" s="32" t="s">
        <v>1618</v>
      </c>
      <c r="C1459" s="32" t="s">
        <v>1640</v>
      </c>
      <c r="D1459" s="32" t="str">
        <f t="shared" si="22"/>
        <v>岡山県奈義町</v>
      </c>
      <c r="E1459" s="35" t="s">
        <v>2442</v>
      </c>
    </row>
    <row r="1460" spans="1:5" x14ac:dyDescent="0.45">
      <c r="A1460" s="34" t="str">
        <f>B1460&amp;COUNTIF($B$2:B1460,B1460)</f>
        <v>岡山県27</v>
      </c>
      <c r="B1460" s="32" t="s">
        <v>1618</v>
      </c>
      <c r="C1460" s="32" t="s">
        <v>1641</v>
      </c>
      <c r="D1460" s="32" t="str">
        <f t="shared" si="22"/>
        <v>岡山県西粟倉村</v>
      </c>
      <c r="E1460" s="35" t="s">
        <v>2442</v>
      </c>
    </row>
    <row r="1461" spans="1:5" x14ac:dyDescent="0.45">
      <c r="A1461" s="34" t="str">
        <f>B1461&amp;COUNTIF($B$2:B1461,B1461)</f>
        <v>岡山県28</v>
      </c>
      <c r="B1461" s="32" t="s">
        <v>1618</v>
      </c>
      <c r="C1461" s="32" t="s">
        <v>1642</v>
      </c>
      <c r="D1461" s="32" t="str">
        <f t="shared" si="22"/>
        <v>岡山県久米南町</v>
      </c>
      <c r="E1461" s="35" t="s">
        <v>2442</v>
      </c>
    </row>
    <row r="1462" spans="1:5" x14ac:dyDescent="0.45">
      <c r="A1462" s="34" t="str">
        <f>B1462&amp;COUNTIF($B$2:B1462,B1462)</f>
        <v>岡山県29</v>
      </c>
      <c r="B1462" s="32" t="s">
        <v>1618</v>
      </c>
      <c r="C1462" s="32" t="s">
        <v>1643</v>
      </c>
      <c r="D1462" s="32" t="str">
        <f t="shared" si="22"/>
        <v>岡山県美咲町</v>
      </c>
      <c r="E1462" s="35" t="s">
        <v>2442</v>
      </c>
    </row>
    <row r="1463" spans="1:5" x14ac:dyDescent="0.45">
      <c r="A1463" s="34" t="str">
        <f>B1463&amp;COUNTIF($B$2:B1463,B1463)</f>
        <v>岡山県30</v>
      </c>
      <c r="B1463" s="32" t="s">
        <v>1618</v>
      </c>
      <c r="C1463" s="32" t="s">
        <v>1644</v>
      </c>
      <c r="D1463" s="32" t="str">
        <f t="shared" si="22"/>
        <v>岡山県吉備中央町</v>
      </c>
      <c r="E1463" s="35" t="s">
        <v>2437</v>
      </c>
    </row>
    <row r="1464" spans="1:5" x14ac:dyDescent="0.45">
      <c r="A1464" s="34" t="str">
        <f>B1464&amp;COUNTIF($B$2:B1464,B1464)</f>
        <v>広島県1</v>
      </c>
      <c r="B1464" s="32" t="s">
        <v>1645</v>
      </c>
      <c r="C1464" s="32" t="s">
        <v>2445</v>
      </c>
      <c r="D1464" s="32" t="str">
        <f t="shared" si="22"/>
        <v>広島県広島市中区</v>
      </c>
      <c r="E1464" s="35" t="s">
        <v>2446</v>
      </c>
    </row>
    <row r="1465" spans="1:5" x14ac:dyDescent="0.45">
      <c r="A1465" s="34" t="str">
        <f>B1465&amp;COUNTIF($B$2:B1465,B1465)</f>
        <v>広島県2</v>
      </c>
      <c r="B1465" s="32" t="s">
        <v>1645</v>
      </c>
      <c r="C1465" s="32" t="s">
        <v>2447</v>
      </c>
      <c r="D1465" s="32" t="str">
        <f t="shared" si="22"/>
        <v>広島県広島市東区</v>
      </c>
      <c r="E1465" s="35" t="s">
        <v>2446</v>
      </c>
    </row>
    <row r="1466" spans="1:5" x14ac:dyDescent="0.45">
      <c r="A1466" s="34" t="str">
        <f>B1466&amp;COUNTIF($B$2:B1466,B1466)</f>
        <v>広島県3</v>
      </c>
      <c r="B1466" s="32" t="s">
        <v>1645</v>
      </c>
      <c r="C1466" s="32" t="s">
        <v>2448</v>
      </c>
      <c r="D1466" s="32" t="str">
        <f t="shared" si="22"/>
        <v>広島県広島市南区</v>
      </c>
      <c r="E1466" s="35" t="s">
        <v>2446</v>
      </c>
    </row>
    <row r="1467" spans="1:5" x14ac:dyDescent="0.45">
      <c r="A1467" s="34" t="str">
        <f>B1467&amp;COUNTIF($B$2:B1467,B1467)</f>
        <v>広島県4</v>
      </c>
      <c r="B1467" s="32" t="s">
        <v>1645</v>
      </c>
      <c r="C1467" s="32" t="s">
        <v>2449</v>
      </c>
      <c r="D1467" s="32" t="str">
        <f t="shared" si="22"/>
        <v>広島県広島市西区</v>
      </c>
      <c r="E1467" s="35" t="s">
        <v>2446</v>
      </c>
    </row>
    <row r="1468" spans="1:5" x14ac:dyDescent="0.45">
      <c r="A1468" s="34" t="str">
        <f>B1468&amp;COUNTIF($B$2:B1468,B1468)</f>
        <v>広島県5</v>
      </c>
      <c r="B1468" s="32" t="s">
        <v>1645</v>
      </c>
      <c r="C1468" s="32" t="s">
        <v>2450</v>
      </c>
      <c r="D1468" s="32" t="str">
        <f t="shared" si="22"/>
        <v>広島県広島市安佐南区</v>
      </c>
      <c r="E1468" s="35" t="s">
        <v>2446</v>
      </c>
    </row>
    <row r="1469" spans="1:5" x14ac:dyDescent="0.45">
      <c r="A1469" s="34" t="str">
        <f>B1469&amp;COUNTIF($B$2:B1469,B1469)</f>
        <v>広島県6</v>
      </c>
      <c r="B1469" s="32" t="s">
        <v>1645</v>
      </c>
      <c r="C1469" s="32" t="s">
        <v>2451</v>
      </c>
      <c r="D1469" s="32" t="str">
        <f t="shared" si="22"/>
        <v>広島県広島市安佐北区</v>
      </c>
      <c r="E1469" s="35" t="s">
        <v>2446</v>
      </c>
    </row>
    <row r="1470" spans="1:5" x14ac:dyDescent="0.45">
      <c r="A1470" s="34" t="str">
        <f>B1470&amp;COUNTIF($B$2:B1470,B1470)</f>
        <v>広島県7</v>
      </c>
      <c r="B1470" s="32" t="s">
        <v>1645</v>
      </c>
      <c r="C1470" s="32" t="s">
        <v>2452</v>
      </c>
      <c r="D1470" s="32" t="str">
        <f t="shared" si="22"/>
        <v>広島県広島市安芸区</v>
      </c>
      <c r="E1470" s="35" t="s">
        <v>2446</v>
      </c>
    </row>
    <row r="1471" spans="1:5" x14ac:dyDescent="0.45">
      <c r="A1471" s="34" t="str">
        <f>B1471&amp;COUNTIF($B$2:B1471,B1471)</f>
        <v>広島県8</v>
      </c>
      <c r="B1471" s="32" t="s">
        <v>1645</v>
      </c>
      <c r="C1471" s="32" t="s">
        <v>2453</v>
      </c>
      <c r="D1471" s="32" t="str">
        <f t="shared" si="22"/>
        <v>広島県広島市佐伯区</v>
      </c>
      <c r="E1471" s="35" t="s">
        <v>2446</v>
      </c>
    </row>
    <row r="1472" spans="1:5" x14ac:dyDescent="0.45">
      <c r="A1472" s="34" t="str">
        <f>B1472&amp;COUNTIF($B$2:B1472,B1472)</f>
        <v>広島県9</v>
      </c>
      <c r="B1472" s="32" t="s">
        <v>1645</v>
      </c>
      <c r="C1472" s="32" t="s">
        <v>1646</v>
      </c>
      <c r="D1472" s="32" t="str">
        <f t="shared" si="22"/>
        <v>広島県呉市</v>
      </c>
      <c r="E1472" s="35" t="s">
        <v>2454</v>
      </c>
    </row>
    <row r="1473" spans="1:5" x14ac:dyDescent="0.45">
      <c r="A1473" s="34" t="str">
        <f>B1473&amp;COUNTIF($B$2:B1473,B1473)</f>
        <v>広島県10</v>
      </c>
      <c r="B1473" s="32" t="s">
        <v>1645</v>
      </c>
      <c r="C1473" s="32" t="s">
        <v>1647</v>
      </c>
      <c r="D1473" s="32" t="str">
        <f t="shared" si="22"/>
        <v>広島県竹原市</v>
      </c>
      <c r="E1473" s="35" t="s">
        <v>2455</v>
      </c>
    </row>
    <row r="1474" spans="1:5" x14ac:dyDescent="0.45">
      <c r="A1474" s="34" t="str">
        <f>B1474&amp;COUNTIF($B$2:B1474,B1474)</f>
        <v>広島県11</v>
      </c>
      <c r="B1474" s="32" t="s">
        <v>1645</v>
      </c>
      <c r="C1474" s="32" t="s">
        <v>1648</v>
      </c>
      <c r="D1474" s="32" t="str">
        <f t="shared" ref="D1474:D1537" si="23">B1474&amp;C1474</f>
        <v>広島県三原市</v>
      </c>
      <c r="E1474" s="35" t="s">
        <v>2456</v>
      </c>
    </row>
    <row r="1475" spans="1:5" x14ac:dyDescent="0.45">
      <c r="A1475" s="34" t="str">
        <f>B1475&amp;COUNTIF($B$2:B1475,B1475)</f>
        <v>広島県12</v>
      </c>
      <c r="B1475" s="32" t="s">
        <v>1645</v>
      </c>
      <c r="C1475" s="32" t="s">
        <v>1649</v>
      </c>
      <c r="D1475" s="32" t="str">
        <f t="shared" si="23"/>
        <v>広島県尾道市</v>
      </c>
      <c r="E1475" s="35" t="s">
        <v>2456</v>
      </c>
    </row>
    <row r="1476" spans="1:5" x14ac:dyDescent="0.45">
      <c r="A1476" s="34" t="str">
        <f>B1476&amp;COUNTIF($B$2:B1476,B1476)</f>
        <v>広島県13</v>
      </c>
      <c r="B1476" s="32" t="s">
        <v>1645</v>
      </c>
      <c r="C1476" s="32" t="s">
        <v>1650</v>
      </c>
      <c r="D1476" s="32" t="str">
        <f t="shared" si="23"/>
        <v>広島県福山市</v>
      </c>
      <c r="E1476" s="35" t="s">
        <v>2457</v>
      </c>
    </row>
    <row r="1477" spans="1:5" x14ac:dyDescent="0.45">
      <c r="A1477" s="34" t="str">
        <f>B1477&amp;COUNTIF($B$2:B1477,B1477)</f>
        <v>広島県14</v>
      </c>
      <c r="B1477" s="32" t="s">
        <v>1645</v>
      </c>
      <c r="C1477" s="32" t="s">
        <v>981</v>
      </c>
      <c r="D1477" s="32" t="str">
        <f t="shared" si="23"/>
        <v>広島県府中市</v>
      </c>
      <c r="E1477" s="35" t="s">
        <v>2457</v>
      </c>
    </row>
    <row r="1478" spans="1:5" x14ac:dyDescent="0.45">
      <c r="A1478" s="34" t="str">
        <f>B1478&amp;COUNTIF($B$2:B1478,B1478)</f>
        <v>広島県15</v>
      </c>
      <c r="B1478" s="32" t="s">
        <v>1645</v>
      </c>
      <c r="C1478" s="32" t="s">
        <v>1651</v>
      </c>
      <c r="D1478" s="32" t="str">
        <f t="shared" si="23"/>
        <v>広島県三次市</v>
      </c>
      <c r="E1478" s="35" t="s">
        <v>2458</v>
      </c>
    </row>
    <row r="1479" spans="1:5" x14ac:dyDescent="0.45">
      <c r="A1479" s="34" t="str">
        <f>B1479&amp;COUNTIF($B$2:B1479,B1479)</f>
        <v>広島県16</v>
      </c>
      <c r="B1479" s="32" t="s">
        <v>1645</v>
      </c>
      <c r="C1479" s="32" t="s">
        <v>1652</v>
      </c>
      <c r="D1479" s="32" t="str">
        <f t="shared" si="23"/>
        <v>広島県庄原市</v>
      </c>
      <c r="E1479" s="35" t="s">
        <v>2458</v>
      </c>
    </row>
    <row r="1480" spans="1:5" x14ac:dyDescent="0.45">
      <c r="A1480" s="34" t="str">
        <f>B1480&amp;COUNTIF($B$2:B1480,B1480)</f>
        <v>広島県17</v>
      </c>
      <c r="B1480" s="32" t="s">
        <v>1645</v>
      </c>
      <c r="C1480" s="32" t="s">
        <v>1653</v>
      </c>
      <c r="D1480" s="32" t="str">
        <f t="shared" si="23"/>
        <v>広島県大竹市</v>
      </c>
      <c r="E1480" s="35" t="s">
        <v>2459</v>
      </c>
    </row>
    <row r="1481" spans="1:5" x14ac:dyDescent="0.45">
      <c r="A1481" s="34" t="str">
        <f>B1481&amp;COUNTIF($B$2:B1481,B1481)</f>
        <v>広島県18</v>
      </c>
      <c r="B1481" s="32" t="s">
        <v>1645</v>
      </c>
      <c r="C1481" s="32" t="s">
        <v>1654</v>
      </c>
      <c r="D1481" s="32" t="str">
        <f t="shared" si="23"/>
        <v>広島県東広島市</v>
      </c>
      <c r="E1481" s="35" t="s">
        <v>2455</v>
      </c>
    </row>
    <row r="1482" spans="1:5" x14ac:dyDescent="0.45">
      <c r="A1482" s="34" t="str">
        <f>B1482&amp;COUNTIF($B$2:B1482,B1482)</f>
        <v>広島県19</v>
      </c>
      <c r="B1482" s="32" t="s">
        <v>1645</v>
      </c>
      <c r="C1482" s="32" t="s">
        <v>1655</v>
      </c>
      <c r="D1482" s="32" t="str">
        <f t="shared" si="23"/>
        <v>広島県廿日市市</v>
      </c>
      <c r="E1482" s="35" t="s">
        <v>2459</v>
      </c>
    </row>
    <row r="1483" spans="1:5" x14ac:dyDescent="0.45">
      <c r="A1483" s="34" t="str">
        <f>B1483&amp;COUNTIF($B$2:B1483,B1483)</f>
        <v>広島県20</v>
      </c>
      <c r="B1483" s="32" t="s">
        <v>1645</v>
      </c>
      <c r="C1483" s="32" t="s">
        <v>1656</v>
      </c>
      <c r="D1483" s="32" t="str">
        <f t="shared" si="23"/>
        <v>広島県安芸高田市</v>
      </c>
      <c r="E1483" s="35" t="s">
        <v>2446</v>
      </c>
    </row>
    <row r="1484" spans="1:5" x14ac:dyDescent="0.45">
      <c r="A1484" s="34" t="str">
        <f>B1484&amp;COUNTIF($B$2:B1484,B1484)</f>
        <v>広島県21</v>
      </c>
      <c r="B1484" s="32" t="s">
        <v>1645</v>
      </c>
      <c r="C1484" s="32" t="s">
        <v>1657</v>
      </c>
      <c r="D1484" s="32" t="str">
        <f t="shared" si="23"/>
        <v>広島県江田島市</v>
      </c>
      <c r="E1484" s="35" t="s">
        <v>2454</v>
      </c>
    </row>
    <row r="1485" spans="1:5" x14ac:dyDescent="0.45">
      <c r="A1485" s="34" t="str">
        <f>B1485&amp;COUNTIF($B$2:B1485,B1485)</f>
        <v>広島県22</v>
      </c>
      <c r="B1485" s="32" t="s">
        <v>1645</v>
      </c>
      <c r="C1485" s="32" t="s">
        <v>1658</v>
      </c>
      <c r="D1485" s="32" t="str">
        <f t="shared" si="23"/>
        <v>広島県府中町</v>
      </c>
      <c r="E1485" s="35" t="s">
        <v>2446</v>
      </c>
    </row>
    <row r="1486" spans="1:5" x14ac:dyDescent="0.45">
      <c r="A1486" s="34" t="str">
        <f>B1486&amp;COUNTIF($B$2:B1486,B1486)</f>
        <v>広島県23</v>
      </c>
      <c r="B1486" s="32" t="s">
        <v>1645</v>
      </c>
      <c r="C1486" s="32" t="s">
        <v>1659</v>
      </c>
      <c r="D1486" s="32" t="str">
        <f t="shared" si="23"/>
        <v>広島県海田町</v>
      </c>
      <c r="E1486" s="35" t="s">
        <v>2446</v>
      </c>
    </row>
    <row r="1487" spans="1:5" x14ac:dyDescent="0.45">
      <c r="A1487" s="34" t="str">
        <f>B1487&amp;COUNTIF($B$2:B1487,B1487)</f>
        <v>広島県24</v>
      </c>
      <c r="B1487" s="32" t="s">
        <v>1645</v>
      </c>
      <c r="C1487" s="32" t="s">
        <v>1660</v>
      </c>
      <c r="D1487" s="32" t="str">
        <f t="shared" si="23"/>
        <v>広島県熊野町</v>
      </c>
      <c r="E1487" s="35" t="s">
        <v>2446</v>
      </c>
    </row>
    <row r="1488" spans="1:5" x14ac:dyDescent="0.45">
      <c r="A1488" s="34" t="str">
        <f>B1488&amp;COUNTIF($B$2:B1488,B1488)</f>
        <v>広島県25</v>
      </c>
      <c r="B1488" s="32" t="s">
        <v>1645</v>
      </c>
      <c r="C1488" s="32" t="s">
        <v>1661</v>
      </c>
      <c r="D1488" s="32" t="str">
        <f t="shared" si="23"/>
        <v>広島県坂町</v>
      </c>
      <c r="E1488" s="35" t="s">
        <v>2446</v>
      </c>
    </row>
    <row r="1489" spans="1:5" x14ac:dyDescent="0.45">
      <c r="A1489" s="34" t="str">
        <f>B1489&amp;COUNTIF($B$2:B1489,B1489)</f>
        <v>広島県26</v>
      </c>
      <c r="B1489" s="32" t="s">
        <v>1645</v>
      </c>
      <c r="C1489" s="32" t="s">
        <v>1662</v>
      </c>
      <c r="D1489" s="32" t="str">
        <f t="shared" si="23"/>
        <v>広島県安芸太田町</v>
      </c>
      <c r="E1489" s="35" t="s">
        <v>2446</v>
      </c>
    </row>
    <row r="1490" spans="1:5" x14ac:dyDescent="0.45">
      <c r="A1490" s="34" t="str">
        <f>B1490&amp;COUNTIF($B$2:B1490,B1490)</f>
        <v>広島県27</v>
      </c>
      <c r="B1490" s="32" t="s">
        <v>1645</v>
      </c>
      <c r="C1490" s="32" t="s">
        <v>1663</v>
      </c>
      <c r="D1490" s="32" t="str">
        <f t="shared" si="23"/>
        <v>広島県北広島町</v>
      </c>
      <c r="E1490" s="35" t="s">
        <v>2446</v>
      </c>
    </row>
    <row r="1491" spans="1:5" x14ac:dyDescent="0.45">
      <c r="A1491" s="34" t="str">
        <f>B1491&amp;COUNTIF($B$2:B1491,B1491)</f>
        <v>広島県28</v>
      </c>
      <c r="B1491" s="32" t="s">
        <v>1645</v>
      </c>
      <c r="C1491" s="32" t="s">
        <v>1664</v>
      </c>
      <c r="D1491" s="32" t="str">
        <f t="shared" si="23"/>
        <v>広島県大崎上島町</v>
      </c>
      <c r="E1491" s="35" t="s">
        <v>2455</v>
      </c>
    </row>
    <row r="1492" spans="1:5" x14ac:dyDescent="0.45">
      <c r="A1492" s="34" t="str">
        <f>B1492&amp;COUNTIF($B$2:B1492,B1492)</f>
        <v>広島県29</v>
      </c>
      <c r="B1492" s="32" t="s">
        <v>1645</v>
      </c>
      <c r="C1492" s="32" t="s">
        <v>1665</v>
      </c>
      <c r="D1492" s="32" t="str">
        <f t="shared" si="23"/>
        <v>広島県世羅町</v>
      </c>
      <c r="E1492" s="35" t="s">
        <v>2456</v>
      </c>
    </row>
    <row r="1493" spans="1:5" x14ac:dyDescent="0.45">
      <c r="A1493" s="34" t="str">
        <f>B1493&amp;COUNTIF($B$2:B1493,B1493)</f>
        <v>広島県30</v>
      </c>
      <c r="B1493" s="32" t="s">
        <v>1645</v>
      </c>
      <c r="C1493" s="32" t="s">
        <v>1666</v>
      </c>
      <c r="D1493" s="32" t="str">
        <f t="shared" si="23"/>
        <v>広島県神石高原町</v>
      </c>
      <c r="E1493" s="35" t="s">
        <v>2457</v>
      </c>
    </row>
    <row r="1494" spans="1:5" x14ac:dyDescent="0.45">
      <c r="A1494" s="34" t="str">
        <f>B1494&amp;COUNTIF($B$2:B1494,B1494)</f>
        <v>山口県1</v>
      </c>
      <c r="B1494" s="32" t="s">
        <v>1667</v>
      </c>
      <c r="C1494" s="32" t="s">
        <v>1668</v>
      </c>
      <c r="D1494" s="32" t="str">
        <f t="shared" si="23"/>
        <v>山口県下関市</v>
      </c>
      <c r="E1494" s="35" t="s">
        <v>2460</v>
      </c>
    </row>
    <row r="1495" spans="1:5" x14ac:dyDescent="0.45">
      <c r="A1495" s="34" t="str">
        <f>B1495&amp;COUNTIF($B$2:B1495,B1495)</f>
        <v>山口県2</v>
      </c>
      <c r="B1495" s="32" t="s">
        <v>1667</v>
      </c>
      <c r="C1495" s="32" t="s">
        <v>1669</v>
      </c>
      <c r="D1495" s="32" t="str">
        <f t="shared" si="23"/>
        <v>山口県宇部市</v>
      </c>
      <c r="E1495" s="35" t="s">
        <v>2461</v>
      </c>
    </row>
    <row r="1496" spans="1:5" x14ac:dyDescent="0.45">
      <c r="A1496" s="34" t="str">
        <f>B1496&amp;COUNTIF($B$2:B1496,B1496)</f>
        <v>山口県3</v>
      </c>
      <c r="B1496" s="32" t="s">
        <v>1667</v>
      </c>
      <c r="C1496" s="32" t="s">
        <v>1670</v>
      </c>
      <c r="D1496" s="32" t="str">
        <f t="shared" si="23"/>
        <v>山口県山口市</v>
      </c>
      <c r="E1496" s="35" t="s">
        <v>2462</v>
      </c>
    </row>
    <row r="1497" spans="1:5" x14ac:dyDescent="0.45">
      <c r="A1497" s="34" t="str">
        <f>B1497&amp;COUNTIF($B$2:B1497,B1497)</f>
        <v>山口県4</v>
      </c>
      <c r="B1497" s="32" t="s">
        <v>1667</v>
      </c>
      <c r="C1497" s="32" t="s">
        <v>1671</v>
      </c>
      <c r="D1497" s="32" t="str">
        <f t="shared" si="23"/>
        <v>山口県萩市</v>
      </c>
      <c r="E1497" s="35" t="s">
        <v>2463</v>
      </c>
    </row>
    <row r="1498" spans="1:5" x14ac:dyDescent="0.45">
      <c r="A1498" s="34" t="str">
        <f>B1498&amp;COUNTIF($B$2:B1498,B1498)</f>
        <v>山口県5</v>
      </c>
      <c r="B1498" s="32" t="s">
        <v>1667</v>
      </c>
      <c r="C1498" s="32" t="s">
        <v>1672</v>
      </c>
      <c r="D1498" s="32" t="str">
        <f t="shared" si="23"/>
        <v>山口県防府市</v>
      </c>
      <c r="E1498" s="35" t="s">
        <v>2462</v>
      </c>
    </row>
    <row r="1499" spans="1:5" x14ac:dyDescent="0.45">
      <c r="A1499" s="34" t="str">
        <f>B1499&amp;COUNTIF($B$2:B1499,B1499)</f>
        <v>山口県6</v>
      </c>
      <c r="B1499" s="32" t="s">
        <v>1667</v>
      </c>
      <c r="C1499" s="32" t="s">
        <v>1673</v>
      </c>
      <c r="D1499" s="32" t="str">
        <f t="shared" si="23"/>
        <v>山口県下松市</v>
      </c>
      <c r="E1499" s="35" t="s">
        <v>2464</v>
      </c>
    </row>
    <row r="1500" spans="1:5" x14ac:dyDescent="0.45">
      <c r="A1500" s="34" t="str">
        <f>B1500&amp;COUNTIF($B$2:B1500,B1500)</f>
        <v>山口県7</v>
      </c>
      <c r="B1500" s="32" t="s">
        <v>1667</v>
      </c>
      <c r="C1500" s="32" t="s">
        <v>1674</v>
      </c>
      <c r="D1500" s="32" t="str">
        <f t="shared" si="23"/>
        <v>山口県岩国市</v>
      </c>
      <c r="E1500" s="35" t="s">
        <v>2465</v>
      </c>
    </row>
    <row r="1501" spans="1:5" x14ac:dyDescent="0.45">
      <c r="A1501" s="34" t="str">
        <f>B1501&amp;COUNTIF($B$2:B1501,B1501)</f>
        <v>山口県8</v>
      </c>
      <c r="B1501" s="32" t="s">
        <v>1667</v>
      </c>
      <c r="C1501" s="32" t="s">
        <v>1675</v>
      </c>
      <c r="D1501" s="32" t="str">
        <f t="shared" si="23"/>
        <v>山口県光市</v>
      </c>
      <c r="E1501" s="35" t="s">
        <v>2464</v>
      </c>
    </row>
    <row r="1502" spans="1:5" x14ac:dyDescent="0.45">
      <c r="A1502" s="34" t="str">
        <f>B1502&amp;COUNTIF($B$2:B1502,B1502)</f>
        <v>山口県9</v>
      </c>
      <c r="B1502" s="32" t="s">
        <v>1667</v>
      </c>
      <c r="C1502" s="32" t="s">
        <v>1676</v>
      </c>
      <c r="D1502" s="32" t="str">
        <f t="shared" si="23"/>
        <v>山口県長門市</v>
      </c>
      <c r="E1502" s="35" t="s">
        <v>2466</v>
      </c>
    </row>
    <row r="1503" spans="1:5" x14ac:dyDescent="0.45">
      <c r="A1503" s="34" t="str">
        <f>B1503&amp;COUNTIF($B$2:B1503,B1503)</f>
        <v>山口県10</v>
      </c>
      <c r="B1503" s="32" t="s">
        <v>1667</v>
      </c>
      <c r="C1503" s="32" t="s">
        <v>1677</v>
      </c>
      <c r="D1503" s="32" t="str">
        <f t="shared" si="23"/>
        <v>山口県柳井市</v>
      </c>
      <c r="E1503" s="35" t="s">
        <v>2467</v>
      </c>
    </row>
    <row r="1504" spans="1:5" x14ac:dyDescent="0.45">
      <c r="A1504" s="34" t="str">
        <f>B1504&amp;COUNTIF($B$2:B1504,B1504)</f>
        <v>山口県11</v>
      </c>
      <c r="B1504" s="32" t="s">
        <v>1667</v>
      </c>
      <c r="C1504" s="32" t="s">
        <v>1678</v>
      </c>
      <c r="D1504" s="32" t="str">
        <f t="shared" si="23"/>
        <v>山口県美祢市</v>
      </c>
      <c r="E1504" s="35" t="s">
        <v>2461</v>
      </c>
    </row>
    <row r="1505" spans="1:5" x14ac:dyDescent="0.45">
      <c r="A1505" s="34" t="str">
        <f>B1505&amp;COUNTIF($B$2:B1505,B1505)</f>
        <v>山口県12</v>
      </c>
      <c r="B1505" s="32" t="s">
        <v>1667</v>
      </c>
      <c r="C1505" s="32" t="s">
        <v>1679</v>
      </c>
      <c r="D1505" s="32" t="str">
        <f t="shared" si="23"/>
        <v>山口県周南市</v>
      </c>
      <c r="E1505" s="35" t="s">
        <v>2464</v>
      </c>
    </row>
    <row r="1506" spans="1:5" x14ac:dyDescent="0.45">
      <c r="A1506" s="34" t="str">
        <f>B1506&amp;COUNTIF($B$2:B1506,B1506)</f>
        <v>山口県13</v>
      </c>
      <c r="B1506" s="32" t="s">
        <v>1667</v>
      </c>
      <c r="C1506" s="32" t="s">
        <v>1680</v>
      </c>
      <c r="D1506" s="32" t="str">
        <f t="shared" si="23"/>
        <v>山口県山陽小野田市</v>
      </c>
      <c r="E1506" s="35" t="s">
        <v>2461</v>
      </c>
    </row>
    <row r="1507" spans="1:5" x14ac:dyDescent="0.45">
      <c r="A1507" s="34" t="str">
        <f>B1507&amp;COUNTIF($B$2:B1507,B1507)</f>
        <v>山口県14</v>
      </c>
      <c r="B1507" s="32" t="s">
        <v>1667</v>
      </c>
      <c r="C1507" s="32" t="s">
        <v>1681</v>
      </c>
      <c r="D1507" s="32" t="str">
        <f t="shared" si="23"/>
        <v>山口県周防大島町</v>
      </c>
      <c r="E1507" s="35" t="s">
        <v>2467</v>
      </c>
    </row>
    <row r="1508" spans="1:5" x14ac:dyDescent="0.45">
      <c r="A1508" s="34" t="str">
        <f>B1508&amp;COUNTIF($B$2:B1508,B1508)</f>
        <v>山口県15</v>
      </c>
      <c r="B1508" s="32" t="s">
        <v>1667</v>
      </c>
      <c r="C1508" s="32" t="s">
        <v>1682</v>
      </c>
      <c r="D1508" s="32" t="str">
        <f t="shared" si="23"/>
        <v>山口県和木町</v>
      </c>
      <c r="E1508" s="35" t="s">
        <v>2465</v>
      </c>
    </row>
    <row r="1509" spans="1:5" x14ac:dyDescent="0.45">
      <c r="A1509" s="34" t="str">
        <f>B1509&amp;COUNTIF($B$2:B1509,B1509)</f>
        <v>山口県16</v>
      </c>
      <c r="B1509" s="32" t="s">
        <v>1667</v>
      </c>
      <c r="C1509" s="32" t="s">
        <v>1683</v>
      </c>
      <c r="D1509" s="32" t="str">
        <f t="shared" si="23"/>
        <v>山口県上関町</v>
      </c>
      <c r="E1509" s="35" t="s">
        <v>2467</v>
      </c>
    </row>
    <row r="1510" spans="1:5" x14ac:dyDescent="0.45">
      <c r="A1510" s="34" t="str">
        <f>B1510&amp;COUNTIF($B$2:B1510,B1510)</f>
        <v>山口県17</v>
      </c>
      <c r="B1510" s="32" t="s">
        <v>1667</v>
      </c>
      <c r="C1510" s="32" t="s">
        <v>1684</v>
      </c>
      <c r="D1510" s="32" t="str">
        <f t="shared" si="23"/>
        <v>山口県田布施町</v>
      </c>
      <c r="E1510" s="35" t="s">
        <v>2467</v>
      </c>
    </row>
    <row r="1511" spans="1:5" x14ac:dyDescent="0.45">
      <c r="A1511" s="34" t="str">
        <f>B1511&amp;COUNTIF($B$2:B1511,B1511)</f>
        <v>山口県18</v>
      </c>
      <c r="B1511" s="32" t="s">
        <v>1667</v>
      </c>
      <c r="C1511" s="32" t="s">
        <v>1685</v>
      </c>
      <c r="D1511" s="32" t="str">
        <f t="shared" si="23"/>
        <v>山口県平生町</v>
      </c>
      <c r="E1511" s="35" t="s">
        <v>2467</v>
      </c>
    </row>
    <row r="1512" spans="1:5" x14ac:dyDescent="0.45">
      <c r="A1512" s="34" t="str">
        <f>B1512&amp;COUNTIF($B$2:B1512,B1512)</f>
        <v>山口県19</v>
      </c>
      <c r="B1512" s="32" t="s">
        <v>1667</v>
      </c>
      <c r="C1512" s="32" t="s">
        <v>1686</v>
      </c>
      <c r="D1512" s="32" t="str">
        <f t="shared" si="23"/>
        <v>山口県阿武町</v>
      </c>
      <c r="E1512" s="35" t="s">
        <v>2463</v>
      </c>
    </row>
    <row r="1513" spans="1:5" x14ac:dyDescent="0.45">
      <c r="A1513" s="34" t="str">
        <f>B1513&amp;COUNTIF($B$2:B1513,B1513)</f>
        <v>徳島県1</v>
      </c>
      <c r="B1513" s="32" t="s">
        <v>1687</v>
      </c>
      <c r="C1513" s="32" t="s">
        <v>1688</v>
      </c>
      <c r="D1513" s="32" t="str">
        <f t="shared" si="23"/>
        <v>徳島県徳島市</v>
      </c>
      <c r="E1513" s="35" t="s">
        <v>2176</v>
      </c>
    </row>
    <row r="1514" spans="1:5" x14ac:dyDescent="0.45">
      <c r="A1514" s="34" t="str">
        <f>B1514&amp;COUNTIF($B$2:B1514,B1514)</f>
        <v>徳島県2</v>
      </c>
      <c r="B1514" s="32" t="s">
        <v>1687</v>
      </c>
      <c r="C1514" s="32" t="s">
        <v>1689</v>
      </c>
      <c r="D1514" s="32" t="str">
        <f t="shared" si="23"/>
        <v>徳島県鳴門市</v>
      </c>
      <c r="E1514" s="35" t="s">
        <v>2176</v>
      </c>
    </row>
    <row r="1515" spans="1:5" x14ac:dyDescent="0.45">
      <c r="A1515" s="34" t="str">
        <f>B1515&amp;COUNTIF($B$2:B1515,B1515)</f>
        <v>徳島県3</v>
      </c>
      <c r="B1515" s="32" t="s">
        <v>1687</v>
      </c>
      <c r="C1515" s="32" t="s">
        <v>1690</v>
      </c>
      <c r="D1515" s="32" t="str">
        <f t="shared" si="23"/>
        <v>徳島県小松島市</v>
      </c>
      <c r="E1515" s="35" t="s">
        <v>2172</v>
      </c>
    </row>
    <row r="1516" spans="1:5" x14ac:dyDescent="0.45">
      <c r="A1516" s="34" t="str">
        <f>B1516&amp;COUNTIF($B$2:B1516,B1516)</f>
        <v>徳島県4</v>
      </c>
      <c r="B1516" s="32" t="s">
        <v>1687</v>
      </c>
      <c r="C1516" s="32" t="s">
        <v>1691</v>
      </c>
      <c r="D1516" s="32" t="str">
        <f t="shared" si="23"/>
        <v>徳島県阿南市</v>
      </c>
      <c r="E1516" s="35" t="s">
        <v>2172</v>
      </c>
    </row>
    <row r="1517" spans="1:5" x14ac:dyDescent="0.45">
      <c r="A1517" s="34" t="str">
        <f>B1517&amp;COUNTIF($B$2:B1517,B1517)</f>
        <v>徳島県5</v>
      </c>
      <c r="B1517" s="32" t="s">
        <v>1687</v>
      </c>
      <c r="C1517" s="32" t="s">
        <v>1692</v>
      </c>
      <c r="D1517" s="32" t="str">
        <f t="shared" si="23"/>
        <v>徳島県吉野川市</v>
      </c>
      <c r="E1517" s="35" t="s">
        <v>2176</v>
      </c>
    </row>
    <row r="1518" spans="1:5" x14ac:dyDescent="0.45">
      <c r="A1518" s="34" t="str">
        <f>B1518&amp;COUNTIF($B$2:B1518,B1518)</f>
        <v>徳島県6</v>
      </c>
      <c r="B1518" s="32" t="s">
        <v>1687</v>
      </c>
      <c r="C1518" s="32" t="s">
        <v>1693</v>
      </c>
      <c r="D1518" s="32" t="str">
        <f t="shared" si="23"/>
        <v>徳島県阿波市</v>
      </c>
      <c r="E1518" s="35" t="s">
        <v>2176</v>
      </c>
    </row>
    <row r="1519" spans="1:5" x14ac:dyDescent="0.45">
      <c r="A1519" s="34" t="str">
        <f>B1519&amp;COUNTIF($B$2:B1519,B1519)</f>
        <v>徳島県7</v>
      </c>
      <c r="B1519" s="32" t="s">
        <v>1687</v>
      </c>
      <c r="C1519" s="32" t="s">
        <v>1694</v>
      </c>
      <c r="D1519" s="32" t="str">
        <f t="shared" si="23"/>
        <v>徳島県美馬市</v>
      </c>
      <c r="E1519" s="35" t="s">
        <v>2175</v>
      </c>
    </row>
    <row r="1520" spans="1:5" x14ac:dyDescent="0.45">
      <c r="A1520" s="34" t="str">
        <f>B1520&amp;COUNTIF($B$2:B1520,B1520)</f>
        <v>徳島県8</v>
      </c>
      <c r="B1520" s="32" t="s">
        <v>1687</v>
      </c>
      <c r="C1520" s="32" t="s">
        <v>1695</v>
      </c>
      <c r="D1520" s="32" t="str">
        <f t="shared" si="23"/>
        <v>徳島県三好市</v>
      </c>
      <c r="E1520" s="35" t="s">
        <v>2175</v>
      </c>
    </row>
    <row r="1521" spans="1:5" x14ac:dyDescent="0.45">
      <c r="A1521" s="34" t="str">
        <f>B1521&amp;COUNTIF($B$2:B1521,B1521)</f>
        <v>徳島県9</v>
      </c>
      <c r="B1521" s="32" t="s">
        <v>1687</v>
      </c>
      <c r="C1521" s="32" t="s">
        <v>1696</v>
      </c>
      <c r="D1521" s="32" t="str">
        <f t="shared" si="23"/>
        <v>徳島県勝浦町</v>
      </c>
      <c r="E1521" s="35" t="s">
        <v>2172</v>
      </c>
    </row>
    <row r="1522" spans="1:5" x14ac:dyDescent="0.45">
      <c r="A1522" s="34" t="str">
        <f>B1522&amp;COUNTIF($B$2:B1522,B1522)</f>
        <v>徳島県10</v>
      </c>
      <c r="B1522" s="32" t="s">
        <v>1687</v>
      </c>
      <c r="C1522" s="32" t="s">
        <v>1697</v>
      </c>
      <c r="D1522" s="32" t="str">
        <f t="shared" si="23"/>
        <v>徳島県上勝町</v>
      </c>
      <c r="E1522" s="35" t="s">
        <v>2172</v>
      </c>
    </row>
    <row r="1523" spans="1:5" x14ac:dyDescent="0.45">
      <c r="A1523" s="34" t="str">
        <f>B1523&amp;COUNTIF($B$2:B1523,B1523)</f>
        <v>徳島県11</v>
      </c>
      <c r="B1523" s="32" t="s">
        <v>1687</v>
      </c>
      <c r="C1523" s="32" t="s">
        <v>1698</v>
      </c>
      <c r="D1523" s="32" t="str">
        <f t="shared" si="23"/>
        <v>徳島県佐那河内村</v>
      </c>
      <c r="E1523" s="35" t="s">
        <v>2176</v>
      </c>
    </row>
    <row r="1524" spans="1:5" x14ac:dyDescent="0.45">
      <c r="A1524" s="34" t="str">
        <f>B1524&amp;COUNTIF($B$2:B1524,B1524)</f>
        <v>徳島県12</v>
      </c>
      <c r="B1524" s="32" t="s">
        <v>1687</v>
      </c>
      <c r="C1524" s="32" t="s">
        <v>1699</v>
      </c>
      <c r="D1524" s="32" t="str">
        <f t="shared" si="23"/>
        <v>徳島県石井町</v>
      </c>
      <c r="E1524" s="35" t="s">
        <v>2176</v>
      </c>
    </row>
    <row r="1525" spans="1:5" x14ac:dyDescent="0.45">
      <c r="A1525" s="34" t="str">
        <f>B1525&amp;COUNTIF($B$2:B1525,B1525)</f>
        <v>徳島県13</v>
      </c>
      <c r="B1525" s="32" t="s">
        <v>1687</v>
      </c>
      <c r="C1525" s="32" t="s">
        <v>1700</v>
      </c>
      <c r="D1525" s="32" t="str">
        <f t="shared" si="23"/>
        <v>徳島県神山町</v>
      </c>
      <c r="E1525" s="35" t="s">
        <v>2176</v>
      </c>
    </row>
    <row r="1526" spans="1:5" x14ac:dyDescent="0.45">
      <c r="A1526" s="34" t="str">
        <f>B1526&amp;COUNTIF($B$2:B1526,B1526)</f>
        <v>徳島県14</v>
      </c>
      <c r="B1526" s="32" t="s">
        <v>1687</v>
      </c>
      <c r="C1526" s="32" t="s">
        <v>1701</v>
      </c>
      <c r="D1526" s="32" t="str">
        <f t="shared" si="23"/>
        <v>徳島県那賀町</v>
      </c>
      <c r="E1526" s="35" t="s">
        <v>2172</v>
      </c>
    </row>
    <row r="1527" spans="1:5" x14ac:dyDescent="0.45">
      <c r="A1527" s="34" t="str">
        <f>B1527&amp;COUNTIF($B$2:B1527,B1527)</f>
        <v>徳島県15</v>
      </c>
      <c r="B1527" s="32" t="s">
        <v>1687</v>
      </c>
      <c r="C1527" s="32" t="s">
        <v>1702</v>
      </c>
      <c r="D1527" s="32" t="str">
        <f t="shared" si="23"/>
        <v>徳島県牟岐町</v>
      </c>
      <c r="E1527" s="35" t="s">
        <v>2172</v>
      </c>
    </row>
    <row r="1528" spans="1:5" x14ac:dyDescent="0.45">
      <c r="A1528" s="34" t="str">
        <f>B1528&amp;COUNTIF($B$2:B1528,B1528)</f>
        <v>徳島県16</v>
      </c>
      <c r="B1528" s="32" t="s">
        <v>1687</v>
      </c>
      <c r="C1528" s="32" t="s">
        <v>1703</v>
      </c>
      <c r="D1528" s="32" t="str">
        <f t="shared" si="23"/>
        <v>徳島県美波町</v>
      </c>
      <c r="E1528" s="35" t="s">
        <v>2172</v>
      </c>
    </row>
    <row r="1529" spans="1:5" x14ac:dyDescent="0.45">
      <c r="A1529" s="34" t="str">
        <f>B1529&amp;COUNTIF($B$2:B1529,B1529)</f>
        <v>徳島県17</v>
      </c>
      <c r="B1529" s="32" t="s">
        <v>1687</v>
      </c>
      <c r="C1529" s="32" t="s">
        <v>1704</v>
      </c>
      <c r="D1529" s="32" t="str">
        <f t="shared" si="23"/>
        <v>徳島県海陽町</v>
      </c>
      <c r="E1529" s="35" t="s">
        <v>2172</v>
      </c>
    </row>
    <row r="1530" spans="1:5" x14ac:dyDescent="0.45">
      <c r="A1530" s="34" t="str">
        <f>B1530&amp;COUNTIF($B$2:B1530,B1530)</f>
        <v>徳島県18</v>
      </c>
      <c r="B1530" s="32" t="s">
        <v>1687</v>
      </c>
      <c r="C1530" s="32" t="s">
        <v>1705</v>
      </c>
      <c r="D1530" s="32" t="str">
        <f t="shared" si="23"/>
        <v>徳島県松茂町</v>
      </c>
      <c r="E1530" s="35" t="s">
        <v>2176</v>
      </c>
    </row>
    <row r="1531" spans="1:5" x14ac:dyDescent="0.45">
      <c r="A1531" s="34" t="str">
        <f>B1531&amp;COUNTIF($B$2:B1531,B1531)</f>
        <v>徳島県19</v>
      </c>
      <c r="B1531" s="32" t="s">
        <v>1687</v>
      </c>
      <c r="C1531" s="32" t="s">
        <v>1706</v>
      </c>
      <c r="D1531" s="32" t="str">
        <f t="shared" si="23"/>
        <v>徳島県北島町</v>
      </c>
      <c r="E1531" s="35" t="s">
        <v>2176</v>
      </c>
    </row>
    <row r="1532" spans="1:5" x14ac:dyDescent="0.45">
      <c r="A1532" s="34" t="str">
        <f>B1532&amp;COUNTIF($B$2:B1532,B1532)</f>
        <v>徳島県20</v>
      </c>
      <c r="B1532" s="32" t="s">
        <v>1687</v>
      </c>
      <c r="C1532" s="32" t="s">
        <v>1707</v>
      </c>
      <c r="D1532" s="32" t="str">
        <f t="shared" si="23"/>
        <v>徳島県藍住町</v>
      </c>
      <c r="E1532" s="35" t="s">
        <v>2176</v>
      </c>
    </row>
    <row r="1533" spans="1:5" x14ac:dyDescent="0.45">
      <c r="A1533" s="34" t="str">
        <f>B1533&amp;COUNTIF($B$2:B1533,B1533)</f>
        <v>徳島県21</v>
      </c>
      <c r="B1533" s="32" t="s">
        <v>1687</v>
      </c>
      <c r="C1533" s="32" t="s">
        <v>1708</v>
      </c>
      <c r="D1533" s="32" t="str">
        <f t="shared" si="23"/>
        <v>徳島県板野町</v>
      </c>
      <c r="E1533" s="35" t="s">
        <v>2176</v>
      </c>
    </row>
    <row r="1534" spans="1:5" x14ac:dyDescent="0.45">
      <c r="A1534" s="34" t="str">
        <f>B1534&amp;COUNTIF($B$2:B1534,B1534)</f>
        <v>徳島県22</v>
      </c>
      <c r="B1534" s="32" t="s">
        <v>1687</v>
      </c>
      <c r="C1534" s="32" t="s">
        <v>1709</v>
      </c>
      <c r="D1534" s="32" t="str">
        <f t="shared" si="23"/>
        <v>徳島県上板町</v>
      </c>
      <c r="E1534" s="35" t="s">
        <v>2176</v>
      </c>
    </row>
    <row r="1535" spans="1:5" x14ac:dyDescent="0.45">
      <c r="A1535" s="34" t="str">
        <f>B1535&amp;COUNTIF($B$2:B1535,B1535)</f>
        <v>徳島県23</v>
      </c>
      <c r="B1535" s="32" t="s">
        <v>1687</v>
      </c>
      <c r="C1535" s="32" t="s">
        <v>1710</v>
      </c>
      <c r="D1535" s="32" t="str">
        <f t="shared" si="23"/>
        <v>徳島県つるぎ町</v>
      </c>
      <c r="E1535" s="35" t="s">
        <v>2175</v>
      </c>
    </row>
    <row r="1536" spans="1:5" x14ac:dyDescent="0.45">
      <c r="A1536" s="34" t="str">
        <f>B1536&amp;COUNTIF($B$2:B1536,B1536)</f>
        <v>徳島県24</v>
      </c>
      <c r="B1536" s="32" t="s">
        <v>1687</v>
      </c>
      <c r="C1536" s="32" t="s">
        <v>1711</v>
      </c>
      <c r="D1536" s="32" t="str">
        <f t="shared" si="23"/>
        <v>徳島県東みよし町</v>
      </c>
      <c r="E1536" s="35" t="s">
        <v>2175</v>
      </c>
    </row>
    <row r="1537" spans="1:5" x14ac:dyDescent="0.45">
      <c r="A1537" s="34" t="str">
        <f>B1537&amp;COUNTIF($B$2:B1537,B1537)</f>
        <v>香川県1</v>
      </c>
      <c r="B1537" s="32" t="s">
        <v>1712</v>
      </c>
      <c r="C1537" s="32" t="s">
        <v>1713</v>
      </c>
      <c r="D1537" s="32" t="str">
        <f t="shared" si="23"/>
        <v>香川県高松市</v>
      </c>
      <c r="E1537" s="35" t="s">
        <v>2176</v>
      </c>
    </row>
    <row r="1538" spans="1:5" x14ac:dyDescent="0.45">
      <c r="A1538" s="34" t="str">
        <f>B1538&amp;COUNTIF($B$2:B1538,B1538)</f>
        <v>香川県2</v>
      </c>
      <c r="B1538" s="32" t="s">
        <v>1712</v>
      </c>
      <c r="C1538" s="32" t="s">
        <v>1714</v>
      </c>
      <c r="D1538" s="32" t="str">
        <f t="shared" ref="D1538:D1601" si="24">B1538&amp;C1538</f>
        <v>香川県丸亀市</v>
      </c>
      <c r="E1538" s="35" t="s">
        <v>2175</v>
      </c>
    </row>
    <row r="1539" spans="1:5" x14ac:dyDescent="0.45">
      <c r="A1539" s="34" t="str">
        <f>B1539&amp;COUNTIF($B$2:B1539,B1539)</f>
        <v>香川県3</v>
      </c>
      <c r="B1539" s="32" t="s">
        <v>1712</v>
      </c>
      <c r="C1539" s="32" t="s">
        <v>1715</v>
      </c>
      <c r="D1539" s="32" t="str">
        <f t="shared" si="24"/>
        <v>香川県坂出市</v>
      </c>
      <c r="E1539" s="35" t="s">
        <v>2175</v>
      </c>
    </row>
    <row r="1540" spans="1:5" x14ac:dyDescent="0.45">
      <c r="A1540" s="34" t="str">
        <f>B1540&amp;COUNTIF($B$2:B1540,B1540)</f>
        <v>香川県4</v>
      </c>
      <c r="B1540" s="32" t="s">
        <v>1712</v>
      </c>
      <c r="C1540" s="32" t="s">
        <v>1716</v>
      </c>
      <c r="D1540" s="32" t="str">
        <f t="shared" si="24"/>
        <v>香川県善通寺市</v>
      </c>
      <c r="E1540" s="35" t="s">
        <v>2175</v>
      </c>
    </row>
    <row r="1541" spans="1:5" x14ac:dyDescent="0.45">
      <c r="A1541" s="34" t="str">
        <f>B1541&amp;COUNTIF($B$2:B1541,B1541)</f>
        <v>香川県5</v>
      </c>
      <c r="B1541" s="32" t="s">
        <v>1712</v>
      </c>
      <c r="C1541" s="32" t="s">
        <v>1717</v>
      </c>
      <c r="D1541" s="32" t="str">
        <f t="shared" si="24"/>
        <v>香川県観音寺市</v>
      </c>
      <c r="E1541" s="35" t="s">
        <v>2175</v>
      </c>
    </row>
    <row r="1542" spans="1:5" x14ac:dyDescent="0.45">
      <c r="A1542" s="34" t="str">
        <f>B1542&amp;COUNTIF($B$2:B1542,B1542)</f>
        <v>香川県6</v>
      </c>
      <c r="B1542" s="32" t="s">
        <v>1712</v>
      </c>
      <c r="C1542" s="32" t="s">
        <v>1718</v>
      </c>
      <c r="D1542" s="32" t="str">
        <f t="shared" si="24"/>
        <v>香川県さぬき市</v>
      </c>
      <c r="E1542" s="35" t="s">
        <v>2176</v>
      </c>
    </row>
    <row r="1543" spans="1:5" x14ac:dyDescent="0.45">
      <c r="A1543" s="34" t="str">
        <f>B1543&amp;COUNTIF($B$2:B1543,B1543)</f>
        <v>香川県7</v>
      </c>
      <c r="B1543" s="32" t="s">
        <v>1712</v>
      </c>
      <c r="C1543" s="32" t="s">
        <v>1719</v>
      </c>
      <c r="D1543" s="32" t="str">
        <f t="shared" si="24"/>
        <v>香川県東かがわ市</v>
      </c>
      <c r="E1543" s="35" t="s">
        <v>2176</v>
      </c>
    </row>
    <row r="1544" spans="1:5" x14ac:dyDescent="0.45">
      <c r="A1544" s="34" t="str">
        <f>B1544&amp;COUNTIF($B$2:B1544,B1544)</f>
        <v>香川県8</v>
      </c>
      <c r="B1544" s="32" t="s">
        <v>1712</v>
      </c>
      <c r="C1544" s="32" t="s">
        <v>1720</v>
      </c>
      <c r="D1544" s="32" t="str">
        <f t="shared" si="24"/>
        <v>香川県三豊市</v>
      </c>
      <c r="E1544" s="35" t="s">
        <v>2175</v>
      </c>
    </row>
    <row r="1545" spans="1:5" x14ac:dyDescent="0.45">
      <c r="A1545" s="34" t="str">
        <f>B1545&amp;COUNTIF($B$2:B1545,B1545)</f>
        <v>香川県9</v>
      </c>
      <c r="B1545" s="32" t="s">
        <v>1712</v>
      </c>
      <c r="C1545" s="32" t="s">
        <v>1721</v>
      </c>
      <c r="D1545" s="32" t="str">
        <f t="shared" si="24"/>
        <v>香川県土庄町</v>
      </c>
      <c r="E1545" s="35" t="s">
        <v>2468</v>
      </c>
    </row>
    <row r="1546" spans="1:5" x14ac:dyDescent="0.45">
      <c r="A1546" s="34" t="str">
        <f>B1546&amp;COUNTIF($B$2:B1546,B1546)</f>
        <v>香川県10</v>
      </c>
      <c r="B1546" s="32" t="s">
        <v>1712</v>
      </c>
      <c r="C1546" s="32" t="s">
        <v>1722</v>
      </c>
      <c r="D1546" s="32" t="str">
        <f t="shared" si="24"/>
        <v>香川県小豆島町</v>
      </c>
      <c r="E1546" s="35" t="s">
        <v>2468</v>
      </c>
    </row>
    <row r="1547" spans="1:5" x14ac:dyDescent="0.45">
      <c r="A1547" s="34" t="str">
        <f>B1547&amp;COUNTIF($B$2:B1547,B1547)</f>
        <v>香川県11</v>
      </c>
      <c r="B1547" s="32" t="s">
        <v>1712</v>
      </c>
      <c r="C1547" s="32" t="s">
        <v>1723</v>
      </c>
      <c r="D1547" s="32" t="str">
        <f t="shared" si="24"/>
        <v>香川県三木町</v>
      </c>
      <c r="E1547" s="35" t="s">
        <v>2176</v>
      </c>
    </row>
    <row r="1548" spans="1:5" x14ac:dyDescent="0.45">
      <c r="A1548" s="34" t="str">
        <f>B1548&amp;COUNTIF($B$2:B1548,B1548)</f>
        <v>香川県12</v>
      </c>
      <c r="B1548" s="32" t="s">
        <v>1712</v>
      </c>
      <c r="C1548" s="32" t="s">
        <v>1724</v>
      </c>
      <c r="D1548" s="32" t="str">
        <f t="shared" si="24"/>
        <v>香川県直島町</v>
      </c>
      <c r="E1548" s="35" t="s">
        <v>2176</v>
      </c>
    </row>
    <row r="1549" spans="1:5" x14ac:dyDescent="0.45">
      <c r="A1549" s="34" t="str">
        <f>B1549&amp;COUNTIF($B$2:B1549,B1549)</f>
        <v>香川県13</v>
      </c>
      <c r="B1549" s="32" t="s">
        <v>1712</v>
      </c>
      <c r="C1549" s="32" t="s">
        <v>1725</v>
      </c>
      <c r="D1549" s="32" t="str">
        <f t="shared" si="24"/>
        <v>香川県宇多津町</v>
      </c>
      <c r="E1549" s="35" t="s">
        <v>2175</v>
      </c>
    </row>
    <row r="1550" spans="1:5" x14ac:dyDescent="0.45">
      <c r="A1550" s="34" t="str">
        <f>B1550&amp;COUNTIF($B$2:B1550,B1550)</f>
        <v>香川県14</v>
      </c>
      <c r="B1550" s="32" t="s">
        <v>1712</v>
      </c>
      <c r="C1550" s="32" t="s">
        <v>1726</v>
      </c>
      <c r="D1550" s="32" t="str">
        <f t="shared" si="24"/>
        <v>香川県綾川町</v>
      </c>
      <c r="E1550" s="35" t="s">
        <v>2175</v>
      </c>
    </row>
    <row r="1551" spans="1:5" x14ac:dyDescent="0.45">
      <c r="A1551" s="34" t="str">
        <f>B1551&amp;COUNTIF($B$2:B1551,B1551)</f>
        <v>香川県15</v>
      </c>
      <c r="B1551" s="32" t="s">
        <v>1712</v>
      </c>
      <c r="C1551" s="32" t="s">
        <v>1727</v>
      </c>
      <c r="D1551" s="32" t="str">
        <f t="shared" si="24"/>
        <v>香川県琴平町</v>
      </c>
      <c r="E1551" s="35" t="s">
        <v>2175</v>
      </c>
    </row>
    <row r="1552" spans="1:5" x14ac:dyDescent="0.45">
      <c r="A1552" s="34" t="str">
        <f>B1552&amp;COUNTIF($B$2:B1552,B1552)</f>
        <v>香川県16</v>
      </c>
      <c r="B1552" s="32" t="s">
        <v>1712</v>
      </c>
      <c r="C1552" s="32" t="s">
        <v>1728</v>
      </c>
      <c r="D1552" s="32" t="str">
        <f t="shared" si="24"/>
        <v>香川県多度津町</v>
      </c>
      <c r="E1552" s="35" t="s">
        <v>2175</v>
      </c>
    </row>
    <row r="1553" spans="1:5" x14ac:dyDescent="0.45">
      <c r="A1553" s="34" t="str">
        <f>B1553&amp;COUNTIF($B$2:B1553,B1553)</f>
        <v>香川県17</v>
      </c>
      <c r="B1553" s="32" t="s">
        <v>1712</v>
      </c>
      <c r="C1553" s="32" t="s">
        <v>1729</v>
      </c>
      <c r="D1553" s="32" t="str">
        <f t="shared" si="24"/>
        <v>香川県まんのう町</v>
      </c>
      <c r="E1553" s="35" t="s">
        <v>2175</v>
      </c>
    </row>
    <row r="1554" spans="1:5" x14ac:dyDescent="0.45">
      <c r="A1554" s="34" t="str">
        <f>B1554&amp;COUNTIF($B$2:B1554,B1554)</f>
        <v>愛媛県1</v>
      </c>
      <c r="B1554" s="32" t="s">
        <v>1730</v>
      </c>
      <c r="C1554" s="32" t="s">
        <v>1731</v>
      </c>
      <c r="D1554" s="32" t="str">
        <f t="shared" si="24"/>
        <v>愛媛県松山市</v>
      </c>
      <c r="E1554" s="35" t="s">
        <v>2469</v>
      </c>
    </row>
    <row r="1555" spans="1:5" x14ac:dyDescent="0.45">
      <c r="A1555" s="34" t="str">
        <f>B1555&amp;COUNTIF($B$2:B1555,B1555)</f>
        <v>愛媛県2</v>
      </c>
      <c r="B1555" s="32" t="s">
        <v>1730</v>
      </c>
      <c r="C1555" s="32" t="s">
        <v>1732</v>
      </c>
      <c r="D1555" s="32" t="str">
        <f t="shared" si="24"/>
        <v>愛媛県今治市</v>
      </c>
      <c r="E1555" s="35" t="s">
        <v>2470</v>
      </c>
    </row>
    <row r="1556" spans="1:5" x14ac:dyDescent="0.45">
      <c r="A1556" s="34" t="str">
        <f>B1556&amp;COUNTIF($B$2:B1556,B1556)</f>
        <v>愛媛県3</v>
      </c>
      <c r="B1556" s="32" t="s">
        <v>1730</v>
      </c>
      <c r="C1556" s="32" t="s">
        <v>1733</v>
      </c>
      <c r="D1556" s="32" t="str">
        <f t="shared" si="24"/>
        <v>愛媛県宇和島市</v>
      </c>
      <c r="E1556" s="35" t="s">
        <v>2471</v>
      </c>
    </row>
    <row r="1557" spans="1:5" x14ac:dyDescent="0.45">
      <c r="A1557" s="34" t="str">
        <f>B1557&amp;COUNTIF($B$2:B1557,B1557)</f>
        <v>愛媛県4</v>
      </c>
      <c r="B1557" s="32" t="s">
        <v>1730</v>
      </c>
      <c r="C1557" s="32" t="s">
        <v>1734</v>
      </c>
      <c r="D1557" s="32" t="str">
        <f t="shared" si="24"/>
        <v>愛媛県八幡浜市</v>
      </c>
      <c r="E1557" s="35" t="s">
        <v>2472</v>
      </c>
    </row>
    <row r="1558" spans="1:5" x14ac:dyDescent="0.45">
      <c r="A1558" s="34" t="str">
        <f>B1558&amp;COUNTIF($B$2:B1558,B1558)</f>
        <v>愛媛県5</v>
      </c>
      <c r="B1558" s="32" t="s">
        <v>1730</v>
      </c>
      <c r="C1558" s="32" t="s">
        <v>1735</v>
      </c>
      <c r="D1558" s="32" t="str">
        <f t="shared" si="24"/>
        <v>愛媛県新居浜市</v>
      </c>
      <c r="E1558" s="35" t="s">
        <v>2473</v>
      </c>
    </row>
    <row r="1559" spans="1:5" x14ac:dyDescent="0.45">
      <c r="A1559" s="34" t="str">
        <f>B1559&amp;COUNTIF($B$2:B1559,B1559)</f>
        <v>愛媛県6</v>
      </c>
      <c r="B1559" s="32" t="s">
        <v>1730</v>
      </c>
      <c r="C1559" s="32" t="s">
        <v>1736</v>
      </c>
      <c r="D1559" s="32" t="str">
        <f t="shared" si="24"/>
        <v>愛媛県西条市</v>
      </c>
      <c r="E1559" s="35" t="s">
        <v>2473</v>
      </c>
    </row>
    <row r="1560" spans="1:5" x14ac:dyDescent="0.45">
      <c r="A1560" s="34" t="str">
        <f>B1560&amp;COUNTIF($B$2:B1560,B1560)</f>
        <v>愛媛県7</v>
      </c>
      <c r="B1560" s="32" t="s">
        <v>1730</v>
      </c>
      <c r="C1560" s="32" t="s">
        <v>1737</v>
      </c>
      <c r="D1560" s="32" t="str">
        <f t="shared" si="24"/>
        <v>愛媛県大洲市</v>
      </c>
      <c r="E1560" s="35" t="s">
        <v>2472</v>
      </c>
    </row>
    <row r="1561" spans="1:5" x14ac:dyDescent="0.45">
      <c r="A1561" s="34" t="str">
        <f>B1561&amp;COUNTIF($B$2:B1561,B1561)</f>
        <v>愛媛県8</v>
      </c>
      <c r="B1561" s="32" t="s">
        <v>1730</v>
      </c>
      <c r="C1561" s="32" t="s">
        <v>1738</v>
      </c>
      <c r="D1561" s="32" t="str">
        <f t="shared" si="24"/>
        <v>愛媛県伊予市</v>
      </c>
      <c r="E1561" s="35" t="s">
        <v>2469</v>
      </c>
    </row>
    <row r="1562" spans="1:5" x14ac:dyDescent="0.45">
      <c r="A1562" s="34" t="str">
        <f>B1562&amp;COUNTIF($B$2:B1562,B1562)</f>
        <v>愛媛県9</v>
      </c>
      <c r="B1562" s="32" t="s">
        <v>1730</v>
      </c>
      <c r="C1562" s="32" t="s">
        <v>1739</v>
      </c>
      <c r="D1562" s="32" t="str">
        <f t="shared" si="24"/>
        <v>愛媛県四国中央市</v>
      </c>
      <c r="E1562" s="35" t="s">
        <v>2474</v>
      </c>
    </row>
    <row r="1563" spans="1:5" x14ac:dyDescent="0.45">
      <c r="A1563" s="34" t="str">
        <f>B1563&amp;COUNTIF($B$2:B1563,B1563)</f>
        <v>愛媛県10</v>
      </c>
      <c r="B1563" s="32" t="s">
        <v>1730</v>
      </c>
      <c r="C1563" s="32" t="s">
        <v>1740</v>
      </c>
      <c r="D1563" s="32" t="str">
        <f t="shared" si="24"/>
        <v>愛媛県西予市</v>
      </c>
      <c r="E1563" s="35" t="s">
        <v>2472</v>
      </c>
    </row>
    <row r="1564" spans="1:5" x14ac:dyDescent="0.45">
      <c r="A1564" s="34" t="str">
        <f>B1564&amp;COUNTIF($B$2:B1564,B1564)</f>
        <v>愛媛県11</v>
      </c>
      <c r="B1564" s="32" t="s">
        <v>1730</v>
      </c>
      <c r="C1564" s="32" t="s">
        <v>1741</v>
      </c>
      <c r="D1564" s="32" t="str">
        <f t="shared" si="24"/>
        <v>愛媛県東温市</v>
      </c>
      <c r="E1564" s="35" t="s">
        <v>2469</v>
      </c>
    </row>
    <row r="1565" spans="1:5" x14ac:dyDescent="0.45">
      <c r="A1565" s="34" t="str">
        <f>B1565&amp;COUNTIF($B$2:B1565,B1565)</f>
        <v>愛媛県12</v>
      </c>
      <c r="B1565" s="32" t="s">
        <v>1730</v>
      </c>
      <c r="C1565" s="32" t="s">
        <v>1742</v>
      </c>
      <c r="D1565" s="32" t="str">
        <f t="shared" si="24"/>
        <v>愛媛県上島町</v>
      </c>
      <c r="E1565" s="35" t="s">
        <v>2470</v>
      </c>
    </row>
    <row r="1566" spans="1:5" x14ac:dyDescent="0.45">
      <c r="A1566" s="34" t="str">
        <f>B1566&amp;COUNTIF($B$2:B1566,B1566)</f>
        <v>愛媛県13</v>
      </c>
      <c r="B1566" s="32" t="s">
        <v>1730</v>
      </c>
      <c r="C1566" s="32" t="s">
        <v>1743</v>
      </c>
      <c r="D1566" s="32" t="str">
        <f t="shared" si="24"/>
        <v>愛媛県久万高原町</v>
      </c>
      <c r="E1566" s="35" t="s">
        <v>2469</v>
      </c>
    </row>
    <row r="1567" spans="1:5" x14ac:dyDescent="0.45">
      <c r="A1567" s="34" t="str">
        <f>B1567&amp;COUNTIF($B$2:B1567,B1567)</f>
        <v>愛媛県14</v>
      </c>
      <c r="B1567" s="32" t="s">
        <v>1730</v>
      </c>
      <c r="C1567" s="32" t="s">
        <v>363</v>
      </c>
      <c r="D1567" s="32" t="str">
        <f t="shared" si="24"/>
        <v>愛媛県松前町</v>
      </c>
      <c r="E1567" s="35" t="s">
        <v>2469</v>
      </c>
    </row>
    <row r="1568" spans="1:5" x14ac:dyDescent="0.45">
      <c r="A1568" s="34" t="str">
        <f>B1568&amp;COUNTIF($B$2:B1568,B1568)</f>
        <v>愛媛県15</v>
      </c>
      <c r="B1568" s="32" t="s">
        <v>1730</v>
      </c>
      <c r="C1568" s="32" t="s">
        <v>1744</v>
      </c>
      <c r="D1568" s="32" t="str">
        <f t="shared" si="24"/>
        <v>愛媛県砥部町</v>
      </c>
      <c r="E1568" s="35" t="s">
        <v>2469</v>
      </c>
    </row>
    <row r="1569" spans="1:5" x14ac:dyDescent="0.45">
      <c r="A1569" s="34" t="str">
        <f>B1569&amp;COUNTIF($B$2:B1569,B1569)</f>
        <v>愛媛県16</v>
      </c>
      <c r="B1569" s="32" t="s">
        <v>1730</v>
      </c>
      <c r="C1569" s="32" t="s">
        <v>1745</v>
      </c>
      <c r="D1569" s="32" t="str">
        <f t="shared" si="24"/>
        <v>愛媛県内子町</v>
      </c>
      <c r="E1569" s="35" t="s">
        <v>2472</v>
      </c>
    </row>
    <row r="1570" spans="1:5" x14ac:dyDescent="0.45">
      <c r="A1570" s="34" t="str">
        <f>B1570&amp;COUNTIF($B$2:B1570,B1570)</f>
        <v>愛媛県17</v>
      </c>
      <c r="B1570" s="32" t="s">
        <v>1730</v>
      </c>
      <c r="C1570" s="32" t="s">
        <v>1746</v>
      </c>
      <c r="D1570" s="32" t="str">
        <f t="shared" si="24"/>
        <v>愛媛県伊方町</v>
      </c>
      <c r="E1570" s="35" t="s">
        <v>2472</v>
      </c>
    </row>
    <row r="1571" spans="1:5" x14ac:dyDescent="0.45">
      <c r="A1571" s="34" t="str">
        <f>B1571&amp;COUNTIF($B$2:B1571,B1571)</f>
        <v>愛媛県18</v>
      </c>
      <c r="B1571" s="32" t="s">
        <v>1730</v>
      </c>
      <c r="C1571" s="32" t="s">
        <v>1747</v>
      </c>
      <c r="D1571" s="32" t="str">
        <f t="shared" si="24"/>
        <v>愛媛県松野町</v>
      </c>
      <c r="E1571" s="35" t="s">
        <v>2471</v>
      </c>
    </row>
    <row r="1572" spans="1:5" x14ac:dyDescent="0.45">
      <c r="A1572" s="34" t="str">
        <f>B1572&amp;COUNTIF($B$2:B1572,B1572)</f>
        <v>愛媛県19</v>
      </c>
      <c r="B1572" s="32" t="s">
        <v>1730</v>
      </c>
      <c r="C1572" s="32" t="s">
        <v>1748</v>
      </c>
      <c r="D1572" s="32" t="str">
        <f t="shared" si="24"/>
        <v>愛媛県鬼北町</v>
      </c>
      <c r="E1572" s="35" t="s">
        <v>2471</v>
      </c>
    </row>
    <row r="1573" spans="1:5" x14ac:dyDescent="0.45">
      <c r="A1573" s="34" t="str">
        <f>B1573&amp;COUNTIF($B$2:B1573,B1573)</f>
        <v>愛媛県20</v>
      </c>
      <c r="B1573" s="32" t="s">
        <v>1730</v>
      </c>
      <c r="C1573" s="32" t="s">
        <v>1749</v>
      </c>
      <c r="D1573" s="32" t="str">
        <f t="shared" si="24"/>
        <v>愛媛県愛南町</v>
      </c>
      <c r="E1573" s="35" t="s">
        <v>2471</v>
      </c>
    </row>
    <row r="1574" spans="1:5" x14ac:dyDescent="0.45">
      <c r="A1574" s="34" t="str">
        <f>B1574&amp;COUNTIF($B$2:B1574,B1574)</f>
        <v>高知県1</v>
      </c>
      <c r="B1574" s="32" t="s">
        <v>1750</v>
      </c>
      <c r="C1574" s="32" t="s">
        <v>1751</v>
      </c>
      <c r="D1574" s="32" t="str">
        <f t="shared" si="24"/>
        <v>高知県高知市</v>
      </c>
      <c r="E1574" s="35" t="s">
        <v>2475</v>
      </c>
    </row>
    <row r="1575" spans="1:5" x14ac:dyDescent="0.45">
      <c r="A1575" s="34" t="str">
        <f>B1575&amp;COUNTIF($B$2:B1575,B1575)</f>
        <v>高知県2</v>
      </c>
      <c r="B1575" s="32" t="s">
        <v>1750</v>
      </c>
      <c r="C1575" s="32" t="s">
        <v>1752</v>
      </c>
      <c r="D1575" s="32" t="str">
        <f t="shared" si="24"/>
        <v>高知県室戸市</v>
      </c>
      <c r="E1575" s="35" t="s">
        <v>2476</v>
      </c>
    </row>
    <row r="1576" spans="1:5" x14ac:dyDescent="0.45">
      <c r="A1576" s="34" t="str">
        <f>B1576&amp;COUNTIF($B$2:B1576,B1576)</f>
        <v>高知県3</v>
      </c>
      <c r="B1576" s="32" t="s">
        <v>1750</v>
      </c>
      <c r="C1576" s="32" t="s">
        <v>1753</v>
      </c>
      <c r="D1576" s="32" t="str">
        <f t="shared" si="24"/>
        <v>高知県安芸市</v>
      </c>
      <c r="E1576" s="35" t="s">
        <v>2476</v>
      </c>
    </row>
    <row r="1577" spans="1:5" x14ac:dyDescent="0.45">
      <c r="A1577" s="34" t="str">
        <f>B1577&amp;COUNTIF($B$2:B1577,B1577)</f>
        <v>高知県4</v>
      </c>
      <c r="B1577" s="32" t="s">
        <v>1750</v>
      </c>
      <c r="C1577" s="32" t="s">
        <v>1754</v>
      </c>
      <c r="D1577" s="32" t="str">
        <f t="shared" si="24"/>
        <v>高知県南国市</v>
      </c>
      <c r="E1577" s="35" t="s">
        <v>2475</v>
      </c>
    </row>
    <row r="1578" spans="1:5" x14ac:dyDescent="0.45">
      <c r="A1578" s="34" t="str">
        <f>B1578&amp;COUNTIF($B$2:B1578,B1578)</f>
        <v>高知県5</v>
      </c>
      <c r="B1578" s="32" t="s">
        <v>1750</v>
      </c>
      <c r="C1578" s="32" t="s">
        <v>1755</v>
      </c>
      <c r="D1578" s="32" t="str">
        <f t="shared" si="24"/>
        <v>高知県土佐市</v>
      </c>
      <c r="E1578" s="35" t="s">
        <v>2475</v>
      </c>
    </row>
    <row r="1579" spans="1:5" x14ac:dyDescent="0.45">
      <c r="A1579" s="34" t="str">
        <f>B1579&amp;COUNTIF($B$2:B1579,B1579)</f>
        <v>高知県6</v>
      </c>
      <c r="B1579" s="32" t="s">
        <v>1750</v>
      </c>
      <c r="C1579" s="32" t="s">
        <v>1756</v>
      </c>
      <c r="D1579" s="32" t="str">
        <f t="shared" si="24"/>
        <v>高知県須崎市</v>
      </c>
      <c r="E1579" s="35" t="s">
        <v>2477</v>
      </c>
    </row>
    <row r="1580" spans="1:5" x14ac:dyDescent="0.45">
      <c r="A1580" s="34" t="str">
        <f>B1580&amp;COUNTIF($B$2:B1580,B1580)</f>
        <v>高知県7</v>
      </c>
      <c r="B1580" s="32" t="s">
        <v>1750</v>
      </c>
      <c r="C1580" s="32" t="s">
        <v>1757</v>
      </c>
      <c r="D1580" s="32" t="str">
        <f t="shared" si="24"/>
        <v>高知県宿毛市</v>
      </c>
      <c r="E1580" s="35" t="s">
        <v>2478</v>
      </c>
    </row>
    <row r="1581" spans="1:5" x14ac:dyDescent="0.45">
      <c r="A1581" s="34" t="str">
        <f>B1581&amp;COUNTIF($B$2:B1581,B1581)</f>
        <v>高知県8</v>
      </c>
      <c r="B1581" s="32" t="s">
        <v>1750</v>
      </c>
      <c r="C1581" s="32" t="s">
        <v>1758</v>
      </c>
      <c r="D1581" s="32" t="str">
        <f t="shared" si="24"/>
        <v>高知県土佐清水市</v>
      </c>
      <c r="E1581" s="35" t="s">
        <v>2478</v>
      </c>
    </row>
    <row r="1582" spans="1:5" x14ac:dyDescent="0.45">
      <c r="A1582" s="34" t="str">
        <f>B1582&amp;COUNTIF($B$2:B1582,B1582)</f>
        <v>高知県9</v>
      </c>
      <c r="B1582" s="32" t="s">
        <v>1750</v>
      </c>
      <c r="C1582" s="32" t="s">
        <v>1759</v>
      </c>
      <c r="D1582" s="32" t="str">
        <f t="shared" si="24"/>
        <v>高知県四万十市</v>
      </c>
      <c r="E1582" s="35" t="s">
        <v>2478</v>
      </c>
    </row>
    <row r="1583" spans="1:5" x14ac:dyDescent="0.45">
      <c r="A1583" s="34" t="str">
        <f>B1583&amp;COUNTIF($B$2:B1583,B1583)</f>
        <v>高知県10</v>
      </c>
      <c r="B1583" s="32" t="s">
        <v>1750</v>
      </c>
      <c r="C1583" s="32" t="s">
        <v>1760</v>
      </c>
      <c r="D1583" s="32" t="str">
        <f t="shared" si="24"/>
        <v>高知県香南市</v>
      </c>
      <c r="E1583" s="35" t="s">
        <v>2475</v>
      </c>
    </row>
    <row r="1584" spans="1:5" x14ac:dyDescent="0.45">
      <c r="A1584" s="34" t="str">
        <f>B1584&amp;COUNTIF($B$2:B1584,B1584)</f>
        <v>高知県11</v>
      </c>
      <c r="B1584" s="32" t="s">
        <v>1750</v>
      </c>
      <c r="C1584" s="32" t="s">
        <v>1761</v>
      </c>
      <c r="D1584" s="32" t="str">
        <f t="shared" si="24"/>
        <v>高知県香美市</v>
      </c>
      <c r="E1584" s="35" t="s">
        <v>2475</v>
      </c>
    </row>
    <row r="1585" spans="1:5" x14ac:dyDescent="0.45">
      <c r="A1585" s="34" t="str">
        <f>B1585&amp;COUNTIF($B$2:B1585,B1585)</f>
        <v>高知県12</v>
      </c>
      <c r="B1585" s="32" t="s">
        <v>1750</v>
      </c>
      <c r="C1585" s="32" t="s">
        <v>1762</v>
      </c>
      <c r="D1585" s="32" t="str">
        <f t="shared" si="24"/>
        <v>高知県東洋町</v>
      </c>
      <c r="E1585" s="35" t="s">
        <v>2476</v>
      </c>
    </row>
    <row r="1586" spans="1:5" x14ac:dyDescent="0.45">
      <c r="A1586" s="34" t="str">
        <f>B1586&amp;COUNTIF($B$2:B1586,B1586)</f>
        <v>高知県13</v>
      </c>
      <c r="B1586" s="32" t="s">
        <v>1750</v>
      </c>
      <c r="C1586" s="32" t="s">
        <v>1763</v>
      </c>
      <c r="D1586" s="32" t="str">
        <f t="shared" si="24"/>
        <v>高知県奈半利町</v>
      </c>
      <c r="E1586" s="35" t="s">
        <v>2476</v>
      </c>
    </row>
    <row r="1587" spans="1:5" x14ac:dyDescent="0.45">
      <c r="A1587" s="34" t="str">
        <f>B1587&amp;COUNTIF($B$2:B1587,B1587)</f>
        <v>高知県14</v>
      </c>
      <c r="B1587" s="32" t="s">
        <v>1750</v>
      </c>
      <c r="C1587" s="32" t="s">
        <v>1764</v>
      </c>
      <c r="D1587" s="32" t="str">
        <f t="shared" si="24"/>
        <v>高知県田野町</v>
      </c>
      <c r="E1587" s="35" t="s">
        <v>2476</v>
      </c>
    </row>
    <row r="1588" spans="1:5" x14ac:dyDescent="0.45">
      <c r="A1588" s="34" t="str">
        <f>B1588&amp;COUNTIF($B$2:B1588,B1588)</f>
        <v>高知県15</v>
      </c>
      <c r="B1588" s="32" t="s">
        <v>1750</v>
      </c>
      <c r="C1588" s="32" t="s">
        <v>1765</v>
      </c>
      <c r="D1588" s="32" t="str">
        <f t="shared" si="24"/>
        <v>高知県安田町</v>
      </c>
      <c r="E1588" s="35" t="s">
        <v>2476</v>
      </c>
    </row>
    <row r="1589" spans="1:5" x14ac:dyDescent="0.45">
      <c r="A1589" s="34" t="str">
        <f>B1589&amp;COUNTIF($B$2:B1589,B1589)</f>
        <v>高知県16</v>
      </c>
      <c r="B1589" s="32" t="s">
        <v>1750</v>
      </c>
      <c r="C1589" s="32" t="s">
        <v>1766</v>
      </c>
      <c r="D1589" s="32" t="str">
        <f t="shared" si="24"/>
        <v>高知県北川村</v>
      </c>
      <c r="E1589" s="35" t="s">
        <v>2476</v>
      </c>
    </row>
    <row r="1590" spans="1:5" x14ac:dyDescent="0.45">
      <c r="A1590" s="34" t="str">
        <f>B1590&amp;COUNTIF($B$2:B1590,B1590)</f>
        <v>高知県17</v>
      </c>
      <c r="B1590" s="32" t="s">
        <v>1750</v>
      </c>
      <c r="C1590" s="32" t="s">
        <v>1767</v>
      </c>
      <c r="D1590" s="32" t="str">
        <f t="shared" si="24"/>
        <v>高知県馬路村</v>
      </c>
      <c r="E1590" s="35" t="s">
        <v>2476</v>
      </c>
    </row>
    <row r="1591" spans="1:5" x14ac:dyDescent="0.45">
      <c r="A1591" s="34" t="str">
        <f>B1591&amp;COUNTIF($B$2:B1591,B1591)</f>
        <v>高知県18</v>
      </c>
      <c r="B1591" s="32" t="s">
        <v>1750</v>
      </c>
      <c r="C1591" s="32" t="s">
        <v>1768</v>
      </c>
      <c r="D1591" s="32" t="str">
        <f t="shared" si="24"/>
        <v>高知県芸西村</v>
      </c>
      <c r="E1591" s="35" t="s">
        <v>2476</v>
      </c>
    </row>
    <row r="1592" spans="1:5" x14ac:dyDescent="0.45">
      <c r="A1592" s="34" t="str">
        <f>B1592&amp;COUNTIF($B$2:B1592,B1592)</f>
        <v>高知県19</v>
      </c>
      <c r="B1592" s="32" t="s">
        <v>1750</v>
      </c>
      <c r="C1592" s="32" t="s">
        <v>1769</v>
      </c>
      <c r="D1592" s="32" t="str">
        <f t="shared" si="24"/>
        <v>高知県本山町</v>
      </c>
      <c r="E1592" s="35" t="s">
        <v>2475</v>
      </c>
    </row>
    <row r="1593" spans="1:5" x14ac:dyDescent="0.45">
      <c r="A1593" s="34" t="str">
        <f>B1593&amp;COUNTIF($B$2:B1593,B1593)</f>
        <v>高知県20</v>
      </c>
      <c r="B1593" s="32" t="s">
        <v>1750</v>
      </c>
      <c r="C1593" s="32" t="s">
        <v>1770</v>
      </c>
      <c r="D1593" s="32" t="str">
        <f t="shared" si="24"/>
        <v>高知県大豊町</v>
      </c>
      <c r="E1593" s="35" t="s">
        <v>2475</v>
      </c>
    </row>
    <row r="1594" spans="1:5" x14ac:dyDescent="0.45">
      <c r="A1594" s="34" t="str">
        <f>B1594&amp;COUNTIF($B$2:B1594,B1594)</f>
        <v>高知県21</v>
      </c>
      <c r="B1594" s="32" t="s">
        <v>1750</v>
      </c>
      <c r="C1594" s="32" t="s">
        <v>1771</v>
      </c>
      <c r="D1594" s="32" t="str">
        <f t="shared" si="24"/>
        <v>高知県土佐町</v>
      </c>
      <c r="E1594" s="35" t="s">
        <v>2475</v>
      </c>
    </row>
    <row r="1595" spans="1:5" x14ac:dyDescent="0.45">
      <c r="A1595" s="34" t="str">
        <f>B1595&amp;COUNTIF($B$2:B1595,B1595)</f>
        <v>高知県22</v>
      </c>
      <c r="B1595" s="32" t="s">
        <v>1750</v>
      </c>
      <c r="C1595" s="32" t="s">
        <v>1772</v>
      </c>
      <c r="D1595" s="32" t="str">
        <f t="shared" si="24"/>
        <v>高知県大川村</v>
      </c>
      <c r="E1595" s="35" t="s">
        <v>2475</v>
      </c>
    </row>
    <row r="1596" spans="1:5" x14ac:dyDescent="0.45">
      <c r="A1596" s="34" t="str">
        <f>B1596&amp;COUNTIF($B$2:B1596,B1596)</f>
        <v>高知県23</v>
      </c>
      <c r="B1596" s="32" t="s">
        <v>1750</v>
      </c>
      <c r="C1596" s="32" t="s">
        <v>1773</v>
      </c>
      <c r="D1596" s="32" t="str">
        <f t="shared" si="24"/>
        <v>高知県いの町</v>
      </c>
      <c r="E1596" s="35" t="s">
        <v>2475</v>
      </c>
    </row>
    <row r="1597" spans="1:5" x14ac:dyDescent="0.45">
      <c r="A1597" s="34" t="str">
        <f>B1597&amp;COUNTIF($B$2:B1597,B1597)</f>
        <v>高知県24</v>
      </c>
      <c r="B1597" s="32" t="s">
        <v>1750</v>
      </c>
      <c r="C1597" s="32" t="s">
        <v>1774</v>
      </c>
      <c r="D1597" s="32" t="str">
        <f t="shared" si="24"/>
        <v>高知県仁淀川町</v>
      </c>
      <c r="E1597" s="35" t="s">
        <v>2475</v>
      </c>
    </row>
    <row r="1598" spans="1:5" x14ac:dyDescent="0.45">
      <c r="A1598" s="34" t="str">
        <f>B1598&amp;COUNTIF($B$2:B1598,B1598)</f>
        <v>高知県25</v>
      </c>
      <c r="B1598" s="32" t="s">
        <v>1750</v>
      </c>
      <c r="C1598" s="32" t="s">
        <v>1775</v>
      </c>
      <c r="D1598" s="32" t="str">
        <f t="shared" si="24"/>
        <v>高知県中土佐町</v>
      </c>
      <c r="E1598" s="35" t="s">
        <v>2477</v>
      </c>
    </row>
    <row r="1599" spans="1:5" x14ac:dyDescent="0.45">
      <c r="A1599" s="34" t="str">
        <f>B1599&amp;COUNTIF($B$2:B1599,B1599)</f>
        <v>高知県26</v>
      </c>
      <c r="B1599" s="32" t="s">
        <v>1750</v>
      </c>
      <c r="C1599" s="32" t="s">
        <v>1776</v>
      </c>
      <c r="D1599" s="32" t="str">
        <f t="shared" si="24"/>
        <v>高知県佐川町</v>
      </c>
      <c r="E1599" s="35" t="s">
        <v>2475</v>
      </c>
    </row>
    <row r="1600" spans="1:5" x14ac:dyDescent="0.45">
      <c r="A1600" s="34" t="str">
        <f>B1600&amp;COUNTIF($B$2:B1600,B1600)</f>
        <v>高知県27</v>
      </c>
      <c r="B1600" s="32" t="s">
        <v>1750</v>
      </c>
      <c r="C1600" s="32" t="s">
        <v>1777</v>
      </c>
      <c r="D1600" s="32" t="str">
        <f t="shared" si="24"/>
        <v>高知県越知町</v>
      </c>
      <c r="E1600" s="35" t="s">
        <v>2475</v>
      </c>
    </row>
    <row r="1601" spans="1:5" x14ac:dyDescent="0.45">
      <c r="A1601" s="34" t="str">
        <f>B1601&amp;COUNTIF($B$2:B1601,B1601)</f>
        <v>高知県28</v>
      </c>
      <c r="B1601" s="32" t="s">
        <v>1750</v>
      </c>
      <c r="C1601" s="32" t="s">
        <v>1778</v>
      </c>
      <c r="D1601" s="32" t="str">
        <f t="shared" si="24"/>
        <v>高知県梼原町</v>
      </c>
      <c r="E1601" s="35" t="s">
        <v>2477</v>
      </c>
    </row>
    <row r="1602" spans="1:5" x14ac:dyDescent="0.45">
      <c r="A1602" s="34" t="str">
        <f>B1602&amp;COUNTIF($B$2:B1602,B1602)</f>
        <v>高知県29</v>
      </c>
      <c r="B1602" s="32" t="s">
        <v>1750</v>
      </c>
      <c r="C1602" s="32" t="s">
        <v>1779</v>
      </c>
      <c r="D1602" s="32" t="str">
        <f t="shared" ref="D1602:D1665" si="25">B1602&amp;C1602</f>
        <v>高知県日高村</v>
      </c>
      <c r="E1602" s="35" t="s">
        <v>2475</v>
      </c>
    </row>
    <row r="1603" spans="1:5" x14ac:dyDescent="0.45">
      <c r="A1603" s="34" t="str">
        <f>B1603&amp;COUNTIF($B$2:B1603,B1603)</f>
        <v>高知県30</v>
      </c>
      <c r="B1603" s="32" t="s">
        <v>1750</v>
      </c>
      <c r="C1603" s="32" t="s">
        <v>1780</v>
      </c>
      <c r="D1603" s="32" t="str">
        <f t="shared" si="25"/>
        <v>高知県津野町</v>
      </c>
      <c r="E1603" s="35" t="s">
        <v>2477</v>
      </c>
    </row>
    <row r="1604" spans="1:5" x14ac:dyDescent="0.45">
      <c r="A1604" s="34" t="str">
        <f>B1604&amp;COUNTIF($B$2:B1604,B1604)</f>
        <v>高知県31</v>
      </c>
      <c r="B1604" s="32" t="s">
        <v>1750</v>
      </c>
      <c r="C1604" s="32" t="s">
        <v>1781</v>
      </c>
      <c r="D1604" s="32" t="str">
        <f t="shared" si="25"/>
        <v>高知県四万十町</v>
      </c>
      <c r="E1604" s="35" t="s">
        <v>2477</v>
      </c>
    </row>
    <row r="1605" spans="1:5" x14ac:dyDescent="0.45">
      <c r="A1605" s="34" t="str">
        <f>B1605&amp;COUNTIF($B$2:B1605,B1605)</f>
        <v>高知県32</v>
      </c>
      <c r="B1605" s="32" t="s">
        <v>1750</v>
      </c>
      <c r="C1605" s="32" t="s">
        <v>1782</v>
      </c>
      <c r="D1605" s="32" t="str">
        <f t="shared" si="25"/>
        <v>高知県大月町</v>
      </c>
      <c r="E1605" s="35" t="s">
        <v>2478</v>
      </c>
    </row>
    <row r="1606" spans="1:5" x14ac:dyDescent="0.45">
      <c r="A1606" s="34" t="str">
        <f>B1606&amp;COUNTIF($B$2:B1606,B1606)</f>
        <v>高知県33</v>
      </c>
      <c r="B1606" s="32" t="s">
        <v>1750</v>
      </c>
      <c r="C1606" s="32" t="s">
        <v>1783</v>
      </c>
      <c r="D1606" s="32" t="str">
        <f t="shared" si="25"/>
        <v>高知県三原村</v>
      </c>
      <c r="E1606" s="35" t="s">
        <v>2478</v>
      </c>
    </row>
    <row r="1607" spans="1:5" x14ac:dyDescent="0.45">
      <c r="A1607" s="34" t="str">
        <f>B1607&amp;COUNTIF($B$2:B1607,B1607)</f>
        <v>高知県34</v>
      </c>
      <c r="B1607" s="32" t="s">
        <v>1750</v>
      </c>
      <c r="C1607" s="32" t="s">
        <v>1784</v>
      </c>
      <c r="D1607" s="32" t="str">
        <f t="shared" si="25"/>
        <v>高知県黒潮町</v>
      </c>
      <c r="E1607" s="35" t="s">
        <v>2478</v>
      </c>
    </row>
    <row r="1608" spans="1:5" x14ac:dyDescent="0.45">
      <c r="A1608" s="34" t="str">
        <f>B1608&amp;COUNTIF($B$2:B1608,B1608)</f>
        <v>福岡県1</v>
      </c>
      <c r="B1608" s="32" t="s">
        <v>1785</v>
      </c>
      <c r="C1608" s="32" t="s">
        <v>2479</v>
      </c>
      <c r="D1608" s="32" t="str">
        <f t="shared" si="25"/>
        <v>福岡県北九州市門司区</v>
      </c>
      <c r="E1608" s="35" t="s">
        <v>2480</v>
      </c>
    </row>
    <row r="1609" spans="1:5" x14ac:dyDescent="0.45">
      <c r="A1609" s="34" t="str">
        <f>B1609&amp;COUNTIF($B$2:B1609,B1609)</f>
        <v>福岡県2</v>
      </c>
      <c r="B1609" s="32" t="s">
        <v>1785</v>
      </c>
      <c r="C1609" s="32" t="s">
        <v>2481</v>
      </c>
      <c r="D1609" s="32" t="str">
        <f t="shared" si="25"/>
        <v>福岡県北九州市若松区</v>
      </c>
      <c r="E1609" s="35" t="s">
        <v>2480</v>
      </c>
    </row>
    <row r="1610" spans="1:5" x14ac:dyDescent="0.45">
      <c r="A1610" s="34" t="str">
        <f>B1610&amp;COUNTIF($B$2:B1610,B1610)</f>
        <v>福岡県3</v>
      </c>
      <c r="B1610" s="32" t="s">
        <v>1785</v>
      </c>
      <c r="C1610" s="32" t="s">
        <v>2482</v>
      </c>
      <c r="D1610" s="32" t="str">
        <f t="shared" si="25"/>
        <v>福岡県北九州市戸畑区</v>
      </c>
      <c r="E1610" s="35" t="s">
        <v>2480</v>
      </c>
    </row>
    <row r="1611" spans="1:5" x14ac:dyDescent="0.45">
      <c r="A1611" s="34" t="str">
        <f>B1611&amp;COUNTIF($B$2:B1611,B1611)</f>
        <v>福岡県4</v>
      </c>
      <c r="B1611" s="32" t="s">
        <v>1785</v>
      </c>
      <c r="C1611" s="32" t="s">
        <v>2483</v>
      </c>
      <c r="D1611" s="32" t="str">
        <f t="shared" si="25"/>
        <v>福岡県北九州市小倉北区</v>
      </c>
      <c r="E1611" s="35" t="s">
        <v>2480</v>
      </c>
    </row>
    <row r="1612" spans="1:5" x14ac:dyDescent="0.45">
      <c r="A1612" s="34" t="str">
        <f>B1612&amp;COUNTIF($B$2:B1612,B1612)</f>
        <v>福岡県5</v>
      </c>
      <c r="B1612" s="32" t="s">
        <v>1785</v>
      </c>
      <c r="C1612" s="32" t="s">
        <v>2484</v>
      </c>
      <c r="D1612" s="32" t="str">
        <f t="shared" si="25"/>
        <v>福岡県北九州市小倉南区</v>
      </c>
      <c r="E1612" s="35" t="s">
        <v>2480</v>
      </c>
    </row>
    <row r="1613" spans="1:5" x14ac:dyDescent="0.45">
      <c r="A1613" s="34" t="str">
        <f>B1613&amp;COUNTIF($B$2:B1613,B1613)</f>
        <v>福岡県6</v>
      </c>
      <c r="B1613" s="32" t="s">
        <v>1785</v>
      </c>
      <c r="C1613" s="32" t="s">
        <v>2485</v>
      </c>
      <c r="D1613" s="32" t="str">
        <f t="shared" si="25"/>
        <v>福岡県北九州市八幡東区</v>
      </c>
      <c r="E1613" s="35" t="s">
        <v>2480</v>
      </c>
    </row>
    <row r="1614" spans="1:5" x14ac:dyDescent="0.45">
      <c r="A1614" s="34" t="str">
        <f>B1614&amp;COUNTIF($B$2:B1614,B1614)</f>
        <v>福岡県7</v>
      </c>
      <c r="B1614" s="32" t="s">
        <v>1785</v>
      </c>
      <c r="C1614" s="32" t="s">
        <v>2486</v>
      </c>
      <c r="D1614" s="32" t="str">
        <f t="shared" si="25"/>
        <v>福岡県北九州市八幡西区</v>
      </c>
      <c r="E1614" s="35" t="s">
        <v>2480</v>
      </c>
    </row>
    <row r="1615" spans="1:5" x14ac:dyDescent="0.45">
      <c r="A1615" s="34" t="str">
        <f>B1615&amp;COUNTIF($B$2:B1615,B1615)</f>
        <v>福岡県8</v>
      </c>
      <c r="B1615" s="32" t="s">
        <v>1785</v>
      </c>
      <c r="C1615" s="32" t="s">
        <v>2487</v>
      </c>
      <c r="D1615" s="32" t="str">
        <f t="shared" si="25"/>
        <v>福岡県福岡市東区</v>
      </c>
      <c r="E1615" s="35" t="s">
        <v>2488</v>
      </c>
    </row>
    <row r="1616" spans="1:5" x14ac:dyDescent="0.45">
      <c r="A1616" s="34" t="str">
        <f>B1616&amp;COUNTIF($B$2:B1616,B1616)</f>
        <v>福岡県9</v>
      </c>
      <c r="B1616" s="32" t="s">
        <v>1785</v>
      </c>
      <c r="C1616" s="32" t="s">
        <v>2489</v>
      </c>
      <c r="D1616" s="32" t="str">
        <f t="shared" si="25"/>
        <v>福岡県福岡市博多区</v>
      </c>
      <c r="E1616" s="35" t="s">
        <v>2488</v>
      </c>
    </row>
    <row r="1617" spans="1:5" x14ac:dyDescent="0.45">
      <c r="A1617" s="34" t="str">
        <f>B1617&amp;COUNTIF($B$2:B1617,B1617)</f>
        <v>福岡県10</v>
      </c>
      <c r="B1617" s="32" t="s">
        <v>1785</v>
      </c>
      <c r="C1617" s="32" t="s">
        <v>2490</v>
      </c>
      <c r="D1617" s="32" t="str">
        <f t="shared" si="25"/>
        <v>福岡県福岡市中央区</v>
      </c>
      <c r="E1617" s="35" t="s">
        <v>2488</v>
      </c>
    </row>
    <row r="1618" spans="1:5" x14ac:dyDescent="0.45">
      <c r="A1618" s="34" t="str">
        <f>B1618&amp;COUNTIF($B$2:B1618,B1618)</f>
        <v>福岡県11</v>
      </c>
      <c r="B1618" s="32" t="s">
        <v>1785</v>
      </c>
      <c r="C1618" s="32" t="s">
        <v>2491</v>
      </c>
      <c r="D1618" s="32" t="str">
        <f t="shared" si="25"/>
        <v>福岡県福岡市南区</v>
      </c>
      <c r="E1618" s="35" t="s">
        <v>2488</v>
      </c>
    </row>
    <row r="1619" spans="1:5" x14ac:dyDescent="0.45">
      <c r="A1619" s="34" t="str">
        <f>B1619&amp;COUNTIF($B$2:B1619,B1619)</f>
        <v>福岡県12</v>
      </c>
      <c r="B1619" s="32" t="s">
        <v>1785</v>
      </c>
      <c r="C1619" s="32" t="s">
        <v>2492</v>
      </c>
      <c r="D1619" s="32" t="str">
        <f t="shared" si="25"/>
        <v>福岡県福岡市西区</v>
      </c>
      <c r="E1619" s="35" t="s">
        <v>2488</v>
      </c>
    </row>
    <row r="1620" spans="1:5" x14ac:dyDescent="0.45">
      <c r="A1620" s="34" t="str">
        <f>B1620&amp;COUNTIF($B$2:B1620,B1620)</f>
        <v>福岡県13</v>
      </c>
      <c r="B1620" s="32" t="s">
        <v>1785</v>
      </c>
      <c r="C1620" s="32" t="s">
        <v>2493</v>
      </c>
      <c r="D1620" s="32" t="str">
        <f t="shared" si="25"/>
        <v>福岡県福岡市城南区</v>
      </c>
      <c r="E1620" s="35" t="s">
        <v>2488</v>
      </c>
    </row>
    <row r="1621" spans="1:5" x14ac:dyDescent="0.45">
      <c r="A1621" s="34" t="str">
        <f>B1621&amp;COUNTIF($B$2:B1621,B1621)</f>
        <v>福岡県14</v>
      </c>
      <c r="B1621" s="32" t="s">
        <v>1785</v>
      </c>
      <c r="C1621" s="32" t="s">
        <v>2494</v>
      </c>
      <c r="D1621" s="32" t="str">
        <f t="shared" si="25"/>
        <v>福岡県福岡市早良区</v>
      </c>
      <c r="E1621" s="35" t="s">
        <v>2488</v>
      </c>
    </row>
    <row r="1622" spans="1:5" x14ac:dyDescent="0.45">
      <c r="A1622" s="34" t="str">
        <f>B1622&amp;COUNTIF($B$2:B1622,B1622)</f>
        <v>福岡県15</v>
      </c>
      <c r="B1622" s="32" t="s">
        <v>1785</v>
      </c>
      <c r="C1622" s="32" t="s">
        <v>1786</v>
      </c>
      <c r="D1622" s="32" t="str">
        <f t="shared" si="25"/>
        <v>福岡県大牟田市</v>
      </c>
      <c r="E1622" s="35" t="s">
        <v>2495</v>
      </c>
    </row>
    <row r="1623" spans="1:5" x14ac:dyDescent="0.45">
      <c r="A1623" s="34" t="str">
        <f>B1623&amp;COUNTIF($B$2:B1623,B1623)</f>
        <v>福岡県16</v>
      </c>
      <c r="B1623" s="32" t="s">
        <v>1785</v>
      </c>
      <c r="C1623" s="32" t="s">
        <v>1787</v>
      </c>
      <c r="D1623" s="32" t="str">
        <f t="shared" si="25"/>
        <v>福岡県久留米市</v>
      </c>
      <c r="E1623" s="35" t="s">
        <v>2496</v>
      </c>
    </row>
    <row r="1624" spans="1:5" x14ac:dyDescent="0.45">
      <c r="A1624" s="34" t="str">
        <f>B1624&amp;COUNTIF($B$2:B1624,B1624)</f>
        <v>福岡県17</v>
      </c>
      <c r="B1624" s="32" t="s">
        <v>1785</v>
      </c>
      <c r="C1624" s="32" t="s">
        <v>1788</v>
      </c>
      <c r="D1624" s="32" t="str">
        <f t="shared" si="25"/>
        <v>福岡県直方市</v>
      </c>
      <c r="E1624" s="35" t="s">
        <v>2497</v>
      </c>
    </row>
    <row r="1625" spans="1:5" x14ac:dyDescent="0.45">
      <c r="A1625" s="34" t="str">
        <f>B1625&amp;COUNTIF($B$2:B1625,B1625)</f>
        <v>福岡県18</v>
      </c>
      <c r="B1625" s="32" t="s">
        <v>1785</v>
      </c>
      <c r="C1625" s="32" t="s">
        <v>1789</v>
      </c>
      <c r="D1625" s="32" t="str">
        <f t="shared" si="25"/>
        <v>福岡県飯塚市</v>
      </c>
      <c r="E1625" s="35" t="s">
        <v>2498</v>
      </c>
    </row>
    <row r="1626" spans="1:5" x14ac:dyDescent="0.45">
      <c r="A1626" s="34" t="str">
        <f>B1626&amp;COUNTIF($B$2:B1626,B1626)</f>
        <v>福岡県19</v>
      </c>
      <c r="B1626" s="32" t="s">
        <v>1785</v>
      </c>
      <c r="C1626" s="32" t="s">
        <v>1790</v>
      </c>
      <c r="D1626" s="32" t="str">
        <f t="shared" si="25"/>
        <v>福岡県田川市</v>
      </c>
      <c r="E1626" s="35" t="s">
        <v>2499</v>
      </c>
    </row>
    <row r="1627" spans="1:5" x14ac:dyDescent="0.45">
      <c r="A1627" s="34" t="str">
        <f>B1627&amp;COUNTIF($B$2:B1627,B1627)</f>
        <v>福岡県20</v>
      </c>
      <c r="B1627" s="32" t="s">
        <v>1785</v>
      </c>
      <c r="C1627" s="32" t="s">
        <v>1791</v>
      </c>
      <c r="D1627" s="32" t="str">
        <f t="shared" si="25"/>
        <v>福岡県柳川市</v>
      </c>
      <c r="E1627" s="35" t="s">
        <v>2495</v>
      </c>
    </row>
    <row r="1628" spans="1:5" x14ac:dyDescent="0.45">
      <c r="A1628" s="34" t="str">
        <f>B1628&amp;COUNTIF($B$2:B1628,B1628)</f>
        <v>福岡県21</v>
      </c>
      <c r="B1628" s="32" t="s">
        <v>1785</v>
      </c>
      <c r="C1628" s="32" t="s">
        <v>1792</v>
      </c>
      <c r="D1628" s="32" t="str">
        <f t="shared" si="25"/>
        <v>福岡県八女市</v>
      </c>
      <c r="E1628" s="35" t="s">
        <v>2500</v>
      </c>
    </row>
    <row r="1629" spans="1:5" x14ac:dyDescent="0.45">
      <c r="A1629" s="34" t="str">
        <f>B1629&amp;COUNTIF($B$2:B1629,B1629)</f>
        <v>福岡県22</v>
      </c>
      <c r="B1629" s="32" t="s">
        <v>1785</v>
      </c>
      <c r="C1629" s="32" t="s">
        <v>1793</v>
      </c>
      <c r="D1629" s="32" t="str">
        <f t="shared" si="25"/>
        <v>福岡県筑後市</v>
      </c>
      <c r="E1629" s="35" t="s">
        <v>2500</v>
      </c>
    </row>
    <row r="1630" spans="1:5" x14ac:dyDescent="0.45">
      <c r="A1630" s="34" t="str">
        <f>B1630&amp;COUNTIF($B$2:B1630,B1630)</f>
        <v>福岡県23</v>
      </c>
      <c r="B1630" s="32" t="s">
        <v>1785</v>
      </c>
      <c r="C1630" s="32" t="s">
        <v>1794</v>
      </c>
      <c r="D1630" s="32" t="str">
        <f t="shared" si="25"/>
        <v>福岡県大川市</v>
      </c>
      <c r="E1630" s="35" t="s">
        <v>2496</v>
      </c>
    </row>
    <row r="1631" spans="1:5" x14ac:dyDescent="0.45">
      <c r="A1631" s="34" t="str">
        <f>B1631&amp;COUNTIF($B$2:B1631,B1631)</f>
        <v>福岡県24</v>
      </c>
      <c r="B1631" s="32" t="s">
        <v>1785</v>
      </c>
      <c r="C1631" s="32" t="s">
        <v>1795</v>
      </c>
      <c r="D1631" s="32" t="str">
        <f t="shared" si="25"/>
        <v>福岡県行橋市</v>
      </c>
      <c r="E1631" s="35" t="s">
        <v>2501</v>
      </c>
    </row>
    <row r="1632" spans="1:5" x14ac:dyDescent="0.45">
      <c r="A1632" s="34" t="str">
        <f>B1632&amp;COUNTIF($B$2:B1632,B1632)</f>
        <v>福岡県25</v>
      </c>
      <c r="B1632" s="32" t="s">
        <v>1785</v>
      </c>
      <c r="C1632" s="32" t="s">
        <v>1796</v>
      </c>
      <c r="D1632" s="32" t="str">
        <f t="shared" si="25"/>
        <v>福岡県豊前市</v>
      </c>
      <c r="E1632" s="35" t="s">
        <v>2501</v>
      </c>
    </row>
    <row r="1633" spans="1:5" x14ac:dyDescent="0.45">
      <c r="A1633" s="34" t="str">
        <f>B1633&amp;COUNTIF($B$2:B1633,B1633)</f>
        <v>福岡県26</v>
      </c>
      <c r="B1633" s="32" t="s">
        <v>1785</v>
      </c>
      <c r="C1633" s="32" t="s">
        <v>1797</v>
      </c>
      <c r="D1633" s="32" t="str">
        <f t="shared" si="25"/>
        <v>福岡県中間市</v>
      </c>
      <c r="E1633" s="35" t="s">
        <v>2480</v>
      </c>
    </row>
    <row r="1634" spans="1:5" x14ac:dyDescent="0.45">
      <c r="A1634" s="34" t="str">
        <f>B1634&amp;COUNTIF($B$2:B1634,B1634)</f>
        <v>福岡県27</v>
      </c>
      <c r="B1634" s="32" t="s">
        <v>1785</v>
      </c>
      <c r="C1634" s="32" t="s">
        <v>1798</v>
      </c>
      <c r="D1634" s="32" t="str">
        <f t="shared" si="25"/>
        <v>福岡県小郡市</v>
      </c>
      <c r="E1634" s="35" t="s">
        <v>2496</v>
      </c>
    </row>
    <row r="1635" spans="1:5" x14ac:dyDescent="0.45">
      <c r="A1635" s="34" t="str">
        <f>B1635&amp;COUNTIF($B$2:B1635,B1635)</f>
        <v>福岡県28</v>
      </c>
      <c r="B1635" s="32" t="s">
        <v>1785</v>
      </c>
      <c r="C1635" s="32" t="s">
        <v>1799</v>
      </c>
      <c r="D1635" s="32" t="str">
        <f t="shared" si="25"/>
        <v>福岡県筑紫野市</v>
      </c>
      <c r="E1635" s="35" t="s">
        <v>2502</v>
      </c>
    </row>
    <row r="1636" spans="1:5" x14ac:dyDescent="0.45">
      <c r="A1636" s="34" t="str">
        <f>B1636&amp;COUNTIF($B$2:B1636,B1636)</f>
        <v>福岡県29</v>
      </c>
      <c r="B1636" s="32" t="s">
        <v>1785</v>
      </c>
      <c r="C1636" s="32" t="s">
        <v>1800</v>
      </c>
      <c r="D1636" s="32" t="str">
        <f t="shared" si="25"/>
        <v>福岡県春日市</v>
      </c>
      <c r="E1636" s="35" t="s">
        <v>2502</v>
      </c>
    </row>
    <row r="1637" spans="1:5" x14ac:dyDescent="0.45">
      <c r="A1637" s="34" t="str">
        <f>B1637&amp;COUNTIF($B$2:B1637,B1637)</f>
        <v>福岡県30</v>
      </c>
      <c r="B1637" s="32" t="s">
        <v>1785</v>
      </c>
      <c r="C1637" s="32" t="s">
        <v>1801</v>
      </c>
      <c r="D1637" s="32" t="str">
        <f t="shared" si="25"/>
        <v>福岡県大野城市</v>
      </c>
      <c r="E1637" s="35" t="s">
        <v>2502</v>
      </c>
    </row>
    <row r="1638" spans="1:5" x14ac:dyDescent="0.45">
      <c r="A1638" s="34" t="str">
        <f>B1638&amp;COUNTIF($B$2:B1638,B1638)</f>
        <v>福岡県31</v>
      </c>
      <c r="B1638" s="32" t="s">
        <v>1785</v>
      </c>
      <c r="C1638" s="32" t="s">
        <v>1802</v>
      </c>
      <c r="D1638" s="32" t="str">
        <f t="shared" si="25"/>
        <v>福岡県宗像市</v>
      </c>
      <c r="E1638" s="35" t="s">
        <v>2503</v>
      </c>
    </row>
    <row r="1639" spans="1:5" x14ac:dyDescent="0.45">
      <c r="A1639" s="34" t="str">
        <f>B1639&amp;COUNTIF($B$2:B1639,B1639)</f>
        <v>福岡県32</v>
      </c>
      <c r="B1639" s="32" t="s">
        <v>1785</v>
      </c>
      <c r="C1639" s="32" t="s">
        <v>1803</v>
      </c>
      <c r="D1639" s="32" t="str">
        <f t="shared" si="25"/>
        <v>福岡県太宰府市</v>
      </c>
      <c r="E1639" s="35" t="s">
        <v>2502</v>
      </c>
    </row>
    <row r="1640" spans="1:5" x14ac:dyDescent="0.45">
      <c r="A1640" s="34" t="str">
        <f>B1640&amp;COUNTIF($B$2:B1640,B1640)</f>
        <v>福岡県33</v>
      </c>
      <c r="B1640" s="32" t="s">
        <v>1785</v>
      </c>
      <c r="C1640" s="32" t="s">
        <v>1804</v>
      </c>
      <c r="D1640" s="32" t="str">
        <f t="shared" si="25"/>
        <v>福岡県古賀市</v>
      </c>
      <c r="E1640" s="35" t="s">
        <v>2504</v>
      </c>
    </row>
    <row r="1641" spans="1:5" x14ac:dyDescent="0.45">
      <c r="A1641" s="34" t="str">
        <f>B1641&amp;COUNTIF($B$2:B1641,B1641)</f>
        <v>福岡県34</v>
      </c>
      <c r="B1641" s="32" t="s">
        <v>1785</v>
      </c>
      <c r="C1641" s="32" t="s">
        <v>1805</v>
      </c>
      <c r="D1641" s="32" t="str">
        <f t="shared" si="25"/>
        <v>福岡県福津市</v>
      </c>
      <c r="E1641" s="35" t="s">
        <v>2503</v>
      </c>
    </row>
    <row r="1642" spans="1:5" x14ac:dyDescent="0.45">
      <c r="A1642" s="34" t="str">
        <f>B1642&amp;COUNTIF($B$2:B1642,B1642)</f>
        <v>福岡県35</v>
      </c>
      <c r="B1642" s="32" t="s">
        <v>1785</v>
      </c>
      <c r="C1642" s="32" t="s">
        <v>1806</v>
      </c>
      <c r="D1642" s="32" t="str">
        <f t="shared" si="25"/>
        <v>福岡県うきは市</v>
      </c>
      <c r="E1642" s="35" t="s">
        <v>2496</v>
      </c>
    </row>
    <row r="1643" spans="1:5" x14ac:dyDescent="0.45">
      <c r="A1643" s="34" t="str">
        <f>B1643&amp;COUNTIF($B$2:B1643,B1643)</f>
        <v>福岡県36</v>
      </c>
      <c r="B1643" s="32" t="s">
        <v>1785</v>
      </c>
      <c r="C1643" s="32" t="s">
        <v>1807</v>
      </c>
      <c r="D1643" s="32" t="str">
        <f t="shared" si="25"/>
        <v>福岡県宮若市</v>
      </c>
      <c r="E1643" s="35" t="s">
        <v>2497</v>
      </c>
    </row>
    <row r="1644" spans="1:5" x14ac:dyDescent="0.45">
      <c r="A1644" s="34" t="str">
        <f>B1644&amp;COUNTIF($B$2:B1644,B1644)</f>
        <v>福岡県37</v>
      </c>
      <c r="B1644" s="32" t="s">
        <v>1785</v>
      </c>
      <c r="C1644" s="32" t="s">
        <v>1808</v>
      </c>
      <c r="D1644" s="32" t="str">
        <f t="shared" si="25"/>
        <v>福岡県嘉麻市</v>
      </c>
      <c r="E1644" s="35" t="s">
        <v>2498</v>
      </c>
    </row>
    <row r="1645" spans="1:5" x14ac:dyDescent="0.45">
      <c r="A1645" s="34" t="str">
        <f>B1645&amp;COUNTIF($B$2:B1645,B1645)</f>
        <v>福岡県38</v>
      </c>
      <c r="B1645" s="32" t="s">
        <v>1785</v>
      </c>
      <c r="C1645" s="32" t="s">
        <v>1809</v>
      </c>
      <c r="D1645" s="32" t="str">
        <f t="shared" si="25"/>
        <v>福岡県朝倉市</v>
      </c>
      <c r="E1645" s="35" t="s">
        <v>2505</v>
      </c>
    </row>
    <row r="1646" spans="1:5" x14ac:dyDescent="0.45">
      <c r="A1646" s="34" t="str">
        <f>B1646&amp;COUNTIF($B$2:B1646,B1646)</f>
        <v>福岡県39</v>
      </c>
      <c r="B1646" s="32" t="s">
        <v>1785</v>
      </c>
      <c r="C1646" s="32" t="s">
        <v>1810</v>
      </c>
      <c r="D1646" s="32" t="str">
        <f t="shared" si="25"/>
        <v>福岡県みやま市</v>
      </c>
      <c r="E1646" s="35" t="s">
        <v>2495</v>
      </c>
    </row>
    <row r="1647" spans="1:5" x14ac:dyDescent="0.45">
      <c r="A1647" s="34" t="str">
        <f>B1647&amp;COUNTIF($B$2:B1647,B1647)</f>
        <v>福岡県40</v>
      </c>
      <c r="B1647" s="32" t="s">
        <v>1785</v>
      </c>
      <c r="C1647" s="32" t="s">
        <v>1811</v>
      </c>
      <c r="D1647" s="32" t="str">
        <f t="shared" si="25"/>
        <v>福岡県糸島市</v>
      </c>
      <c r="E1647" s="35" t="s">
        <v>2488</v>
      </c>
    </row>
    <row r="1648" spans="1:5" x14ac:dyDescent="0.45">
      <c r="A1648" s="34" t="str">
        <f>B1648&amp;COUNTIF($B$2:B1648,B1648)</f>
        <v>福岡県41</v>
      </c>
      <c r="B1648" s="32" t="s">
        <v>1785</v>
      </c>
      <c r="C1648" s="32" t="s">
        <v>2506</v>
      </c>
      <c r="D1648" s="32" t="str">
        <f t="shared" si="25"/>
        <v>福岡県那珂川市</v>
      </c>
      <c r="E1648" s="35" t="s">
        <v>2502</v>
      </c>
    </row>
    <row r="1649" spans="1:5" x14ac:dyDescent="0.45">
      <c r="A1649" s="34" t="str">
        <f>B1649&amp;COUNTIF($B$2:B1649,B1649)</f>
        <v>福岡県42</v>
      </c>
      <c r="B1649" s="32" t="s">
        <v>1785</v>
      </c>
      <c r="C1649" s="32" t="s">
        <v>1812</v>
      </c>
      <c r="D1649" s="32" t="str">
        <f t="shared" si="25"/>
        <v>福岡県宇美町</v>
      </c>
      <c r="E1649" s="35" t="s">
        <v>2504</v>
      </c>
    </row>
    <row r="1650" spans="1:5" x14ac:dyDescent="0.45">
      <c r="A1650" s="34" t="str">
        <f>B1650&amp;COUNTIF($B$2:B1650,B1650)</f>
        <v>福岡県43</v>
      </c>
      <c r="B1650" s="32" t="s">
        <v>1785</v>
      </c>
      <c r="C1650" s="32" t="s">
        <v>1813</v>
      </c>
      <c r="D1650" s="32" t="str">
        <f t="shared" si="25"/>
        <v>福岡県篠栗町</v>
      </c>
      <c r="E1650" s="35" t="s">
        <v>2504</v>
      </c>
    </row>
    <row r="1651" spans="1:5" x14ac:dyDescent="0.45">
      <c r="A1651" s="34" t="str">
        <f>B1651&amp;COUNTIF($B$2:B1651,B1651)</f>
        <v>福岡県44</v>
      </c>
      <c r="B1651" s="32" t="s">
        <v>1785</v>
      </c>
      <c r="C1651" s="32" t="s">
        <v>1814</v>
      </c>
      <c r="D1651" s="32" t="str">
        <f t="shared" si="25"/>
        <v>福岡県志免町</v>
      </c>
      <c r="E1651" s="35" t="s">
        <v>2504</v>
      </c>
    </row>
    <row r="1652" spans="1:5" x14ac:dyDescent="0.45">
      <c r="A1652" s="34" t="str">
        <f>B1652&amp;COUNTIF($B$2:B1652,B1652)</f>
        <v>福岡県45</v>
      </c>
      <c r="B1652" s="32" t="s">
        <v>1785</v>
      </c>
      <c r="C1652" s="32" t="s">
        <v>1815</v>
      </c>
      <c r="D1652" s="32" t="str">
        <f t="shared" si="25"/>
        <v>福岡県須恵町</v>
      </c>
      <c r="E1652" s="35" t="s">
        <v>2504</v>
      </c>
    </row>
    <row r="1653" spans="1:5" x14ac:dyDescent="0.45">
      <c r="A1653" s="34" t="str">
        <f>B1653&amp;COUNTIF($B$2:B1653,B1653)</f>
        <v>福岡県46</v>
      </c>
      <c r="B1653" s="32" t="s">
        <v>1785</v>
      </c>
      <c r="C1653" s="32" t="s">
        <v>1816</v>
      </c>
      <c r="D1653" s="32" t="str">
        <f t="shared" si="25"/>
        <v>福岡県新宮町</v>
      </c>
      <c r="E1653" s="35" t="s">
        <v>2504</v>
      </c>
    </row>
    <row r="1654" spans="1:5" x14ac:dyDescent="0.45">
      <c r="A1654" s="34" t="str">
        <f>B1654&amp;COUNTIF($B$2:B1654,B1654)</f>
        <v>福岡県47</v>
      </c>
      <c r="B1654" s="32" t="s">
        <v>1785</v>
      </c>
      <c r="C1654" s="32" t="s">
        <v>1817</v>
      </c>
      <c r="D1654" s="32" t="str">
        <f t="shared" si="25"/>
        <v>福岡県久山町</v>
      </c>
      <c r="E1654" s="35" t="s">
        <v>2504</v>
      </c>
    </row>
    <row r="1655" spans="1:5" x14ac:dyDescent="0.45">
      <c r="A1655" s="34" t="str">
        <f>B1655&amp;COUNTIF($B$2:B1655,B1655)</f>
        <v>福岡県48</v>
      </c>
      <c r="B1655" s="32" t="s">
        <v>1785</v>
      </c>
      <c r="C1655" s="32" t="s">
        <v>1818</v>
      </c>
      <c r="D1655" s="32" t="str">
        <f t="shared" si="25"/>
        <v>福岡県粕屋町</v>
      </c>
      <c r="E1655" s="35" t="s">
        <v>2504</v>
      </c>
    </row>
    <row r="1656" spans="1:5" x14ac:dyDescent="0.45">
      <c r="A1656" s="34" t="str">
        <f>B1656&amp;COUNTIF($B$2:B1656,B1656)</f>
        <v>福岡県49</v>
      </c>
      <c r="B1656" s="32" t="s">
        <v>1785</v>
      </c>
      <c r="C1656" s="32" t="s">
        <v>1819</v>
      </c>
      <c r="D1656" s="32" t="str">
        <f t="shared" si="25"/>
        <v>福岡県芦屋町</v>
      </c>
      <c r="E1656" s="35" t="s">
        <v>2480</v>
      </c>
    </row>
    <row r="1657" spans="1:5" x14ac:dyDescent="0.45">
      <c r="A1657" s="34" t="str">
        <f>B1657&amp;COUNTIF($B$2:B1657,B1657)</f>
        <v>福岡県50</v>
      </c>
      <c r="B1657" s="32" t="s">
        <v>1785</v>
      </c>
      <c r="C1657" s="32" t="s">
        <v>1820</v>
      </c>
      <c r="D1657" s="32" t="str">
        <f t="shared" si="25"/>
        <v>福岡県水巻町</v>
      </c>
      <c r="E1657" s="35" t="s">
        <v>2480</v>
      </c>
    </row>
    <row r="1658" spans="1:5" x14ac:dyDescent="0.45">
      <c r="A1658" s="34" t="str">
        <f>B1658&amp;COUNTIF($B$2:B1658,B1658)</f>
        <v>福岡県51</v>
      </c>
      <c r="B1658" s="32" t="s">
        <v>1785</v>
      </c>
      <c r="C1658" s="32" t="s">
        <v>1821</v>
      </c>
      <c r="D1658" s="32" t="str">
        <f t="shared" si="25"/>
        <v>福岡県岡垣町</v>
      </c>
      <c r="E1658" s="35" t="s">
        <v>2480</v>
      </c>
    </row>
    <row r="1659" spans="1:5" x14ac:dyDescent="0.45">
      <c r="A1659" s="34" t="str">
        <f>B1659&amp;COUNTIF($B$2:B1659,B1659)</f>
        <v>福岡県52</v>
      </c>
      <c r="B1659" s="32" t="s">
        <v>1785</v>
      </c>
      <c r="C1659" s="32" t="s">
        <v>1822</v>
      </c>
      <c r="D1659" s="32" t="str">
        <f t="shared" si="25"/>
        <v>福岡県遠賀町</v>
      </c>
      <c r="E1659" s="35" t="s">
        <v>2480</v>
      </c>
    </row>
    <row r="1660" spans="1:5" x14ac:dyDescent="0.45">
      <c r="A1660" s="34" t="str">
        <f>B1660&amp;COUNTIF($B$2:B1660,B1660)</f>
        <v>福岡県53</v>
      </c>
      <c r="B1660" s="32" t="s">
        <v>1785</v>
      </c>
      <c r="C1660" s="32" t="s">
        <v>1823</v>
      </c>
      <c r="D1660" s="32" t="str">
        <f t="shared" si="25"/>
        <v>福岡県小竹町</v>
      </c>
      <c r="E1660" s="35" t="s">
        <v>2497</v>
      </c>
    </row>
    <row r="1661" spans="1:5" x14ac:dyDescent="0.45">
      <c r="A1661" s="34" t="str">
        <f>B1661&amp;COUNTIF($B$2:B1661,B1661)</f>
        <v>福岡県54</v>
      </c>
      <c r="B1661" s="32" t="s">
        <v>1785</v>
      </c>
      <c r="C1661" s="32" t="s">
        <v>1824</v>
      </c>
      <c r="D1661" s="32" t="str">
        <f t="shared" si="25"/>
        <v>福岡県鞍手町</v>
      </c>
      <c r="E1661" s="35" t="s">
        <v>2497</v>
      </c>
    </row>
    <row r="1662" spans="1:5" x14ac:dyDescent="0.45">
      <c r="A1662" s="34" t="str">
        <f>B1662&amp;COUNTIF($B$2:B1662,B1662)</f>
        <v>福岡県55</v>
      </c>
      <c r="B1662" s="32" t="s">
        <v>1785</v>
      </c>
      <c r="C1662" s="32" t="s">
        <v>1825</v>
      </c>
      <c r="D1662" s="32" t="str">
        <f t="shared" si="25"/>
        <v>福岡県桂川町</v>
      </c>
      <c r="E1662" s="35" t="s">
        <v>2498</v>
      </c>
    </row>
    <row r="1663" spans="1:5" x14ac:dyDescent="0.45">
      <c r="A1663" s="34" t="str">
        <f>B1663&amp;COUNTIF($B$2:B1663,B1663)</f>
        <v>福岡県56</v>
      </c>
      <c r="B1663" s="32" t="s">
        <v>1785</v>
      </c>
      <c r="C1663" s="32" t="s">
        <v>1826</v>
      </c>
      <c r="D1663" s="32" t="str">
        <f t="shared" si="25"/>
        <v>福岡県筑前町</v>
      </c>
      <c r="E1663" s="35" t="s">
        <v>2505</v>
      </c>
    </row>
    <row r="1664" spans="1:5" x14ac:dyDescent="0.45">
      <c r="A1664" s="34" t="str">
        <f>B1664&amp;COUNTIF($B$2:B1664,B1664)</f>
        <v>福岡県57</v>
      </c>
      <c r="B1664" s="32" t="s">
        <v>1785</v>
      </c>
      <c r="C1664" s="32" t="s">
        <v>1827</v>
      </c>
      <c r="D1664" s="32" t="str">
        <f t="shared" si="25"/>
        <v>福岡県東峰村</v>
      </c>
      <c r="E1664" s="35" t="s">
        <v>2505</v>
      </c>
    </row>
    <row r="1665" spans="1:5" x14ac:dyDescent="0.45">
      <c r="A1665" s="34" t="str">
        <f>B1665&amp;COUNTIF($B$2:B1665,B1665)</f>
        <v>福岡県58</v>
      </c>
      <c r="B1665" s="32" t="s">
        <v>1785</v>
      </c>
      <c r="C1665" s="32" t="s">
        <v>1828</v>
      </c>
      <c r="D1665" s="32" t="str">
        <f t="shared" si="25"/>
        <v>福岡県大刀洗町</v>
      </c>
      <c r="E1665" s="35" t="s">
        <v>2496</v>
      </c>
    </row>
    <row r="1666" spans="1:5" x14ac:dyDescent="0.45">
      <c r="A1666" s="34" t="str">
        <f>B1666&amp;COUNTIF($B$2:B1666,B1666)</f>
        <v>福岡県59</v>
      </c>
      <c r="B1666" s="32" t="s">
        <v>1785</v>
      </c>
      <c r="C1666" s="32" t="s">
        <v>1829</v>
      </c>
      <c r="D1666" s="32" t="str">
        <f t="shared" ref="D1666:D1729" si="26">B1666&amp;C1666</f>
        <v>福岡県大木町</v>
      </c>
      <c r="E1666" s="35" t="s">
        <v>2496</v>
      </c>
    </row>
    <row r="1667" spans="1:5" x14ac:dyDescent="0.45">
      <c r="A1667" s="34" t="str">
        <f>B1667&amp;COUNTIF($B$2:B1667,B1667)</f>
        <v>福岡県60</v>
      </c>
      <c r="B1667" s="32" t="s">
        <v>1785</v>
      </c>
      <c r="C1667" s="32" t="s">
        <v>1567</v>
      </c>
      <c r="D1667" s="32" t="str">
        <f t="shared" si="26"/>
        <v>福岡県広川町</v>
      </c>
      <c r="E1667" s="35" t="s">
        <v>2500</v>
      </c>
    </row>
    <row r="1668" spans="1:5" x14ac:dyDescent="0.45">
      <c r="A1668" s="34" t="str">
        <f>B1668&amp;COUNTIF($B$2:B1668,B1668)</f>
        <v>福岡県61</v>
      </c>
      <c r="B1668" s="32" t="s">
        <v>1785</v>
      </c>
      <c r="C1668" s="32" t="s">
        <v>1830</v>
      </c>
      <c r="D1668" s="32" t="str">
        <f t="shared" si="26"/>
        <v>福岡県香春町</v>
      </c>
      <c r="E1668" s="35" t="s">
        <v>2499</v>
      </c>
    </row>
    <row r="1669" spans="1:5" x14ac:dyDescent="0.45">
      <c r="A1669" s="34" t="str">
        <f>B1669&amp;COUNTIF($B$2:B1669,B1669)</f>
        <v>福岡県62</v>
      </c>
      <c r="B1669" s="32" t="s">
        <v>1785</v>
      </c>
      <c r="C1669" s="32" t="s">
        <v>1831</v>
      </c>
      <c r="D1669" s="32" t="str">
        <f t="shared" si="26"/>
        <v>福岡県添田町</v>
      </c>
      <c r="E1669" s="35" t="s">
        <v>2499</v>
      </c>
    </row>
    <row r="1670" spans="1:5" x14ac:dyDescent="0.45">
      <c r="A1670" s="34" t="str">
        <f>B1670&amp;COUNTIF($B$2:B1670,B1670)</f>
        <v>福岡県63</v>
      </c>
      <c r="B1670" s="32" t="s">
        <v>1785</v>
      </c>
      <c r="C1670" s="32" t="s">
        <v>1832</v>
      </c>
      <c r="D1670" s="32" t="str">
        <f t="shared" si="26"/>
        <v>福岡県糸田町</v>
      </c>
      <c r="E1670" s="35" t="s">
        <v>2499</v>
      </c>
    </row>
    <row r="1671" spans="1:5" x14ac:dyDescent="0.45">
      <c r="A1671" s="34" t="str">
        <f>B1671&amp;COUNTIF($B$2:B1671,B1671)</f>
        <v>福岡県64</v>
      </c>
      <c r="B1671" s="32" t="s">
        <v>1785</v>
      </c>
      <c r="C1671" s="32" t="s">
        <v>596</v>
      </c>
      <c r="D1671" s="32" t="str">
        <f t="shared" si="26"/>
        <v>福岡県川崎町</v>
      </c>
      <c r="E1671" s="35" t="s">
        <v>2499</v>
      </c>
    </row>
    <row r="1672" spans="1:5" x14ac:dyDescent="0.45">
      <c r="A1672" s="34" t="str">
        <f>B1672&amp;COUNTIF($B$2:B1672,B1672)</f>
        <v>福岡県65</v>
      </c>
      <c r="B1672" s="32" t="s">
        <v>1785</v>
      </c>
      <c r="C1672" s="32" t="s">
        <v>1833</v>
      </c>
      <c r="D1672" s="32" t="str">
        <f t="shared" si="26"/>
        <v>福岡県大任町</v>
      </c>
      <c r="E1672" s="35" t="s">
        <v>2499</v>
      </c>
    </row>
    <row r="1673" spans="1:5" x14ac:dyDescent="0.45">
      <c r="A1673" s="34" t="str">
        <f>B1673&amp;COUNTIF($B$2:B1673,B1673)</f>
        <v>福岡県66</v>
      </c>
      <c r="B1673" s="32" t="s">
        <v>1785</v>
      </c>
      <c r="C1673" s="32" t="s">
        <v>1834</v>
      </c>
      <c r="D1673" s="32" t="str">
        <f t="shared" si="26"/>
        <v>福岡県赤村</v>
      </c>
      <c r="E1673" s="35" t="s">
        <v>2499</v>
      </c>
    </row>
    <row r="1674" spans="1:5" x14ac:dyDescent="0.45">
      <c r="A1674" s="34" t="str">
        <f>B1674&amp;COUNTIF($B$2:B1674,B1674)</f>
        <v>福岡県67</v>
      </c>
      <c r="B1674" s="32" t="s">
        <v>1785</v>
      </c>
      <c r="C1674" s="32" t="s">
        <v>1835</v>
      </c>
      <c r="D1674" s="32" t="str">
        <f t="shared" si="26"/>
        <v>福岡県福智町</v>
      </c>
      <c r="E1674" s="35" t="s">
        <v>2499</v>
      </c>
    </row>
    <row r="1675" spans="1:5" x14ac:dyDescent="0.45">
      <c r="A1675" s="34" t="str">
        <f>B1675&amp;COUNTIF($B$2:B1675,B1675)</f>
        <v>福岡県68</v>
      </c>
      <c r="B1675" s="32" t="s">
        <v>1785</v>
      </c>
      <c r="C1675" s="32" t="s">
        <v>1836</v>
      </c>
      <c r="D1675" s="32" t="str">
        <f t="shared" si="26"/>
        <v>福岡県苅田町</v>
      </c>
      <c r="E1675" s="35" t="s">
        <v>2501</v>
      </c>
    </row>
    <row r="1676" spans="1:5" x14ac:dyDescent="0.45">
      <c r="A1676" s="34" t="str">
        <f>B1676&amp;COUNTIF($B$2:B1676,B1676)</f>
        <v>福岡県69</v>
      </c>
      <c r="B1676" s="32" t="s">
        <v>1785</v>
      </c>
      <c r="C1676" s="32" t="s">
        <v>1837</v>
      </c>
      <c r="D1676" s="32" t="str">
        <f t="shared" si="26"/>
        <v>福岡県みやこ町</v>
      </c>
      <c r="E1676" s="35" t="s">
        <v>2501</v>
      </c>
    </row>
    <row r="1677" spans="1:5" x14ac:dyDescent="0.45">
      <c r="A1677" s="34" t="str">
        <f>B1677&amp;COUNTIF($B$2:B1677,B1677)</f>
        <v>福岡県70</v>
      </c>
      <c r="B1677" s="32" t="s">
        <v>1785</v>
      </c>
      <c r="C1677" s="32" t="s">
        <v>1838</v>
      </c>
      <c r="D1677" s="32" t="str">
        <f t="shared" si="26"/>
        <v>福岡県吉富町</v>
      </c>
      <c r="E1677" s="35" t="s">
        <v>2501</v>
      </c>
    </row>
    <row r="1678" spans="1:5" x14ac:dyDescent="0.45">
      <c r="A1678" s="34" t="str">
        <f>B1678&amp;COUNTIF($B$2:B1678,B1678)</f>
        <v>福岡県71</v>
      </c>
      <c r="B1678" s="32" t="s">
        <v>1785</v>
      </c>
      <c r="C1678" s="32" t="s">
        <v>1839</v>
      </c>
      <c r="D1678" s="32" t="str">
        <f t="shared" si="26"/>
        <v>福岡県上毛町</v>
      </c>
      <c r="E1678" s="35" t="s">
        <v>2501</v>
      </c>
    </row>
    <row r="1679" spans="1:5" x14ac:dyDescent="0.45">
      <c r="A1679" s="34" t="str">
        <f>B1679&amp;COUNTIF($B$2:B1679,B1679)</f>
        <v>福岡県72</v>
      </c>
      <c r="B1679" s="32" t="s">
        <v>1785</v>
      </c>
      <c r="C1679" s="32" t="s">
        <v>1840</v>
      </c>
      <c r="D1679" s="32" t="str">
        <f t="shared" si="26"/>
        <v>福岡県築上町</v>
      </c>
      <c r="E1679" s="35" t="s">
        <v>2501</v>
      </c>
    </row>
    <row r="1680" spans="1:5" x14ac:dyDescent="0.45">
      <c r="A1680" s="34" t="str">
        <f>B1680&amp;COUNTIF($B$2:B1680,B1680)</f>
        <v>佐賀県1</v>
      </c>
      <c r="B1680" s="32" t="s">
        <v>1841</v>
      </c>
      <c r="C1680" s="32" t="s">
        <v>1842</v>
      </c>
      <c r="D1680" s="32" t="str">
        <f t="shared" si="26"/>
        <v>佐賀県佐賀市</v>
      </c>
      <c r="E1680" s="35" t="s">
        <v>2428</v>
      </c>
    </row>
    <row r="1681" spans="1:5" x14ac:dyDescent="0.45">
      <c r="A1681" s="34" t="str">
        <f>B1681&amp;COUNTIF($B$2:B1681,B1681)</f>
        <v>佐賀県2</v>
      </c>
      <c r="B1681" s="32" t="s">
        <v>1841</v>
      </c>
      <c r="C1681" s="32" t="s">
        <v>1843</v>
      </c>
      <c r="D1681" s="32" t="str">
        <f t="shared" si="26"/>
        <v>佐賀県唐津市</v>
      </c>
      <c r="E1681" s="35" t="s">
        <v>2171</v>
      </c>
    </row>
    <row r="1682" spans="1:5" x14ac:dyDescent="0.45">
      <c r="A1682" s="34" t="str">
        <f>B1682&amp;COUNTIF($B$2:B1682,B1682)</f>
        <v>佐賀県3</v>
      </c>
      <c r="B1682" s="32" t="s">
        <v>1841</v>
      </c>
      <c r="C1682" s="32" t="s">
        <v>1844</v>
      </c>
      <c r="D1682" s="32" t="str">
        <f t="shared" si="26"/>
        <v>佐賀県鳥栖市</v>
      </c>
      <c r="E1682" s="35" t="s">
        <v>2176</v>
      </c>
    </row>
    <row r="1683" spans="1:5" x14ac:dyDescent="0.45">
      <c r="A1683" s="34" t="str">
        <f>B1683&amp;COUNTIF($B$2:B1683,B1683)</f>
        <v>佐賀県4</v>
      </c>
      <c r="B1683" s="32" t="s">
        <v>1841</v>
      </c>
      <c r="C1683" s="32" t="s">
        <v>1845</v>
      </c>
      <c r="D1683" s="32" t="str">
        <f t="shared" si="26"/>
        <v>佐賀県多久市</v>
      </c>
      <c r="E1683" s="35" t="s">
        <v>2428</v>
      </c>
    </row>
    <row r="1684" spans="1:5" x14ac:dyDescent="0.45">
      <c r="A1684" s="34" t="str">
        <f>B1684&amp;COUNTIF($B$2:B1684,B1684)</f>
        <v>佐賀県5</v>
      </c>
      <c r="B1684" s="32" t="s">
        <v>1841</v>
      </c>
      <c r="C1684" s="32" t="s">
        <v>1846</v>
      </c>
      <c r="D1684" s="32" t="str">
        <f t="shared" si="26"/>
        <v>佐賀県伊万里市</v>
      </c>
      <c r="E1684" s="35" t="s">
        <v>2175</v>
      </c>
    </row>
    <row r="1685" spans="1:5" x14ac:dyDescent="0.45">
      <c r="A1685" s="34" t="str">
        <f>B1685&amp;COUNTIF($B$2:B1685,B1685)</f>
        <v>佐賀県6</v>
      </c>
      <c r="B1685" s="32" t="s">
        <v>1841</v>
      </c>
      <c r="C1685" s="32" t="s">
        <v>1847</v>
      </c>
      <c r="D1685" s="32" t="str">
        <f t="shared" si="26"/>
        <v>佐賀県武雄市</v>
      </c>
      <c r="E1685" s="35" t="s">
        <v>2172</v>
      </c>
    </row>
    <row r="1686" spans="1:5" x14ac:dyDescent="0.45">
      <c r="A1686" s="34" t="str">
        <f>B1686&amp;COUNTIF($B$2:B1686,B1686)</f>
        <v>佐賀県7</v>
      </c>
      <c r="B1686" s="32" t="s">
        <v>1841</v>
      </c>
      <c r="C1686" s="32" t="s">
        <v>1848</v>
      </c>
      <c r="D1686" s="32" t="str">
        <f t="shared" si="26"/>
        <v>佐賀県鹿島市</v>
      </c>
      <c r="E1686" s="35" t="s">
        <v>2172</v>
      </c>
    </row>
    <row r="1687" spans="1:5" x14ac:dyDescent="0.45">
      <c r="A1687" s="34" t="str">
        <f>B1687&amp;COUNTIF($B$2:B1687,B1687)</f>
        <v>佐賀県8</v>
      </c>
      <c r="B1687" s="32" t="s">
        <v>1841</v>
      </c>
      <c r="C1687" s="32" t="s">
        <v>1849</v>
      </c>
      <c r="D1687" s="32" t="str">
        <f t="shared" si="26"/>
        <v>佐賀県小城市</v>
      </c>
      <c r="E1687" s="35" t="s">
        <v>2428</v>
      </c>
    </row>
    <row r="1688" spans="1:5" x14ac:dyDescent="0.45">
      <c r="A1688" s="34" t="str">
        <f>B1688&amp;COUNTIF($B$2:B1688,B1688)</f>
        <v>佐賀県9</v>
      </c>
      <c r="B1688" s="32" t="s">
        <v>1841</v>
      </c>
      <c r="C1688" s="32" t="s">
        <v>1850</v>
      </c>
      <c r="D1688" s="32" t="str">
        <f t="shared" si="26"/>
        <v>佐賀県嬉野市</v>
      </c>
      <c r="E1688" s="35" t="s">
        <v>2172</v>
      </c>
    </row>
    <row r="1689" spans="1:5" x14ac:dyDescent="0.45">
      <c r="A1689" s="34" t="str">
        <f>B1689&amp;COUNTIF($B$2:B1689,B1689)</f>
        <v>佐賀県10</v>
      </c>
      <c r="B1689" s="32" t="s">
        <v>1841</v>
      </c>
      <c r="C1689" s="32" t="s">
        <v>1851</v>
      </c>
      <c r="D1689" s="32" t="str">
        <f t="shared" si="26"/>
        <v>佐賀県神埼市</v>
      </c>
      <c r="E1689" s="35" t="s">
        <v>2428</v>
      </c>
    </row>
    <row r="1690" spans="1:5" x14ac:dyDescent="0.45">
      <c r="A1690" s="34" t="str">
        <f>B1690&amp;COUNTIF($B$2:B1690,B1690)</f>
        <v>佐賀県11</v>
      </c>
      <c r="B1690" s="32" t="s">
        <v>1841</v>
      </c>
      <c r="C1690" s="32" t="s">
        <v>1852</v>
      </c>
      <c r="D1690" s="32" t="str">
        <f t="shared" si="26"/>
        <v>佐賀県吉野ヶ里町</v>
      </c>
      <c r="E1690" s="35" t="s">
        <v>2428</v>
      </c>
    </row>
    <row r="1691" spans="1:5" x14ac:dyDescent="0.45">
      <c r="A1691" s="34" t="str">
        <f>B1691&amp;COUNTIF($B$2:B1691,B1691)</f>
        <v>佐賀県12</v>
      </c>
      <c r="B1691" s="32" t="s">
        <v>1841</v>
      </c>
      <c r="C1691" s="32" t="s">
        <v>1853</v>
      </c>
      <c r="D1691" s="32" t="str">
        <f t="shared" si="26"/>
        <v>佐賀県基山町</v>
      </c>
      <c r="E1691" s="35" t="s">
        <v>2176</v>
      </c>
    </row>
    <row r="1692" spans="1:5" x14ac:dyDescent="0.45">
      <c r="A1692" s="34" t="str">
        <f>B1692&amp;COUNTIF($B$2:B1692,B1692)</f>
        <v>佐賀県13</v>
      </c>
      <c r="B1692" s="32" t="s">
        <v>1841</v>
      </c>
      <c r="C1692" s="32" t="s">
        <v>1854</v>
      </c>
      <c r="D1692" s="32" t="str">
        <f t="shared" si="26"/>
        <v>佐賀県上峰町</v>
      </c>
      <c r="E1692" s="35" t="s">
        <v>2176</v>
      </c>
    </row>
    <row r="1693" spans="1:5" x14ac:dyDescent="0.45">
      <c r="A1693" s="34" t="str">
        <f>B1693&amp;COUNTIF($B$2:B1693,B1693)</f>
        <v>佐賀県14</v>
      </c>
      <c r="B1693" s="32" t="s">
        <v>1841</v>
      </c>
      <c r="C1693" s="32" t="s">
        <v>1855</v>
      </c>
      <c r="D1693" s="32" t="str">
        <f t="shared" si="26"/>
        <v>佐賀県みやき町</v>
      </c>
      <c r="E1693" s="35" t="s">
        <v>2176</v>
      </c>
    </row>
    <row r="1694" spans="1:5" x14ac:dyDescent="0.45">
      <c r="A1694" s="34" t="str">
        <f>B1694&amp;COUNTIF($B$2:B1694,B1694)</f>
        <v>佐賀県15</v>
      </c>
      <c r="B1694" s="32" t="s">
        <v>1841</v>
      </c>
      <c r="C1694" s="32" t="s">
        <v>1856</v>
      </c>
      <c r="D1694" s="32" t="str">
        <f t="shared" si="26"/>
        <v>佐賀県玄海町</v>
      </c>
      <c r="E1694" s="35" t="s">
        <v>2171</v>
      </c>
    </row>
    <row r="1695" spans="1:5" x14ac:dyDescent="0.45">
      <c r="A1695" s="34" t="str">
        <f>B1695&amp;COUNTIF($B$2:B1695,B1695)</f>
        <v>佐賀県16</v>
      </c>
      <c r="B1695" s="32" t="s">
        <v>1841</v>
      </c>
      <c r="C1695" s="32" t="s">
        <v>1857</v>
      </c>
      <c r="D1695" s="32" t="str">
        <f t="shared" si="26"/>
        <v>佐賀県有田町</v>
      </c>
      <c r="E1695" s="35" t="s">
        <v>2175</v>
      </c>
    </row>
    <row r="1696" spans="1:5" x14ac:dyDescent="0.45">
      <c r="A1696" s="34" t="str">
        <f>B1696&amp;COUNTIF($B$2:B1696,B1696)</f>
        <v>佐賀県17</v>
      </c>
      <c r="B1696" s="32" t="s">
        <v>1841</v>
      </c>
      <c r="C1696" s="32" t="s">
        <v>1858</v>
      </c>
      <c r="D1696" s="32" t="str">
        <f t="shared" si="26"/>
        <v>佐賀県大町町</v>
      </c>
      <c r="E1696" s="35" t="s">
        <v>2172</v>
      </c>
    </row>
    <row r="1697" spans="1:5" x14ac:dyDescent="0.45">
      <c r="A1697" s="34" t="str">
        <f>B1697&amp;COUNTIF($B$2:B1697,B1697)</f>
        <v>佐賀県18</v>
      </c>
      <c r="B1697" s="32" t="s">
        <v>1841</v>
      </c>
      <c r="C1697" s="32" t="s">
        <v>1859</v>
      </c>
      <c r="D1697" s="32" t="str">
        <f t="shared" si="26"/>
        <v>佐賀県江北町</v>
      </c>
      <c r="E1697" s="35" t="s">
        <v>2172</v>
      </c>
    </row>
    <row r="1698" spans="1:5" x14ac:dyDescent="0.45">
      <c r="A1698" s="34" t="str">
        <f>B1698&amp;COUNTIF($B$2:B1698,B1698)</f>
        <v>佐賀県19</v>
      </c>
      <c r="B1698" s="32" t="s">
        <v>1841</v>
      </c>
      <c r="C1698" s="32" t="s">
        <v>1860</v>
      </c>
      <c r="D1698" s="32" t="str">
        <f t="shared" si="26"/>
        <v>佐賀県白石町</v>
      </c>
      <c r="E1698" s="35" t="s">
        <v>2172</v>
      </c>
    </row>
    <row r="1699" spans="1:5" x14ac:dyDescent="0.45">
      <c r="A1699" s="34" t="str">
        <f>B1699&amp;COUNTIF($B$2:B1699,B1699)</f>
        <v>佐賀県20</v>
      </c>
      <c r="B1699" s="32" t="s">
        <v>1841</v>
      </c>
      <c r="C1699" s="32" t="s">
        <v>1861</v>
      </c>
      <c r="D1699" s="32" t="str">
        <f t="shared" si="26"/>
        <v>佐賀県太良町</v>
      </c>
      <c r="E1699" s="35" t="s">
        <v>2172</v>
      </c>
    </row>
    <row r="1700" spans="1:5" x14ac:dyDescent="0.45">
      <c r="A1700" s="34" t="str">
        <f>B1700&amp;COUNTIF($B$2:B1700,B1700)</f>
        <v>長崎県1</v>
      </c>
      <c r="B1700" s="32" t="s">
        <v>1862</v>
      </c>
      <c r="C1700" s="32" t="s">
        <v>1863</v>
      </c>
      <c r="D1700" s="32" t="str">
        <f t="shared" si="26"/>
        <v>長崎県長崎市</v>
      </c>
      <c r="E1700" s="35" t="s">
        <v>2507</v>
      </c>
    </row>
    <row r="1701" spans="1:5" x14ac:dyDescent="0.45">
      <c r="A1701" s="34" t="str">
        <f>B1701&amp;COUNTIF($B$2:B1701,B1701)</f>
        <v>長崎県2</v>
      </c>
      <c r="B1701" s="32" t="s">
        <v>1862</v>
      </c>
      <c r="C1701" s="32" t="s">
        <v>1864</v>
      </c>
      <c r="D1701" s="32" t="str">
        <f t="shared" si="26"/>
        <v>長崎県佐世保市</v>
      </c>
      <c r="E1701" s="35" t="s">
        <v>2508</v>
      </c>
    </row>
    <row r="1702" spans="1:5" x14ac:dyDescent="0.45">
      <c r="A1702" s="34" t="str">
        <f>B1702&amp;COUNTIF($B$2:B1702,B1702)</f>
        <v>長崎県3</v>
      </c>
      <c r="B1702" s="32" t="s">
        <v>1862</v>
      </c>
      <c r="C1702" s="32" t="s">
        <v>1865</v>
      </c>
      <c r="D1702" s="32" t="str">
        <f t="shared" si="26"/>
        <v>長崎県島原市</v>
      </c>
      <c r="E1702" s="35" t="s">
        <v>2134</v>
      </c>
    </row>
    <row r="1703" spans="1:5" x14ac:dyDescent="0.45">
      <c r="A1703" s="34" t="str">
        <f>B1703&amp;COUNTIF($B$2:B1703,B1703)</f>
        <v>長崎県4</v>
      </c>
      <c r="B1703" s="32" t="s">
        <v>1862</v>
      </c>
      <c r="C1703" s="32" t="s">
        <v>1866</v>
      </c>
      <c r="D1703" s="32" t="str">
        <f t="shared" si="26"/>
        <v>長崎県諫早市</v>
      </c>
      <c r="E1703" s="35" t="s">
        <v>2177</v>
      </c>
    </row>
    <row r="1704" spans="1:5" x14ac:dyDescent="0.45">
      <c r="A1704" s="34" t="str">
        <f>B1704&amp;COUNTIF($B$2:B1704,B1704)</f>
        <v>長崎県5</v>
      </c>
      <c r="B1704" s="32" t="s">
        <v>1862</v>
      </c>
      <c r="C1704" s="32" t="s">
        <v>1867</v>
      </c>
      <c r="D1704" s="32" t="str">
        <f t="shared" si="26"/>
        <v>長崎県大村市</v>
      </c>
      <c r="E1704" s="35" t="s">
        <v>2177</v>
      </c>
    </row>
    <row r="1705" spans="1:5" x14ac:dyDescent="0.45">
      <c r="A1705" s="34" t="str">
        <f>B1705&amp;COUNTIF($B$2:B1705,B1705)</f>
        <v>長崎県6</v>
      </c>
      <c r="B1705" s="32" t="s">
        <v>1862</v>
      </c>
      <c r="C1705" s="32" t="s">
        <v>1868</v>
      </c>
      <c r="D1705" s="32" t="str">
        <f t="shared" si="26"/>
        <v>長崎県平戸市</v>
      </c>
      <c r="E1705" s="35" t="s">
        <v>2508</v>
      </c>
    </row>
    <row r="1706" spans="1:5" x14ac:dyDescent="0.45">
      <c r="A1706" s="34" t="str">
        <f>B1706&amp;COUNTIF($B$2:B1706,B1706)</f>
        <v>長崎県7</v>
      </c>
      <c r="B1706" s="32" t="s">
        <v>1862</v>
      </c>
      <c r="C1706" s="32" t="s">
        <v>1869</v>
      </c>
      <c r="D1706" s="32" t="str">
        <f t="shared" si="26"/>
        <v>長崎県松浦市</v>
      </c>
      <c r="E1706" s="35" t="s">
        <v>2508</v>
      </c>
    </row>
    <row r="1707" spans="1:5" x14ac:dyDescent="0.45">
      <c r="A1707" s="34" t="str">
        <f>B1707&amp;COUNTIF($B$2:B1707,B1707)</f>
        <v>長崎県8</v>
      </c>
      <c r="B1707" s="32" t="s">
        <v>1862</v>
      </c>
      <c r="C1707" s="32" t="s">
        <v>1870</v>
      </c>
      <c r="D1707" s="32" t="str">
        <f t="shared" si="26"/>
        <v>長崎県対馬市</v>
      </c>
      <c r="E1707" s="35" t="s">
        <v>2509</v>
      </c>
    </row>
    <row r="1708" spans="1:5" x14ac:dyDescent="0.45">
      <c r="A1708" s="34" t="str">
        <f>B1708&amp;COUNTIF($B$2:B1708,B1708)</f>
        <v>長崎県9</v>
      </c>
      <c r="B1708" s="32" t="s">
        <v>1862</v>
      </c>
      <c r="C1708" s="32" t="s">
        <v>1871</v>
      </c>
      <c r="D1708" s="32" t="str">
        <f t="shared" si="26"/>
        <v>長崎県壱岐市</v>
      </c>
      <c r="E1708" s="35" t="s">
        <v>2510</v>
      </c>
    </row>
    <row r="1709" spans="1:5" x14ac:dyDescent="0.45">
      <c r="A1709" s="34" t="str">
        <f>B1709&amp;COUNTIF($B$2:B1709,B1709)</f>
        <v>長崎県10</v>
      </c>
      <c r="B1709" s="32" t="s">
        <v>1862</v>
      </c>
      <c r="C1709" s="32" t="s">
        <v>1872</v>
      </c>
      <c r="D1709" s="32" t="str">
        <f t="shared" si="26"/>
        <v>長崎県五島市</v>
      </c>
      <c r="E1709" s="35" t="s">
        <v>2511</v>
      </c>
    </row>
    <row r="1710" spans="1:5" x14ac:dyDescent="0.45">
      <c r="A1710" s="34" t="str">
        <f>B1710&amp;COUNTIF($B$2:B1710,B1710)</f>
        <v>長崎県11</v>
      </c>
      <c r="B1710" s="32" t="s">
        <v>1862</v>
      </c>
      <c r="C1710" s="32" t="s">
        <v>1873</v>
      </c>
      <c r="D1710" s="32" t="str">
        <f t="shared" si="26"/>
        <v>長崎県西海市</v>
      </c>
      <c r="E1710" s="35" t="s">
        <v>2507</v>
      </c>
    </row>
    <row r="1711" spans="1:5" x14ac:dyDescent="0.45">
      <c r="A1711" s="34" t="str">
        <f>B1711&amp;COUNTIF($B$2:B1711,B1711)</f>
        <v>長崎県12</v>
      </c>
      <c r="B1711" s="32" t="s">
        <v>1862</v>
      </c>
      <c r="C1711" s="32" t="s">
        <v>1874</v>
      </c>
      <c r="D1711" s="32" t="str">
        <f t="shared" si="26"/>
        <v>長崎県雲仙市</v>
      </c>
      <c r="E1711" s="35" t="s">
        <v>2134</v>
      </c>
    </row>
    <row r="1712" spans="1:5" x14ac:dyDescent="0.45">
      <c r="A1712" s="34" t="str">
        <f>B1712&amp;COUNTIF($B$2:B1712,B1712)</f>
        <v>長崎県13</v>
      </c>
      <c r="B1712" s="32" t="s">
        <v>1862</v>
      </c>
      <c r="C1712" s="32" t="s">
        <v>1875</v>
      </c>
      <c r="D1712" s="32" t="str">
        <f t="shared" si="26"/>
        <v>長崎県南島原市</v>
      </c>
      <c r="E1712" s="35" t="s">
        <v>2134</v>
      </c>
    </row>
    <row r="1713" spans="1:5" x14ac:dyDescent="0.45">
      <c r="A1713" s="34" t="str">
        <f>B1713&amp;COUNTIF($B$2:B1713,B1713)</f>
        <v>長崎県14</v>
      </c>
      <c r="B1713" s="32" t="s">
        <v>1862</v>
      </c>
      <c r="C1713" s="32" t="s">
        <v>1876</v>
      </c>
      <c r="D1713" s="32" t="str">
        <f t="shared" si="26"/>
        <v>長崎県長与町</v>
      </c>
      <c r="E1713" s="35" t="s">
        <v>2507</v>
      </c>
    </row>
    <row r="1714" spans="1:5" x14ac:dyDescent="0.45">
      <c r="A1714" s="34" t="str">
        <f>B1714&amp;COUNTIF($B$2:B1714,B1714)</f>
        <v>長崎県15</v>
      </c>
      <c r="B1714" s="32" t="s">
        <v>1862</v>
      </c>
      <c r="C1714" s="32" t="s">
        <v>1877</v>
      </c>
      <c r="D1714" s="32" t="str">
        <f t="shared" si="26"/>
        <v>長崎県時津町</v>
      </c>
      <c r="E1714" s="35" t="s">
        <v>2507</v>
      </c>
    </row>
    <row r="1715" spans="1:5" x14ac:dyDescent="0.45">
      <c r="A1715" s="34" t="str">
        <f>B1715&amp;COUNTIF($B$2:B1715,B1715)</f>
        <v>長崎県16</v>
      </c>
      <c r="B1715" s="32" t="s">
        <v>1862</v>
      </c>
      <c r="C1715" s="32" t="s">
        <v>1878</v>
      </c>
      <c r="D1715" s="32" t="str">
        <f t="shared" si="26"/>
        <v>長崎県東彼杵町</v>
      </c>
      <c r="E1715" s="35" t="s">
        <v>2177</v>
      </c>
    </row>
    <row r="1716" spans="1:5" x14ac:dyDescent="0.45">
      <c r="A1716" s="34" t="str">
        <f>B1716&amp;COUNTIF($B$2:B1716,B1716)</f>
        <v>長崎県17</v>
      </c>
      <c r="B1716" s="32" t="s">
        <v>1862</v>
      </c>
      <c r="C1716" s="32" t="s">
        <v>1879</v>
      </c>
      <c r="D1716" s="32" t="str">
        <f t="shared" si="26"/>
        <v>長崎県川棚町</v>
      </c>
      <c r="E1716" s="35" t="s">
        <v>2177</v>
      </c>
    </row>
    <row r="1717" spans="1:5" x14ac:dyDescent="0.45">
      <c r="A1717" s="34" t="str">
        <f>B1717&amp;COUNTIF($B$2:B1717,B1717)</f>
        <v>長崎県18</v>
      </c>
      <c r="B1717" s="32" t="s">
        <v>1862</v>
      </c>
      <c r="C1717" s="32" t="s">
        <v>1880</v>
      </c>
      <c r="D1717" s="32" t="str">
        <f t="shared" si="26"/>
        <v>長崎県波佐見町</v>
      </c>
      <c r="E1717" s="35" t="s">
        <v>2177</v>
      </c>
    </row>
    <row r="1718" spans="1:5" x14ac:dyDescent="0.45">
      <c r="A1718" s="34" t="str">
        <f>B1718&amp;COUNTIF($B$2:B1718,B1718)</f>
        <v>長崎県19</v>
      </c>
      <c r="B1718" s="32" t="s">
        <v>1862</v>
      </c>
      <c r="C1718" s="32" t="s">
        <v>1881</v>
      </c>
      <c r="D1718" s="32" t="str">
        <f t="shared" si="26"/>
        <v>長崎県小値賀町</v>
      </c>
      <c r="E1718" s="35" t="s">
        <v>2512</v>
      </c>
    </row>
    <row r="1719" spans="1:5" x14ac:dyDescent="0.45">
      <c r="A1719" s="34" t="str">
        <f>B1719&amp;COUNTIF($B$2:B1719,B1719)</f>
        <v>長崎県20</v>
      </c>
      <c r="B1719" s="32" t="s">
        <v>1862</v>
      </c>
      <c r="C1719" s="32" t="s">
        <v>1882</v>
      </c>
      <c r="D1719" s="32" t="str">
        <f t="shared" si="26"/>
        <v>長崎県佐々町</v>
      </c>
      <c r="E1719" s="35" t="s">
        <v>2508</v>
      </c>
    </row>
    <row r="1720" spans="1:5" x14ac:dyDescent="0.45">
      <c r="A1720" s="34" t="str">
        <f>B1720&amp;COUNTIF($B$2:B1720,B1720)</f>
        <v>長崎県21</v>
      </c>
      <c r="B1720" s="32" t="s">
        <v>1862</v>
      </c>
      <c r="C1720" s="32" t="s">
        <v>1883</v>
      </c>
      <c r="D1720" s="32" t="str">
        <f t="shared" si="26"/>
        <v>長崎県新上五島町</v>
      </c>
      <c r="E1720" s="35" t="s">
        <v>2512</v>
      </c>
    </row>
    <row r="1721" spans="1:5" x14ac:dyDescent="0.45">
      <c r="A1721" s="34" t="str">
        <f>B1721&amp;COUNTIF($B$2:B1721,B1721)</f>
        <v>熊本県1</v>
      </c>
      <c r="B1721" s="32" t="s">
        <v>1884</v>
      </c>
      <c r="C1721" s="32" t="s">
        <v>2513</v>
      </c>
      <c r="D1721" s="32" t="str">
        <f t="shared" si="26"/>
        <v>熊本県熊本市中央区</v>
      </c>
      <c r="E1721" s="35" t="s">
        <v>2514</v>
      </c>
    </row>
    <row r="1722" spans="1:5" x14ac:dyDescent="0.45">
      <c r="A1722" s="34" t="str">
        <f>B1722&amp;COUNTIF($B$2:B1722,B1722)</f>
        <v>熊本県2</v>
      </c>
      <c r="B1722" s="32" t="s">
        <v>1884</v>
      </c>
      <c r="C1722" s="32" t="s">
        <v>2515</v>
      </c>
      <c r="D1722" s="32" t="str">
        <f t="shared" si="26"/>
        <v>熊本県熊本市東区</v>
      </c>
      <c r="E1722" s="35" t="s">
        <v>2514</v>
      </c>
    </row>
    <row r="1723" spans="1:5" x14ac:dyDescent="0.45">
      <c r="A1723" s="34" t="str">
        <f>B1723&amp;COUNTIF($B$2:B1723,B1723)</f>
        <v>熊本県3</v>
      </c>
      <c r="B1723" s="32" t="s">
        <v>1884</v>
      </c>
      <c r="C1723" s="32" t="s">
        <v>2516</v>
      </c>
      <c r="D1723" s="32" t="str">
        <f t="shared" si="26"/>
        <v>熊本県熊本市西区</v>
      </c>
      <c r="E1723" s="35" t="s">
        <v>2514</v>
      </c>
    </row>
    <row r="1724" spans="1:5" x14ac:dyDescent="0.45">
      <c r="A1724" s="34" t="str">
        <f>B1724&amp;COUNTIF($B$2:B1724,B1724)</f>
        <v>熊本県4</v>
      </c>
      <c r="B1724" s="32" t="s">
        <v>1884</v>
      </c>
      <c r="C1724" s="32" t="s">
        <v>2517</v>
      </c>
      <c r="D1724" s="32" t="str">
        <f t="shared" si="26"/>
        <v>熊本県熊本市南区</v>
      </c>
      <c r="E1724" s="35" t="s">
        <v>2514</v>
      </c>
    </row>
    <row r="1725" spans="1:5" x14ac:dyDescent="0.45">
      <c r="A1725" s="34" t="str">
        <f>B1725&amp;COUNTIF($B$2:B1725,B1725)</f>
        <v>熊本県5</v>
      </c>
      <c r="B1725" s="32" t="s">
        <v>1884</v>
      </c>
      <c r="C1725" s="32" t="s">
        <v>2518</v>
      </c>
      <c r="D1725" s="32" t="str">
        <f t="shared" si="26"/>
        <v>熊本県熊本市北区</v>
      </c>
      <c r="E1725" s="35" t="s">
        <v>2514</v>
      </c>
    </row>
    <row r="1726" spans="1:5" x14ac:dyDescent="0.45">
      <c r="A1726" s="34" t="str">
        <f>B1726&amp;COUNTIF($B$2:B1726,B1726)</f>
        <v>熊本県6</v>
      </c>
      <c r="B1726" s="32" t="s">
        <v>1884</v>
      </c>
      <c r="C1726" s="32" t="s">
        <v>1885</v>
      </c>
      <c r="D1726" s="32" t="str">
        <f t="shared" si="26"/>
        <v>熊本県八代市</v>
      </c>
      <c r="E1726" s="35" t="s">
        <v>2519</v>
      </c>
    </row>
    <row r="1727" spans="1:5" x14ac:dyDescent="0.45">
      <c r="A1727" s="34" t="str">
        <f>B1727&amp;COUNTIF($B$2:B1727,B1727)</f>
        <v>熊本県7</v>
      </c>
      <c r="B1727" s="32" t="s">
        <v>1884</v>
      </c>
      <c r="C1727" s="32" t="s">
        <v>1886</v>
      </c>
      <c r="D1727" s="32" t="str">
        <f t="shared" si="26"/>
        <v>熊本県人吉市</v>
      </c>
      <c r="E1727" s="35" t="s">
        <v>2520</v>
      </c>
    </row>
    <row r="1728" spans="1:5" x14ac:dyDescent="0.45">
      <c r="A1728" s="34" t="str">
        <f>B1728&amp;COUNTIF($B$2:B1728,B1728)</f>
        <v>熊本県8</v>
      </c>
      <c r="B1728" s="32" t="s">
        <v>1884</v>
      </c>
      <c r="C1728" s="32" t="s">
        <v>1887</v>
      </c>
      <c r="D1728" s="32" t="str">
        <f t="shared" si="26"/>
        <v>熊本県荒尾市</v>
      </c>
      <c r="E1728" s="35" t="s">
        <v>2495</v>
      </c>
    </row>
    <row r="1729" spans="1:5" x14ac:dyDescent="0.45">
      <c r="A1729" s="34" t="str">
        <f>B1729&amp;COUNTIF($B$2:B1729,B1729)</f>
        <v>熊本県9</v>
      </c>
      <c r="B1729" s="32" t="s">
        <v>1884</v>
      </c>
      <c r="C1729" s="32" t="s">
        <v>1888</v>
      </c>
      <c r="D1729" s="32" t="str">
        <f t="shared" si="26"/>
        <v>熊本県水俣市</v>
      </c>
      <c r="E1729" s="35" t="s">
        <v>2521</v>
      </c>
    </row>
    <row r="1730" spans="1:5" x14ac:dyDescent="0.45">
      <c r="A1730" s="34" t="str">
        <f>B1730&amp;COUNTIF($B$2:B1730,B1730)</f>
        <v>熊本県10</v>
      </c>
      <c r="B1730" s="32" t="s">
        <v>1884</v>
      </c>
      <c r="C1730" s="32" t="s">
        <v>1889</v>
      </c>
      <c r="D1730" s="32" t="str">
        <f t="shared" ref="D1730:D1793" si="27">B1730&amp;C1730</f>
        <v>熊本県玉名市</v>
      </c>
      <c r="E1730" s="35" t="s">
        <v>2495</v>
      </c>
    </row>
    <row r="1731" spans="1:5" x14ac:dyDescent="0.45">
      <c r="A1731" s="34" t="str">
        <f>B1731&amp;COUNTIF($B$2:B1731,B1731)</f>
        <v>熊本県11</v>
      </c>
      <c r="B1731" s="32" t="s">
        <v>1884</v>
      </c>
      <c r="C1731" s="32" t="s">
        <v>1890</v>
      </c>
      <c r="D1731" s="32" t="str">
        <f t="shared" si="27"/>
        <v>熊本県山鹿市</v>
      </c>
      <c r="E1731" s="35" t="s">
        <v>2522</v>
      </c>
    </row>
    <row r="1732" spans="1:5" x14ac:dyDescent="0.45">
      <c r="A1732" s="34" t="str">
        <f>B1732&amp;COUNTIF($B$2:B1732,B1732)</f>
        <v>熊本県12</v>
      </c>
      <c r="B1732" s="32" t="s">
        <v>1884</v>
      </c>
      <c r="C1732" s="32" t="s">
        <v>1891</v>
      </c>
      <c r="D1732" s="32" t="str">
        <f t="shared" si="27"/>
        <v>熊本県菊池市</v>
      </c>
      <c r="E1732" s="35" t="s">
        <v>2523</v>
      </c>
    </row>
    <row r="1733" spans="1:5" x14ac:dyDescent="0.45">
      <c r="A1733" s="34" t="str">
        <f>B1733&amp;COUNTIF($B$2:B1733,B1733)</f>
        <v>熊本県13</v>
      </c>
      <c r="B1733" s="32" t="s">
        <v>1884</v>
      </c>
      <c r="C1733" s="32" t="s">
        <v>1892</v>
      </c>
      <c r="D1733" s="32" t="str">
        <f t="shared" si="27"/>
        <v>熊本県宇土市</v>
      </c>
      <c r="E1733" s="35" t="s">
        <v>2524</v>
      </c>
    </row>
    <row r="1734" spans="1:5" x14ac:dyDescent="0.45">
      <c r="A1734" s="34" t="str">
        <f>B1734&amp;COUNTIF($B$2:B1734,B1734)</f>
        <v>熊本県14</v>
      </c>
      <c r="B1734" s="32" t="s">
        <v>1884</v>
      </c>
      <c r="C1734" s="32" t="s">
        <v>1893</v>
      </c>
      <c r="D1734" s="32" t="str">
        <f t="shared" si="27"/>
        <v>熊本県上天草市</v>
      </c>
      <c r="E1734" s="35" t="s">
        <v>2525</v>
      </c>
    </row>
    <row r="1735" spans="1:5" x14ac:dyDescent="0.45">
      <c r="A1735" s="34" t="str">
        <f>B1735&amp;COUNTIF($B$2:B1735,B1735)</f>
        <v>熊本県15</v>
      </c>
      <c r="B1735" s="32" t="s">
        <v>1884</v>
      </c>
      <c r="C1735" s="32" t="s">
        <v>1894</v>
      </c>
      <c r="D1735" s="32" t="str">
        <f t="shared" si="27"/>
        <v>熊本県宇城市</v>
      </c>
      <c r="E1735" s="35" t="s">
        <v>2524</v>
      </c>
    </row>
    <row r="1736" spans="1:5" x14ac:dyDescent="0.45">
      <c r="A1736" s="34" t="str">
        <f>B1736&amp;COUNTIF($B$2:B1736,B1736)</f>
        <v>熊本県16</v>
      </c>
      <c r="B1736" s="32" t="s">
        <v>1884</v>
      </c>
      <c r="C1736" s="32" t="s">
        <v>1895</v>
      </c>
      <c r="D1736" s="32" t="str">
        <f t="shared" si="27"/>
        <v>熊本県阿蘇市</v>
      </c>
      <c r="E1736" s="35" t="s">
        <v>2526</v>
      </c>
    </row>
    <row r="1737" spans="1:5" x14ac:dyDescent="0.45">
      <c r="A1737" s="34" t="str">
        <f>B1737&amp;COUNTIF($B$2:B1737,B1737)</f>
        <v>熊本県17</v>
      </c>
      <c r="B1737" s="32" t="s">
        <v>1884</v>
      </c>
      <c r="C1737" s="32" t="s">
        <v>1896</v>
      </c>
      <c r="D1737" s="32" t="str">
        <f t="shared" si="27"/>
        <v>熊本県天草市</v>
      </c>
      <c r="E1737" s="35" t="s">
        <v>2525</v>
      </c>
    </row>
    <row r="1738" spans="1:5" x14ac:dyDescent="0.45">
      <c r="A1738" s="34" t="str">
        <f>B1738&amp;COUNTIF($B$2:B1738,B1738)</f>
        <v>熊本県18</v>
      </c>
      <c r="B1738" s="32" t="s">
        <v>1884</v>
      </c>
      <c r="C1738" s="32" t="s">
        <v>1897</v>
      </c>
      <c r="D1738" s="32" t="str">
        <f t="shared" si="27"/>
        <v>熊本県合志市</v>
      </c>
      <c r="E1738" s="35" t="s">
        <v>2523</v>
      </c>
    </row>
    <row r="1739" spans="1:5" x14ac:dyDescent="0.45">
      <c r="A1739" s="34" t="str">
        <f>B1739&amp;COUNTIF($B$2:B1739,B1739)</f>
        <v>熊本県19</v>
      </c>
      <c r="B1739" s="32" t="s">
        <v>1884</v>
      </c>
      <c r="C1739" s="32" t="s">
        <v>609</v>
      </c>
      <c r="D1739" s="32" t="str">
        <f t="shared" si="27"/>
        <v>熊本県美里町</v>
      </c>
      <c r="E1739" s="35" t="s">
        <v>2524</v>
      </c>
    </row>
    <row r="1740" spans="1:5" x14ac:dyDescent="0.45">
      <c r="A1740" s="34" t="str">
        <f>B1740&amp;COUNTIF($B$2:B1740,B1740)</f>
        <v>熊本県20</v>
      </c>
      <c r="B1740" s="32" t="s">
        <v>1884</v>
      </c>
      <c r="C1740" s="32" t="s">
        <v>1898</v>
      </c>
      <c r="D1740" s="32" t="str">
        <f t="shared" si="27"/>
        <v>熊本県玉東町</v>
      </c>
      <c r="E1740" s="35" t="s">
        <v>2495</v>
      </c>
    </row>
    <row r="1741" spans="1:5" x14ac:dyDescent="0.45">
      <c r="A1741" s="34" t="str">
        <f>B1741&amp;COUNTIF($B$2:B1741,B1741)</f>
        <v>熊本県21</v>
      </c>
      <c r="B1741" s="32" t="s">
        <v>1884</v>
      </c>
      <c r="C1741" s="32" t="s">
        <v>1899</v>
      </c>
      <c r="D1741" s="32" t="str">
        <f t="shared" si="27"/>
        <v>熊本県南関町</v>
      </c>
      <c r="E1741" s="35" t="s">
        <v>2495</v>
      </c>
    </row>
    <row r="1742" spans="1:5" x14ac:dyDescent="0.45">
      <c r="A1742" s="34" t="str">
        <f>B1742&amp;COUNTIF($B$2:B1742,B1742)</f>
        <v>熊本県22</v>
      </c>
      <c r="B1742" s="32" t="s">
        <v>1884</v>
      </c>
      <c r="C1742" s="32" t="s">
        <v>1900</v>
      </c>
      <c r="D1742" s="32" t="str">
        <f t="shared" si="27"/>
        <v>熊本県長洲町</v>
      </c>
      <c r="E1742" s="35" t="s">
        <v>2495</v>
      </c>
    </row>
    <row r="1743" spans="1:5" x14ac:dyDescent="0.45">
      <c r="A1743" s="34" t="str">
        <f>B1743&amp;COUNTIF($B$2:B1743,B1743)</f>
        <v>熊本県23</v>
      </c>
      <c r="B1743" s="32" t="s">
        <v>1884</v>
      </c>
      <c r="C1743" s="32" t="s">
        <v>1901</v>
      </c>
      <c r="D1743" s="32" t="str">
        <f t="shared" si="27"/>
        <v>熊本県和水町</v>
      </c>
      <c r="E1743" s="35" t="s">
        <v>2495</v>
      </c>
    </row>
    <row r="1744" spans="1:5" x14ac:dyDescent="0.45">
      <c r="A1744" s="34" t="str">
        <f>B1744&amp;COUNTIF($B$2:B1744,B1744)</f>
        <v>熊本県24</v>
      </c>
      <c r="B1744" s="32" t="s">
        <v>1884</v>
      </c>
      <c r="C1744" s="32" t="s">
        <v>1902</v>
      </c>
      <c r="D1744" s="32" t="str">
        <f t="shared" si="27"/>
        <v>熊本県大津町</v>
      </c>
      <c r="E1744" s="35" t="s">
        <v>2523</v>
      </c>
    </row>
    <row r="1745" spans="1:5" x14ac:dyDescent="0.45">
      <c r="A1745" s="34" t="str">
        <f>B1745&amp;COUNTIF($B$2:B1745,B1745)</f>
        <v>熊本県25</v>
      </c>
      <c r="B1745" s="32" t="s">
        <v>1884</v>
      </c>
      <c r="C1745" s="32" t="s">
        <v>1903</v>
      </c>
      <c r="D1745" s="32" t="str">
        <f t="shared" si="27"/>
        <v>熊本県菊陽町</v>
      </c>
      <c r="E1745" s="35" t="s">
        <v>2523</v>
      </c>
    </row>
    <row r="1746" spans="1:5" x14ac:dyDescent="0.45">
      <c r="A1746" s="34" t="str">
        <f>B1746&amp;COUNTIF($B$2:B1746,B1746)</f>
        <v>熊本県26</v>
      </c>
      <c r="B1746" s="32" t="s">
        <v>1884</v>
      </c>
      <c r="C1746" s="32" t="s">
        <v>1904</v>
      </c>
      <c r="D1746" s="32" t="str">
        <f t="shared" si="27"/>
        <v>熊本県南小国町</v>
      </c>
      <c r="E1746" s="35" t="s">
        <v>2526</v>
      </c>
    </row>
    <row r="1747" spans="1:5" x14ac:dyDescent="0.45">
      <c r="A1747" s="34" t="str">
        <f>B1747&amp;COUNTIF($B$2:B1747,B1747)</f>
        <v>熊本県27</v>
      </c>
      <c r="B1747" s="32" t="s">
        <v>1884</v>
      </c>
      <c r="C1747" s="32" t="s">
        <v>668</v>
      </c>
      <c r="D1747" s="32" t="str">
        <f t="shared" si="27"/>
        <v>熊本県小国町</v>
      </c>
      <c r="E1747" s="35" t="s">
        <v>2526</v>
      </c>
    </row>
    <row r="1748" spans="1:5" x14ac:dyDescent="0.45">
      <c r="A1748" s="34" t="str">
        <f>B1748&amp;COUNTIF($B$2:B1748,B1748)</f>
        <v>熊本県28</v>
      </c>
      <c r="B1748" s="32" t="s">
        <v>1884</v>
      </c>
      <c r="C1748" s="32" t="s">
        <v>1905</v>
      </c>
      <c r="D1748" s="32" t="str">
        <f t="shared" si="27"/>
        <v>熊本県産山村</v>
      </c>
      <c r="E1748" s="35" t="s">
        <v>2526</v>
      </c>
    </row>
    <row r="1749" spans="1:5" x14ac:dyDescent="0.45">
      <c r="A1749" s="34" t="str">
        <f>B1749&amp;COUNTIF($B$2:B1749,B1749)</f>
        <v>熊本県29</v>
      </c>
      <c r="B1749" s="32" t="s">
        <v>1884</v>
      </c>
      <c r="C1749" s="32" t="s">
        <v>1195</v>
      </c>
      <c r="D1749" s="32" t="str">
        <f t="shared" si="27"/>
        <v>熊本県高森町</v>
      </c>
      <c r="E1749" s="35" t="s">
        <v>2526</v>
      </c>
    </row>
    <row r="1750" spans="1:5" x14ac:dyDescent="0.45">
      <c r="A1750" s="34" t="str">
        <f>B1750&amp;COUNTIF($B$2:B1750,B1750)</f>
        <v>熊本県30</v>
      </c>
      <c r="B1750" s="32" t="s">
        <v>1884</v>
      </c>
      <c r="C1750" s="32" t="s">
        <v>1906</v>
      </c>
      <c r="D1750" s="32" t="str">
        <f t="shared" si="27"/>
        <v>熊本県西原村</v>
      </c>
      <c r="E1750" s="35" t="s">
        <v>2526</v>
      </c>
    </row>
    <row r="1751" spans="1:5" x14ac:dyDescent="0.45">
      <c r="A1751" s="34" t="str">
        <f>B1751&amp;COUNTIF($B$2:B1751,B1751)</f>
        <v>熊本県31</v>
      </c>
      <c r="B1751" s="32" t="s">
        <v>1884</v>
      </c>
      <c r="C1751" s="32" t="s">
        <v>1907</v>
      </c>
      <c r="D1751" s="32" t="str">
        <f t="shared" si="27"/>
        <v>熊本県南阿蘇村</v>
      </c>
      <c r="E1751" s="35" t="s">
        <v>2526</v>
      </c>
    </row>
    <row r="1752" spans="1:5" x14ac:dyDescent="0.45">
      <c r="A1752" s="34" t="str">
        <f>B1752&amp;COUNTIF($B$2:B1752,B1752)</f>
        <v>熊本県32</v>
      </c>
      <c r="B1752" s="32" t="s">
        <v>1884</v>
      </c>
      <c r="C1752" s="32" t="s">
        <v>1908</v>
      </c>
      <c r="D1752" s="32" t="str">
        <f t="shared" si="27"/>
        <v>熊本県御船町</v>
      </c>
      <c r="E1752" s="35" t="s">
        <v>2514</v>
      </c>
    </row>
    <row r="1753" spans="1:5" x14ac:dyDescent="0.45">
      <c r="A1753" s="34" t="str">
        <f>B1753&amp;COUNTIF($B$2:B1753,B1753)</f>
        <v>熊本県33</v>
      </c>
      <c r="B1753" s="32" t="s">
        <v>1884</v>
      </c>
      <c r="C1753" s="32" t="s">
        <v>1909</v>
      </c>
      <c r="D1753" s="32" t="str">
        <f t="shared" si="27"/>
        <v>熊本県嘉島町</v>
      </c>
      <c r="E1753" s="35" t="s">
        <v>2514</v>
      </c>
    </row>
    <row r="1754" spans="1:5" x14ac:dyDescent="0.45">
      <c r="A1754" s="34" t="str">
        <f>B1754&amp;COUNTIF($B$2:B1754,B1754)</f>
        <v>熊本県34</v>
      </c>
      <c r="B1754" s="32" t="s">
        <v>1884</v>
      </c>
      <c r="C1754" s="32" t="s">
        <v>1910</v>
      </c>
      <c r="D1754" s="32" t="str">
        <f t="shared" si="27"/>
        <v>熊本県益城町</v>
      </c>
      <c r="E1754" s="35" t="s">
        <v>2514</v>
      </c>
    </row>
    <row r="1755" spans="1:5" x14ac:dyDescent="0.45">
      <c r="A1755" s="34" t="str">
        <f>B1755&amp;COUNTIF($B$2:B1755,B1755)</f>
        <v>熊本県35</v>
      </c>
      <c r="B1755" s="32" t="s">
        <v>1884</v>
      </c>
      <c r="C1755" s="32" t="s">
        <v>1911</v>
      </c>
      <c r="D1755" s="32" t="str">
        <f t="shared" si="27"/>
        <v>熊本県甲佐町</v>
      </c>
      <c r="E1755" s="35" t="s">
        <v>2514</v>
      </c>
    </row>
    <row r="1756" spans="1:5" x14ac:dyDescent="0.45">
      <c r="A1756" s="34" t="str">
        <f>B1756&amp;COUNTIF($B$2:B1756,B1756)</f>
        <v>熊本県36</v>
      </c>
      <c r="B1756" s="32" t="s">
        <v>1884</v>
      </c>
      <c r="C1756" s="32" t="s">
        <v>1912</v>
      </c>
      <c r="D1756" s="32" t="str">
        <f t="shared" si="27"/>
        <v>熊本県山都町</v>
      </c>
      <c r="E1756" s="35" t="s">
        <v>2514</v>
      </c>
    </row>
    <row r="1757" spans="1:5" x14ac:dyDescent="0.45">
      <c r="A1757" s="34" t="str">
        <f>B1757&amp;COUNTIF($B$2:B1757,B1757)</f>
        <v>熊本県37</v>
      </c>
      <c r="B1757" s="32" t="s">
        <v>1884</v>
      </c>
      <c r="C1757" s="32" t="s">
        <v>1913</v>
      </c>
      <c r="D1757" s="32" t="str">
        <f t="shared" si="27"/>
        <v>熊本県氷川町</v>
      </c>
      <c r="E1757" s="35" t="s">
        <v>2519</v>
      </c>
    </row>
    <row r="1758" spans="1:5" x14ac:dyDescent="0.45">
      <c r="A1758" s="34" t="str">
        <f>B1758&amp;COUNTIF($B$2:B1758,B1758)</f>
        <v>熊本県38</v>
      </c>
      <c r="B1758" s="32" t="s">
        <v>1884</v>
      </c>
      <c r="C1758" s="32" t="s">
        <v>1914</v>
      </c>
      <c r="D1758" s="32" t="str">
        <f t="shared" si="27"/>
        <v>熊本県芦北町</v>
      </c>
      <c r="E1758" s="35" t="s">
        <v>2521</v>
      </c>
    </row>
    <row r="1759" spans="1:5" x14ac:dyDescent="0.45">
      <c r="A1759" s="34" t="str">
        <f>B1759&amp;COUNTIF($B$2:B1759,B1759)</f>
        <v>熊本県39</v>
      </c>
      <c r="B1759" s="32" t="s">
        <v>1884</v>
      </c>
      <c r="C1759" s="32" t="s">
        <v>1915</v>
      </c>
      <c r="D1759" s="32" t="str">
        <f t="shared" si="27"/>
        <v>熊本県津奈木町</v>
      </c>
      <c r="E1759" s="35" t="s">
        <v>2521</v>
      </c>
    </row>
    <row r="1760" spans="1:5" x14ac:dyDescent="0.45">
      <c r="A1760" s="34" t="str">
        <f>B1760&amp;COUNTIF($B$2:B1760,B1760)</f>
        <v>熊本県40</v>
      </c>
      <c r="B1760" s="32" t="s">
        <v>1884</v>
      </c>
      <c r="C1760" s="32" t="s">
        <v>1916</v>
      </c>
      <c r="D1760" s="32" t="str">
        <f t="shared" si="27"/>
        <v>熊本県錦町</v>
      </c>
      <c r="E1760" s="35" t="s">
        <v>2520</v>
      </c>
    </row>
    <row r="1761" spans="1:5" x14ac:dyDescent="0.45">
      <c r="A1761" s="34" t="str">
        <f>B1761&amp;COUNTIF($B$2:B1761,B1761)</f>
        <v>熊本県41</v>
      </c>
      <c r="B1761" s="32" t="s">
        <v>1884</v>
      </c>
      <c r="C1761" s="32" t="s">
        <v>1917</v>
      </c>
      <c r="D1761" s="32" t="str">
        <f t="shared" si="27"/>
        <v>熊本県多良木町</v>
      </c>
      <c r="E1761" s="35" t="s">
        <v>2520</v>
      </c>
    </row>
    <row r="1762" spans="1:5" x14ac:dyDescent="0.45">
      <c r="A1762" s="34" t="str">
        <f>B1762&amp;COUNTIF($B$2:B1762,B1762)</f>
        <v>熊本県42</v>
      </c>
      <c r="B1762" s="32" t="s">
        <v>1884</v>
      </c>
      <c r="C1762" s="32" t="s">
        <v>1918</v>
      </c>
      <c r="D1762" s="32" t="str">
        <f t="shared" si="27"/>
        <v>熊本県湯前町</v>
      </c>
      <c r="E1762" s="35" t="s">
        <v>2520</v>
      </c>
    </row>
    <row r="1763" spans="1:5" x14ac:dyDescent="0.45">
      <c r="A1763" s="34" t="str">
        <f>B1763&amp;COUNTIF($B$2:B1763,B1763)</f>
        <v>熊本県43</v>
      </c>
      <c r="B1763" s="32" t="s">
        <v>1884</v>
      </c>
      <c r="C1763" s="32" t="s">
        <v>1919</v>
      </c>
      <c r="D1763" s="32" t="str">
        <f t="shared" si="27"/>
        <v>熊本県水上村</v>
      </c>
      <c r="E1763" s="35" t="s">
        <v>2520</v>
      </c>
    </row>
    <row r="1764" spans="1:5" x14ac:dyDescent="0.45">
      <c r="A1764" s="34" t="str">
        <f>B1764&amp;COUNTIF($B$2:B1764,B1764)</f>
        <v>熊本県44</v>
      </c>
      <c r="B1764" s="32" t="s">
        <v>1884</v>
      </c>
      <c r="C1764" s="32" t="s">
        <v>1920</v>
      </c>
      <c r="D1764" s="32" t="str">
        <f t="shared" si="27"/>
        <v>熊本県相良村</v>
      </c>
      <c r="E1764" s="35" t="s">
        <v>2520</v>
      </c>
    </row>
    <row r="1765" spans="1:5" x14ac:dyDescent="0.45">
      <c r="A1765" s="34" t="str">
        <f>B1765&amp;COUNTIF($B$2:B1765,B1765)</f>
        <v>熊本県45</v>
      </c>
      <c r="B1765" s="32" t="s">
        <v>1884</v>
      </c>
      <c r="C1765" s="32" t="s">
        <v>1921</v>
      </c>
      <c r="D1765" s="32" t="str">
        <f t="shared" si="27"/>
        <v>熊本県五木村</v>
      </c>
      <c r="E1765" s="35" t="s">
        <v>2520</v>
      </c>
    </row>
    <row r="1766" spans="1:5" x14ac:dyDescent="0.45">
      <c r="A1766" s="34" t="str">
        <f>B1766&amp;COUNTIF($B$2:B1766,B1766)</f>
        <v>熊本県46</v>
      </c>
      <c r="B1766" s="32" t="s">
        <v>1884</v>
      </c>
      <c r="C1766" s="32" t="s">
        <v>1922</v>
      </c>
      <c r="D1766" s="32" t="str">
        <f t="shared" si="27"/>
        <v>熊本県山江村</v>
      </c>
      <c r="E1766" s="35" t="s">
        <v>2520</v>
      </c>
    </row>
    <row r="1767" spans="1:5" x14ac:dyDescent="0.45">
      <c r="A1767" s="34" t="str">
        <f>B1767&amp;COUNTIF($B$2:B1767,B1767)</f>
        <v>熊本県47</v>
      </c>
      <c r="B1767" s="32" t="s">
        <v>1884</v>
      </c>
      <c r="C1767" s="32" t="s">
        <v>1923</v>
      </c>
      <c r="D1767" s="32" t="str">
        <f t="shared" si="27"/>
        <v>熊本県球磨村</v>
      </c>
      <c r="E1767" s="35" t="s">
        <v>2520</v>
      </c>
    </row>
    <row r="1768" spans="1:5" x14ac:dyDescent="0.45">
      <c r="A1768" s="34" t="str">
        <f>B1768&amp;COUNTIF($B$2:B1768,B1768)</f>
        <v>熊本県48</v>
      </c>
      <c r="B1768" s="32" t="s">
        <v>1884</v>
      </c>
      <c r="C1768" s="32" t="s">
        <v>1924</v>
      </c>
      <c r="D1768" s="32" t="str">
        <f t="shared" si="27"/>
        <v>熊本県あさぎり町</v>
      </c>
      <c r="E1768" s="35" t="s">
        <v>2520</v>
      </c>
    </row>
    <row r="1769" spans="1:5" x14ac:dyDescent="0.45">
      <c r="A1769" s="34" t="str">
        <f>B1769&amp;COUNTIF($B$2:B1769,B1769)</f>
        <v>熊本県49</v>
      </c>
      <c r="B1769" s="32" t="s">
        <v>1884</v>
      </c>
      <c r="C1769" s="32" t="s">
        <v>1925</v>
      </c>
      <c r="D1769" s="32" t="str">
        <f t="shared" si="27"/>
        <v>熊本県苓北町</v>
      </c>
      <c r="E1769" s="35" t="s">
        <v>2525</v>
      </c>
    </row>
    <row r="1770" spans="1:5" x14ac:dyDescent="0.45">
      <c r="A1770" s="34" t="str">
        <f>B1770&amp;COUNTIF($B$2:B1770,B1770)</f>
        <v>大分県1</v>
      </c>
      <c r="B1770" s="32" t="s">
        <v>1926</v>
      </c>
      <c r="C1770" s="32" t="s">
        <v>1927</v>
      </c>
      <c r="D1770" s="32" t="str">
        <f t="shared" si="27"/>
        <v>大分県大分市</v>
      </c>
      <c r="E1770" s="35" t="s">
        <v>2428</v>
      </c>
    </row>
    <row r="1771" spans="1:5" x14ac:dyDescent="0.45">
      <c r="A1771" s="34" t="str">
        <f>B1771&amp;COUNTIF($B$2:B1771,B1771)</f>
        <v>大分県2</v>
      </c>
      <c r="B1771" s="32" t="s">
        <v>1926</v>
      </c>
      <c r="C1771" s="32" t="s">
        <v>1928</v>
      </c>
      <c r="D1771" s="32" t="str">
        <f t="shared" si="27"/>
        <v>大分県別府市</v>
      </c>
      <c r="E1771" s="35" t="s">
        <v>2176</v>
      </c>
    </row>
    <row r="1772" spans="1:5" x14ac:dyDescent="0.45">
      <c r="A1772" s="34" t="str">
        <f>B1772&amp;COUNTIF($B$2:B1772,B1772)</f>
        <v>大分県3</v>
      </c>
      <c r="B1772" s="32" t="s">
        <v>1926</v>
      </c>
      <c r="C1772" s="32" t="s">
        <v>1929</v>
      </c>
      <c r="D1772" s="32" t="str">
        <f t="shared" si="27"/>
        <v>大分県中津市</v>
      </c>
      <c r="E1772" s="35" t="s">
        <v>2171</v>
      </c>
    </row>
    <row r="1773" spans="1:5" x14ac:dyDescent="0.45">
      <c r="A1773" s="34" t="str">
        <f>B1773&amp;COUNTIF($B$2:B1773,B1773)</f>
        <v>大分県4</v>
      </c>
      <c r="B1773" s="32" t="s">
        <v>1926</v>
      </c>
      <c r="C1773" s="32" t="s">
        <v>1930</v>
      </c>
      <c r="D1773" s="32" t="str">
        <f t="shared" si="27"/>
        <v>大分県日田市</v>
      </c>
      <c r="E1773" s="35" t="s">
        <v>2175</v>
      </c>
    </row>
    <row r="1774" spans="1:5" x14ac:dyDescent="0.45">
      <c r="A1774" s="34" t="str">
        <f>B1774&amp;COUNTIF($B$2:B1774,B1774)</f>
        <v>大分県5</v>
      </c>
      <c r="B1774" s="32" t="s">
        <v>1926</v>
      </c>
      <c r="C1774" s="32" t="s">
        <v>1931</v>
      </c>
      <c r="D1774" s="32" t="str">
        <f t="shared" si="27"/>
        <v>大分県佐伯市</v>
      </c>
      <c r="E1774" s="35" t="s">
        <v>2172</v>
      </c>
    </row>
    <row r="1775" spans="1:5" x14ac:dyDescent="0.45">
      <c r="A1775" s="34" t="str">
        <f>B1775&amp;COUNTIF($B$2:B1775,B1775)</f>
        <v>大分県6</v>
      </c>
      <c r="B1775" s="32" t="s">
        <v>1926</v>
      </c>
      <c r="C1775" s="32" t="s">
        <v>1932</v>
      </c>
      <c r="D1775" s="32" t="str">
        <f t="shared" si="27"/>
        <v>大分県臼杵市</v>
      </c>
      <c r="E1775" s="35" t="s">
        <v>2428</v>
      </c>
    </row>
    <row r="1776" spans="1:5" x14ac:dyDescent="0.45">
      <c r="A1776" s="34" t="str">
        <f>B1776&amp;COUNTIF($B$2:B1776,B1776)</f>
        <v>大分県7</v>
      </c>
      <c r="B1776" s="32" t="s">
        <v>1926</v>
      </c>
      <c r="C1776" s="32" t="s">
        <v>1933</v>
      </c>
      <c r="D1776" s="32" t="str">
        <f t="shared" si="27"/>
        <v>大分県津久見市</v>
      </c>
      <c r="E1776" s="35" t="s">
        <v>2428</v>
      </c>
    </row>
    <row r="1777" spans="1:5" x14ac:dyDescent="0.45">
      <c r="A1777" s="34" t="str">
        <f>B1777&amp;COUNTIF($B$2:B1777,B1777)</f>
        <v>大分県8</v>
      </c>
      <c r="B1777" s="32" t="s">
        <v>1926</v>
      </c>
      <c r="C1777" s="32" t="s">
        <v>1934</v>
      </c>
      <c r="D1777" s="32" t="str">
        <f t="shared" si="27"/>
        <v>大分県竹田市</v>
      </c>
      <c r="E1777" s="35" t="s">
        <v>2527</v>
      </c>
    </row>
    <row r="1778" spans="1:5" x14ac:dyDescent="0.45">
      <c r="A1778" s="34" t="str">
        <f>B1778&amp;COUNTIF($B$2:B1778,B1778)</f>
        <v>大分県9</v>
      </c>
      <c r="B1778" s="32" t="s">
        <v>1926</v>
      </c>
      <c r="C1778" s="32" t="s">
        <v>1935</v>
      </c>
      <c r="D1778" s="32" t="str">
        <f t="shared" si="27"/>
        <v>大分県豊後高田市</v>
      </c>
      <c r="E1778" s="35" t="s">
        <v>2171</v>
      </c>
    </row>
    <row r="1779" spans="1:5" x14ac:dyDescent="0.45">
      <c r="A1779" s="34" t="str">
        <f>B1779&amp;COUNTIF($B$2:B1779,B1779)</f>
        <v>大分県10</v>
      </c>
      <c r="B1779" s="32" t="s">
        <v>1926</v>
      </c>
      <c r="C1779" s="32" t="s">
        <v>1936</v>
      </c>
      <c r="D1779" s="32" t="str">
        <f t="shared" si="27"/>
        <v>大分県杵築市</v>
      </c>
      <c r="E1779" s="35" t="s">
        <v>2176</v>
      </c>
    </row>
    <row r="1780" spans="1:5" x14ac:dyDescent="0.45">
      <c r="A1780" s="34" t="str">
        <f>B1780&amp;COUNTIF($B$2:B1780,B1780)</f>
        <v>大分県11</v>
      </c>
      <c r="B1780" s="32" t="s">
        <v>1926</v>
      </c>
      <c r="C1780" s="32" t="s">
        <v>1937</v>
      </c>
      <c r="D1780" s="32" t="str">
        <f t="shared" si="27"/>
        <v>大分県宇佐市</v>
      </c>
      <c r="E1780" s="35" t="s">
        <v>2171</v>
      </c>
    </row>
    <row r="1781" spans="1:5" x14ac:dyDescent="0.45">
      <c r="A1781" s="34" t="str">
        <f>B1781&amp;COUNTIF($B$2:B1781,B1781)</f>
        <v>大分県12</v>
      </c>
      <c r="B1781" s="32" t="s">
        <v>1926</v>
      </c>
      <c r="C1781" s="32" t="s">
        <v>1938</v>
      </c>
      <c r="D1781" s="32" t="str">
        <f t="shared" si="27"/>
        <v>大分県豊後大野市</v>
      </c>
      <c r="E1781" s="35" t="s">
        <v>2527</v>
      </c>
    </row>
    <row r="1782" spans="1:5" x14ac:dyDescent="0.45">
      <c r="A1782" s="34" t="str">
        <f>B1782&amp;COUNTIF($B$2:B1782,B1782)</f>
        <v>大分県13</v>
      </c>
      <c r="B1782" s="32" t="s">
        <v>1926</v>
      </c>
      <c r="C1782" s="32" t="s">
        <v>1939</v>
      </c>
      <c r="D1782" s="32" t="str">
        <f t="shared" si="27"/>
        <v>大分県由布市</v>
      </c>
      <c r="E1782" s="35" t="s">
        <v>2428</v>
      </c>
    </row>
    <row r="1783" spans="1:5" x14ac:dyDescent="0.45">
      <c r="A1783" s="34" t="str">
        <f>B1783&amp;COUNTIF($B$2:B1783,B1783)</f>
        <v>大分県14</v>
      </c>
      <c r="B1783" s="32" t="s">
        <v>1926</v>
      </c>
      <c r="C1783" s="32" t="s">
        <v>1940</v>
      </c>
      <c r="D1783" s="32" t="str">
        <f t="shared" si="27"/>
        <v>大分県国東市</v>
      </c>
      <c r="E1783" s="35" t="s">
        <v>2176</v>
      </c>
    </row>
    <row r="1784" spans="1:5" x14ac:dyDescent="0.45">
      <c r="A1784" s="34" t="str">
        <f>B1784&amp;COUNTIF($B$2:B1784,B1784)</f>
        <v>大分県15</v>
      </c>
      <c r="B1784" s="32" t="s">
        <v>1926</v>
      </c>
      <c r="C1784" s="32" t="s">
        <v>1941</v>
      </c>
      <c r="D1784" s="32" t="str">
        <f t="shared" si="27"/>
        <v>大分県姫島村</v>
      </c>
      <c r="E1784" s="35" t="s">
        <v>2176</v>
      </c>
    </row>
    <row r="1785" spans="1:5" x14ac:dyDescent="0.45">
      <c r="A1785" s="34" t="str">
        <f>B1785&amp;COUNTIF($B$2:B1785,B1785)</f>
        <v>大分県16</v>
      </c>
      <c r="B1785" s="32" t="s">
        <v>1926</v>
      </c>
      <c r="C1785" s="32" t="s">
        <v>1942</v>
      </c>
      <c r="D1785" s="32" t="str">
        <f t="shared" si="27"/>
        <v>大分県日出町</v>
      </c>
      <c r="E1785" s="35" t="s">
        <v>2176</v>
      </c>
    </row>
    <row r="1786" spans="1:5" x14ac:dyDescent="0.45">
      <c r="A1786" s="34" t="str">
        <f>B1786&amp;COUNTIF($B$2:B1786,B1786)</f>
        <v>大分県17</v>
      </c>
      <c r="B1786" s="32" t="s">
        <v>1926</v>
      </c>
      <c r="C1786" s="32" t="s">
        <v>1943</v>
      </c>
      <c r="D1786" s="32" t="str">
        <f t="shared" si="27"/>
        <v>大分県九重町</v>
      </c>
      <c r="E1786" s="35" t="s">
        <v>2175</v>
      </c>
    </row>
    <row r="1787" spans="1:5" x14ac:dyDescent="0.45">
      <c r="A1787" s="34" t="str">
        <f>B1787&amp;COUNTIF($B$2:B1787,B1787)</f>
        <v>大分県18</v>
      </c>
      <c r="B1787" s="32" t="s">
        <v>1926</v>
      </c>
      <c r="C1787" s="32" t="s">
        <v>1944</v>
      </c>
      <c r="D1787" s="32" t="str">
        <f t="shared" si="27"/>
        <v>大分県玖珠町</v>
      </c>
      <c r="E1787" s="35" t="s">
        <v>2175</v>
      </c>
    </row>
    <row r="1788" spans="1:5" x14ac:dyDescent="0.45">
      <c r="A1788" s="34" t="str">
        <f>B1788&amp;COUNTIF($B$2:B1788,B1788)</f>
        <v>宮崎県1</v>
      </c>
      <c r="B1788" s="32" t="s">
        <v>1945</v>
      </c>
      <c r="C1788" s="32" t="s">
        <v>1946</v>
      </c>
      <c r="D1788" s="32" t="str">
        <f t="shared" si="27"/>
        <v>宮崎県宮崎市</v>
      </c>
      <c r="E1788" s="35" t="s">
        <v>2528</v>
      </c>
    </row>
    <row r="1789" spans="1:5" x14ac:dyDescent="0.45">
      <c r="A1789" s="34" t="str">
        <f>B1789&amp;COUNTIF($B$2:B1789,B1789)</f>
        <v>宮崎県2</v>
      </c>
      <c r="B1789" s="32" t="s">
        <v>1945</v>
      </c>
      <c r="C1789" s="32" t="s">
        <v>1947</v>
      </c>
      <c r="D1789" s="32" t="str">
        <f t="shared" si="27"/>
        <v>宮崎県都城市</v>
      </c>
      <c r="E1789" s="35" t="s">
        <v>2529</v>
      </c>
    </row>
    <row r="1790" spans="1:5" x14ac:dyDescent="0.45">
      <c r="A1790" s="34" t="str">
        <f>B1790&amp;COUNTIF($B$2:B1790,B1790)</f>
        <v>宮崎県3</v>
      </c>
      <c r="B1790" s="32" t="s">
        <v>1945</v>
      </c>
      <c r="C1790" s="32" t="s">
        <v>1948</v>
      </c>
      <c r="D1790" s="32" t="str">
        <f t="shared" si="27"/>
        <v>宮崎県延岡市</v>
      </c>
      <c r="E1790" s="35" t="s">
        <v>2530</v>
      </c>
    </row>
    <row r="1791" spans="1:5" x14ac:dyDescent="0.45">
      <c r="A1791" s="34" t="str">
        <f>B1791&amp;COUNTIF($B$2:B1791,B1791)</f>
        <v>宮崎県4</v>
      </c>
      <c r="B1791" s="32" t="s">
        <v>1945</v>
      </c>
      <c r="C1791" s="32" t="s">
        <v>1949</v>
      </c>
      <c r="D1791" s="32" t="str">
        <f t="shared" si="27"/>
        <v>宮崎県日南市</v>
      </c>
      <c r="E1791" s="35" t="s">
        <v>2531</v>
      </c>
    </row>
    <row r="1792" spans="1:5" x14ac:dyDescent="0.45">
      <c r="A1792" s="34" t="str">
        <f>B1792&amp;COUNTIF($B$2:B1792,B1792)</f>
        <v>宮崎県5</v>
      </c>
      <c r="B1792" s="32" t="s">
        <v>1945</v>
      </c>
      <c r="C1792" s="32" t="s">
        <v>1950</v>
      </c>
      <c r="D1792" s="32" t="str">
        <f t="shared" si="27"/>
        <v>宮崎県小林市</v>
      </c>
      <c r="E1792" s="35" t="s">
        <v>2532</v>
      </c>
    </row>
    <row r="1793" spans="1:5" x14ac:dyDescent="0.45">
      <c r="A1793" s="34" t="str">
        <f>B1793&amp;COUNTIF($B$2:B1793,B1793)</f>
        <v>宮崎県6</v>
      </c>
      <c r="B1793" s="32" t="s">
        <v>1945</v>
      </c>
      <c r="C1793" s="32" t="s">
        <v>1951</v>
      </c>
      <c r="D1793" s="32" t="str">
        <f t="shared" si="27"/>
        <v>宮崎県日向市</v>
      </c>
      <c r="E1793" s="35" t="s">
        <v>2533</v>
      </c>
    </row>
    <row r="1794" spans="1:5" x14ac:dyDescent="0.45">
      <c r="A1794" s="34" t="str">
        <f>B1794&amp;COUNTIF($B$2:B1794,B1794)</f>
        <v>宮崎県7</v>
      </c>
      <c r="B1794" s="32" t="s">
        <v>1945</v>
      </c>
      <c r="C1794" s="32" t="s">
        <v>1952</v>
      </c>
      <c r="D1794" s="32" t="str">
        <f t="shared" ref="D1794:D1857" si="28">B1794&amp;C1794</f>
        <v>宮崎県串間市</v>
      </c>
      <c r="E1794" s="35" t="s">
        <v>2531</v>
      </c>
    </row>
    <row r="1795" spans="1:5" x14ac:dyDescent="0.45">
      <c r="A1795" s="34" t="str">
        <f>B1795&amp;COUNTIF($B$2:B1795,B1795)</f>
        <v>宮崎県8</v>
      </c>
      <c r="B1795" s="32" t="s">
        <v>1945</v>
      </c>
      <c r="C1795" s="32" t="s">
        <v>1953</v>
      </c>
      <c r="D1795" s="32" t="str">
        <f t="shared" si="28"/>
        <v>宮崎県西都市</v>
      </c>
      <c r="E1795" s="35" t="s">
        <v>2534</v>
      </c>
    </row>
    <row r="1796" spans="1:5" x14ac:dyDescent="0.45">
      <c r="A1796" s="34" t="str">
        <f>B1796&amp;COUNTIF($B$2:B1796,B1796)</f>
        <v>宮崎県9</v>
      </c>
      <c r="B1796" s="32" t="s">
        <v>1945</v>
      </c>
      <c r="C1796" s="32" t="s">
        <v>1954</v>
      </c>
      <c r="D1796" s="32" t="str">
        <f t="shared" si="28"/>
        <v>宮崎県えびの市</v>
      </c>
      <c r="E1796" s="35" t="s">
        <v>2532</v>
      </c>
    </row>
    <row r="1797" spans="1:5" x14ac:dyDescent="0.45">
      <c r="A1797" s="34" t="str">
        <f>B1797&amp;COUNTIF($B$2:B1797,B1797)</f>
        <v>宮崎県10</v>
      </c>
      <c r="B1797" s="32" t="s">
        <v>1945</v>
      </c>
      <c r="C1797" s="32" t="s">
        <v>1955</v>
      </c>
      <c r="D1797" s="32" t="str">
        <f t="shared" si="28"/>
        <v>宮崎県三股町</v>
      </c>
      <c r="E1797" s="35" t="s">
        <v>2529</v>
      </c>
    </row>
    <row r="1798" spans="1:5" x14ac:dyDescent="0.45">
      <c r="A1798" s="34" t="str">
        <f>B1798&amp;COUNTIF($B$2:B1798,B1798)</f>
        <v>宮崎県11</v>
      </c>
      <c r="B1798" s="32" t="s">
        <v>1945</v>
      </c>
      <c r="C1798" s="32" t="s">
        <v>1956</v>
      </c>
      <c r="D1798" s="32" t="str">
        <f t="shared" si="28"/>
        <v>宮崎県高原町</v>
      </c>
      <c r="E1798" s="35" t="s">
        <v>2532</v>
      </c>
    </row>
    <row r="1799" spans="1:5" x14ac:dyDescent="0.45">
      <c r="A1799" s="34" t="str">
        <f>B1799&amp;COUNTIF($B$2:B1799,B1799)</f>
        <v>宮崎県12</v>
      </c>
      <c r="B1799" s="32" t="s">
        <v>1945</v>
      </c>
      <c r="C1799" s="32" t="s">
        <v>1957</v>
      </c>
      <c r="D1799" s="32" t="str">
        <f t="shared" si="28"/>
        <v>宮崎県国富町</v>
      </c>
      <c r="E1799" s="35" t="s">
        <v>2528</v>
      </c>
    </row>
    <row r="1800" spans="1:5" x14ac:dyDescent="0.45">
      <c r="A1800" s="34" t="str">
        <f>B1800&amp;COUNTIF($B$2:B1800,B1800)</f>
        <v>宮崎県13</v>
      </c>
      <c r="B1800" s="32" t="s">
        <v>1945</v>
      </c>
      <c r="C1800" s="32" t="s">
        <v>1958</v>
      </c>
      <c r="D1800" s="32" t="str">
        <f t="shared" si="28"/>
        <v>宮崎県綾町</v>
      </c>
      <c r="E1800" s="35" t="s">
        <v>2528</v>
      </c>
    </row>
    <row r="1801" spans="1:5" x14ac:dyDescent="0.45">
      <c r="A1801" s="34" t="str">
        <f>B1801&amp;COUNTIF($B$2:B1801,B1801)</f>
        <v>宮崎県14</v>
      </c>
      <c r="B1801" s="32" t="s">
        <v>1945</v>
      </c>
      <c r="C1801" s="32" t="s">
        <v>1959</v>
      </c>
      <c r="D1801" s="32" t="str">
        <f t="shared" si="28"/>
        <v>宮崎県高鍋町</v>
      </c>
      <c r="E1801" s="35" t="s">
        <v>2534</v>
      </c>
    </row>
    <row r="1802" spans="1:5" x14ac:dyDescent="0.45">
      <c r="A1802" s="34" t="str">
        <f>B1802&amp;COUNTIF($B$2:B1802,B1802)</f>
        <v>宮崎県15</v>
      </c>
      <c r="B1802" s="32" t="s">
        <v>1945</v>
      </c>
      <c r="C1802" s="32" t="s">
        <v>1960</v>
      </c>
      <c r="D1802" s="32" t="str">
        <f t="shared" si="28"/>
        <v>宮崎県新富町</v>
      </c>
      <c r="E1802" s="35" t="s">
        <v>2534</v>
      </c>
    </row>
    <row r="1803" spans="1:5" x14ac:dyDescent="0.45">
      <c r="A1803" s="34" t="str">
        <f>B1803&amp;COUNTIF($B$2:B1803,B1803)</f>
        <v>宮崎県16</v>
      </c>
      <c r="B1803" s="32" t="s">
        <v>1945</v>
      </c>
      <c r="C1803" s="32" t="s">
        <v>1961</v>
      </c>
      <c r="D1803" s="32" t="str">
        <f t="shared" si="28"/>
        <v>宮崎県西米良村</v>
      </c>
      <c r="E1803" s="35" t="s">
        <v>2534</v>
      </c>
    </row>
    <row r="1804" spans="1:5" x14ac:dyDescent="0.45">
      <c r="A1804" s="34" t="str">
        <f>B1804&amp;COUNTIF($B$2:B1804,B1804)</f>
        <v>宮崎県17</v>
      </c>
      <c r="B1804" s="32" t="s">
        <v>1945</v>
      </c>
      <c r="C1804" s="32" t="s">
        <v>1962</v>
      </c>
      <c r="D1804" s="32" t="str">
        <f t="shared" si="28"/>
        <v>宮崎県木城町</v>
      </c>
      <c r="E1804" s="35" t="s">
        <v>2534</v>
      </c>
    </row>
    <row r="1805" spans="1:5" x14ac:dyDescent="0.45">
      <c r="A1805" s="34" t="str">
        <f>B1805&amp;COUNTIF($B$2:B1805,B1805)</f>
        <v>宮崎県18</v>
      </c>
      <c r="B1805" s="32" t="s">
        <v>1945</v>
      </c>
      <c r="C1805" s="32" t="s">
        <v>1963</v>
      </c>
      <c r="D1805" s="32" t="str">
        <f t="shared" si="28"/>
        <v>宮崎県川南町</v>
      </c>
      <c r="E1805" s="35" t="s">
        <v>2534</v>
      </c>
    </row>
    <row r="1806" spans="1:5" x14ac:dyDescent="0.45">
      <c r="A1806" s="34" t="str">
        <f>B1806&amp;COUNTIF($B$2:B1806,B1806)</f>
        <v>宮崎県19</v>
      </c>
      <c r="B1806" s="32" t="s">
        <v>1945</v>
      </c>
      <c r="C1806" s="32" t="s">
        <v>1964</v>
      </c>
      <c r="D1806" s="32" t="str">
        <f t="shared" si="28"/>
        <v>宮崎県都農町</v>
      </c>
      <c r="E1806" s="35" t="s">
        <v>2534</v>
      </c>
    </row>
    <row r="1807" spans="1:5" x14ac:dyDescent="0.45">
      <c r="A1807" s="34" t="str">
        <f>B1807&amp;COUNTIF($B$2:B1807,B1807)</f>
        <v>宮崎県20</v>
      </c>
      <c r="B1807" s="32" t="s">
        <v>1945</v>
      </c>
      <c r="C1807" s="32" t="s">
        <v>1965</v>
      </c>
      <c r="D1807" s="32" t="str">
        <f t="shared" si="28"/>
        <v>宮崎県門川町</v>
      </c>
      <c r="E1807" s="35" t="s">
        <v>2533</v>
      </c>
    </row>
    <row r="1808" spans="1:5" x14ac:dyDescent="0.45">
      <c r="A1808" s="34" t="str">
        <f>B1808&amp;COUNTIF($B$2:B1808,B1808)</f>
        <v>宮崎県21</v>
      </c>
      <c r="B1808" s="32" t="s">
        <v>1945</v>
      </c>
      <c r="C1808" s="32" t="s">
        <v>1966</v>
      </c>
      <c r="D1808" s="32" t="str">
        <f t="shared" si="28"/>
        <v>宮崎県諸塚村</v>
      </c>
      <c r="E1808" s="35" t="s">
        <v>2533</v>
      </c>
    </row>
    <row r="1809" spans="1:5" x14ac:dyDescent="0.45">
      <c r="A1809" s="34" t="str">
        <f>B1809&amp;COUNTIF($B$2:B1809,B1809)</f>
        <v>宮崎県22</v>
      </c>
      <c r="B1809" s="32" t="s">
        <v>1945</v>
      </c>
      <c r="C1809" s="32" t="s">
        <v>1967</v>
      </c>
      <c r="D1809" s="32" t="str">
        <f t="shared" si="28"/>
        <v>宮崎県椎葉村</v>
      </c>
      <c r="E1809" s="35" t="s">
        <v>2533</v>
      </c>
    </row>
    <row r="1810" spans="1:5" x14ac:dyDescent="0.45">
      <c r="A1810" s="34" t="str">
        <f>B1810&amp;COUNTIF($B$2:B1810,B1810)</f>
        <v>宮崎県23</v>
      </c>
      <c r="B1810" s="32" t="s">
        <v>1945</v>
      </c>
      <c r="C1810" s="32" t="s">
        <v>635</v>
      </c>
      <c r="D1810" s="32" t="str">
        <f t="shared" si="28"/>
        <v>宮崎県美郷町</v>
      </c>
      <c r="E1810" s="35" t="s">
        <v>2533</v>
      </c>
    </row>
    <row r="1811" spans="1:5" x14ac:dyDescent="0.45">
      <c r="A1811" s="34" t="str">
        <f>B1811&amp;COUNTIF($B$2:B1811,B1811)</f>
        <v>宮崎県24</v>
      </c>
      <c r="B1811" s="32" t="s">
        <v>1945</v>
      </c>
      <c r="C1811" s="32" t="s">
        <v>1968</v>
      </c>
      <c r="D1811" s="32" t="str">
        <f t="shared" si="28"/>
        <v>宮崎県高千穂町</v>
      </c>
      <c r="E1811" s="35" t="s">
        <v>2530</v>
      </c>
    </row>
    <row r="1812" spans="1:5" x14ac:dyDescent="0.45">
      <c r="A1812" s="34" t="str">
        <f>B1812&amp;COUNTIF($B$2:B1812,B1812)</f>
        <v>宮崎県25</v>
      </c>
      <c r="B1812" s="32" t="s">
        <v>1945</v>
      </c>
      <c r="C1812" s="32" t="s">
        <v>1969</v>
      </c>
      <c r="D1812" s="32" t="str">
        <f t="shared" si="28"/>
        <v>宮崎県日之影町</v>
      </c>
      <c r="E1812" s="35" t="s">
        <v>2530</v>
      </c>
    </row>
    <row r="1813" spans="1:5" x14ac:dyDescent="0.45">
      <c r="A1813" s="34" t="str">
        <f>B1813&amp;COUNTIF($B$2:B1813,B1813)</f>
        <v>宮崎県26</v>
      </c>
      <c r="B1813" s="32" t="s">
        <v>1945</v>
      </c>
      <c r="C1813" s="32" t="s">
        <v>1970</v>
      </c>
      <c r="D1813" s="32" t="str">
        <f t="shared" si="28"/>
        <v>宮崎県五ヶ瀬町</v>
      </c>
      <c r="E1813" s="35" t="s">
        <v>2530</v>
      </c>
    </row>
    <row r="1814" spans="1:5" x14ac:dyDescent="0.45">
      <c r="A1814" s="34" t="str">
        <f>B1814&amp;COUNTIF($B$2:B1814,B1814)</f>
        <v>鹿児島県1</v>
      </c>
      <c r="B1814" s="32" t="s">
        <v>1971</v>
      </c>
      <c r="C1814" s="32" t="s">
        <v>1972</v>
      </c>
      <c r="D1814" s="32" t="str">
        <f t="shared" si="28"/>
        <v>鹿児島県鹿児島市</v>
      </c>
      <c r="E1814" s="35" t="s">
        <v>2535</v>
      </c>
    </row>
    <row r="1815" spans="1:5" x14ac:dyDescent="0.45">
      <c r="A1815" s="34" t="str">
        <f>B1815&amp;COUNTIF($B$2:B1815,B1815)</f>
        <v>鹿児島県2</v>
      </c>
      <c r="B1815" s="32" t="s">
        <v>1971</v>
      </c>
      <c r="C1815" s="32" t="s">
        <v>1973</v>
      </c>
      <c r="D1815" s="32" t="str">
        <f t="shared" si="28"/>
        <v>鹿児島県鹿屋市</v>
      </c>
      <c r="E1815" s="35" t="s">
        <v>2536</v>
      </c>
    </row>
    <row r="1816" spans="1:5" x14ac:dyDescent="0.45">
      <c r="A1816" s="34" t="str">
        <f>B1816&amp;COUNTIF($B$2:B1816,B1816)</f>
        <v>鹿児島県3</v>
      </c>
      <c r="B1816" s="32" t="s">
        <v>1971</v>
      </c>
      <c r="C1816" s="32" t="s">
        <v>1974</v>
      </c>
      <c r="D1816" s="32" t="str">
        <f t="shared" si="28"/>
        <v>鹿児島県枕崎市</v>
      </c>
      <c r="E1816" s="35" t="s">
        <v>2537</v>
      </c>
    </row>
    <row r="1817" spans="1:5" x14ac:dyDescent="0.45">
      <c r="A1817" s="34" t="str">
        <f>B1817&amp;COUNTIF($B$2:B1817,B1817)</f>
        <v>鹿児島県4</v>
      </c>
      <c r="B1817" s="32" t="s">
        <v>1971</v>
      </c>
      <c r="C1817" s="32" t="s">
        <v>1975</v>
      </c>
      <c r="D1817" s="32" t="str">
        <f t="shared" si="28"/>
        <v>鹿児島県阿久根市</v>
      </c>
      <c r="E1817" s="35" t="s">
        <v>2538</v>
      </c>
    </row>
    <row r="1818" spans="1:5" x14ac:dyDescent="0.45">
      <c r="A1818" s="34" t="str">
        <f>B1818&amp;COUNTIF($B$2:B1818,B1818)</f>
        <v>鹿児島県5</v>
      </c>
      <c r="B1818" s="32" t="s">
        <v>1971</v>
      </c>
      <c r="C1818" s="32" t="s">
        <v>1976</v>
      </c>
      <c r="D1818" s="32" t="str">
        <f t="shared" si="28"/>
        <v>鹿児島県出水市</v>
      </c>
      <c r="E1818" s="35" t="s">
        <v>2538</v>
      </c>
    </row>
    <row r="1819" spans="1:5" x14ac:dyDescent="0.45">
      <c r="A1819" s="34" t="str">
        <f>B1819&amp;COUNTIF($B$2:B1819,B1819)</f>
        <v>鹿児島県6</v>
      </c>
      <c r="B1819" s="32" t="s">
        <v>1971</v>
      </c>
      <c r="C1819" s="32" t="s">
        <v>1977</v>
      </c>
      <c r="D1819" s="32" t="str">
        <f t="shared" si="28"/>
        <v>鹿児島県指宿市</v>
      </c>
      <c r="E1819" s="35" t="s">
        <v>2537</v>
      </c>
    </row>
    <row r="1820" spans="1:5" x14ac:dyDescent="0.45">
      <c r="A1820" s="34" t="str">
        <f>B1820&amp;COUNTIF($B$2:B1820,B1820)</f>
        <v>鹿児島県7</v>
      </c>
      <c r="B1820" s="32" t="s">
        <v>1971</v>
      </c>
      <c r="C1820" s="32" t="s">
        <v>1978</v>
      </c>
      <c r="D1820" s="32" t="str">
        <f t="shared" si="28"/>
        <v>鹿児島県西之表市</v>
      </c>
      <c r="E1820" s="35" t="s">
        <v>2539</v>
      </c>
    </row>
    <row r="1821" spans="1:5" x14ac:dyDescent="0.45">
      <c r="A1821" s="34" t="str">
        <f>B1821&amp;COUNTIF($B$2:B1821,B1821)</f>
        <v>鹿児島県8</v>
      </c>
      <c r="B1821" s="32" t="s">
        <v>1971</v>
      </c>
      <c r="C1821" s="32" t="s">
        <v>1979</v>
      </c>
      <c r="D1821" s="32" t="str">
        <f t="shared" si="28"/>
        <v>鹿児島県垂水市</v>
      </c>
      <c r="E1821" s="35" t="s">
        <v>2536</v>
      </c>
    </row>
    <row r="1822" spans="1:5" x14ac:dyDescent="0.45">
      <c r="A1822" s="34" t="str">
        <f>B1822&amp;COUNTIF($B$2:B1822,B1822)</f>
        <v>鹿児島県9</v>
      </c>
      <c r="B1822" s="32" t="s">
        <v>1971</v>
      </c>
      <c r="C1822" s="32" t="s">
        <v>1980</v>
      </c>
      <c r="D1822" s="32" t="str">
        <f t="shared" si="28"/>
        <v>鹿児島県薩摩川内市</v>
      </c>
      <c r="E1822" s="35" t="s">
        <v>2540</v>
      </c>
    </row>
    <row r="1823" spans="1:5" x14ac:dyDescent="0.45">
      <c r="A1823" s="34" t="str">
        <f>B1823&amp;COUNTIF($B$2:B1823,B1823)</f>
        <v>鹿児島県10</v>
      </c>
      <c r="B1823" s="32" t="s">
        <v>1971</v>
      </c>
      <c r="C1823" s="32" t="s">
        <v>1981</v>
      </c>
      <c r="D1823" s="32" t="str">
        <f t="shared" si="28"/>
        <v>鹿児島県日置市</v>
      </c>
      <c r="E1823" s="35" t="s">
        <v>2535</v>
      </c>
    </row>
    <row r="1824" spans="1:5" x14ac:dyDescent="0.45">
      <c r="A1824" s="34" t="str">
        <f>B1824&amp;COUNTIF($B$2:B1824,B1824)</f>
        <v>鹿児島県11</v>
      </c>
      <c r="B1824" s="32" t="s">
        <v>1971</v>
      </c>
      <c r="C1824" s="32" t="s">
        <v>1982</v>
      </c>
      <c r="D1824" s="32" t="str">
        <f t="shared" si="28"/>
        <v>鹿児島県曽於市</v>
      </c>
      <c r="E1824" s="35" t="s">
        <v>2541</v>
      </c>
    </row>
    <row r="1825" spans="1:5" x14ac:dyDescent="0.45">
      <c r="A1825" s="34" t="str">
        <f>B1825&amp;COUNTIF($B$2:B1825,B1825)</f>
        <v>鹿児島県12</v>
      </c>
      <c r="B1825" s="32" t="s">
        <v>1971</v>
      </c>
      <c r="C1825" s="32" t="s">
        <v>1983</v>
      </c>
      <c r="D1825" s="32" t="str">
        <f t="shared" si="28"/>
        <v>鹿児島県霧島市</v>
      </c>
      <c r="E1825" s="35" t="s">
        <v>2542</v>
      </c>
    </row>
    <row r="1826" spans="1:5" x14ac:dyDescent="0.45">
      <c r="A1826" s="34" t="str">
        <f>B1826&amp;COUNTIF($B$2:B1826,B1826)</f>
        <v>鹿児島県13</v>
      </c>
      <c r="B1826" s="32" t="s">
        <v>1971</v>
      </c>
      <c r="C1826" s="32" t="s">
        <v>1984</v>
      </c>
      <c r="D1826" s="32" t="str">
        <f t="shared" si="28"/>
        <v>鹿児島県いちき串木野市</v>
      </c>
      <c r="E1826" s="35" t="s">
        <v>2535</v>
      </c>
    </row>
    <row r="1827" spans="1:5" x14ac:dyDescent="0.45">
      <c r="A1827" s="34" t="str">
        <f>B1827&amp;COUNTIF($B$2:B1827,B1827)</f>
        <v>鹿児島県14</v>
      </c>
      <c r="B1827" s="32" t="s">
        <v>1971</v>
      </c>
      <c r="C1827" s="32" t="s">
        <v>1985</v>
      </c>
      <c r="D1827" s="32" t="str">
        <f t="shared" si="28"/>
        <v>鹿児島県南さつま市</v>
      </c>
      <c r="E1827" s="35" t="s">
        <v>2537</v>
      </c>
    </row>
    <row r="1828" spans="1:5" x14ac:dyDescent="0.45">
      <c r="A1828" s="34" t="str">
        <f>B1828&amp;COUNTIF($B$2:B1828,B1828)</f>
        <v>鹿児島県15</v>
      </c>
      <c r="B1828" s="32" t="s">
        <v>1971</v>
      </c>
      <c r="C1828" s="32" t="s">
        <v>1986</v>
      </c>
      <c r="D1828" s="32" t="str">
        <f t="shared" si="28"/>
        <v>鹿児島県志布志市</v>
      </c>
      <c r="E1828" s="35" t="s">
        <v>2541</v>
      </c>
    </row>
    <row r="1829" spans="1:5" x14ac:dyDescent="0.45">
      <c r="A1829" s="34" t="str">
        <f>B1829&amp;COUNTIF($B$2:B1829,B1829)</f>
        <v>鹿児島県16</v>
      </c>
      <c r="B1829" s="32" t="s">
        <v>1971</v>
      </c>
      <c r="C1829" s="32" t="s">
        <v>1987</v>
      </c>
      <c r="D1829" s="32" t="str">
        <f t="shared" si="28"/>
        <v>鹿児島県奄美市</v>
      </c>
      <c r="E1829" s="35" t="s">
        <v>2543</v>
      </c>
    </row>
    <row r="1830" spans="1:5" x14ac:dyDescent="0.45">
      <c r="A1830" s="34" t="str">
        <f>B1830&amp;COUNTIF($B$2:B1830,B1830)</f>
        <v>鹿児島県17</v>
      </c>
      <c r="B1830" s="32" t="s">
        <v>1971</v>
      </c>
      <c r="C1830" s="32" t="s">
        <v>1988</v>
      </c>
      <c r="D1830" s="32" t="str">
        <f t="shared" si="28"/>
        <v>鹿児島県南九州市</v>
      </c>
      <c r="E1830" s="35" t="s">
        <v>2537</v>
      </c>
    </row>
    <row r="1831" spans="1:5" x14ac:dyDescent="0.45">
      <c r="A1831" s="34" t="str">
        <f>B1831&amp;COUNTIF($B$2:B1831,B1831)</f>
        <v>鹿児島県18</v>
      </c>
      <c r="B1831" s="32" t="s">
        <v>1971</v>
      </c>
      <c r="C1831" s="32" t="s">
        <v>1989</v>
      </c>
      <c r="D1831" s="32" t="str">
        <f t="shared" si="28"/>
        <v>鹿児島県伊佐市</v>
      </c>
      <c r="E1831" s="35" t="s">
        <v>2542</v>
      </c>
    </row>
    <row r="1832" spans="1:5" x14ac:dyDescent="0.45">
      <c r="A1832" s="34" t="str">
        <f>B1832&amp;COUNTIF($B$2:B1832,B1832)</f>
        <v>鹿児島県19</v>
      </c>
      <c r="B1832" s="32" t="s">
        <v>1971</v>
      </c>
      <c r="C1832" s="32" t="s">
        <v>1990</v>
      </c>
      <c r="D1832" s="32" t="str">
        <f t="shared" si="28"/>
        <v>鹿児島県姶良市</v>
      </c>
      <c r="E1832" s="35" t="s">
        <v>2542</v>
      </c>
    </row>
    <row r="1833" spans="1:5" x14ac:dyDescent="0.45">
      <c r="A1833" s="34" t="str">
        <f>B1833&amp;COUNTIF($B$2:B1833,B1833)</f>
        <v>鹿児島県20</v>
      </c>
      <c r="B1833" s="32" t="s">
        <v>1971</v>
      </c>
      <c r="C1833" s="32" t="s">
        <v>1991</v>
      </c>
      <c r="D1833" s="32" t="str">
        <f t="shared" si="28"/>
        <v>鹿児島県三島村</v>
      </c>
      <c r="E1833" s="35" t="s">
        <v>2535</v>
      </c>
    </row>
    <row r="1834" spans="1:5" x14ac:dyDescent="0.45">
      <c r="A1834" s="34" t="str">
        <f>B1834&amp;COUNTIF($B$2:B1834,B1834)</f>
        <v>鹿児島県21</v>
      </c>
      <c r="B1834" s="32" t="s">
        <v>1971</v>
      </c>
      <c r="C1834" s="32" t="s">
        <v>1992</v>
      </c>
      <c r="D1834" s="32" t="str">
        <f t="shared" si="28"/>
        <v>鹿児島県十島村</v>
      </c>
      <c r="E1834" s="35" t="s">
        <v>2535</v>
      </c>
    </row>
    <row r="1835" spans="1:5" x14ac:dyDescent="0.45">
      <c r="A1835" s="34" t="str">
        <f>B1835&amp;COUNTIF($B$2:B1835,B1835)</f>
        <v>鹿児島県22</v>
      </c>
      <c r="B1835" s="32" t="s">
        <v>1971</v>
      </c>
      <c r="C1835" s="32" t="s">
        <v>1993</v>
      </c>
      <c r="D1835" s="32" t="str">
        <f t="shared" si="28"/>
        <v>鹿児島県さつま町</v>
      </c>
      <c r="E1835" s="35" t="s">
        <v>2540</v>
      </c>
    </row>
    <row r="1836" spans="1:5" x14ac:dyDescent="0.45">
      <c r="A1836" s="34" t="str">
        <f>B1836&amp;COUNTIF($B$2:B1836,B1836)</f>
        <v>鹿児島県23</v>
      </c>
      <c r="B1836" s="32" t="s">
        <v>1971</v>
      </c>
      <c r="C1836" s="32" t="s">
        <v>1994</v>
      </c>
      <c r="D1836" s="32" t="str">
        <f t="shared" si="28"/>
        <v>鹿児島県長島町</v>
      </c>
      <c r="E1836" s="35" t="s">
        <v>2538</v>
      </c>
    </row>
    <row r="1837" spans="1:5" x14ac:dyDescent="0.45">
      <c r="A1837" s="34" t="str">
        <f>B1837&amp;COUNTIF($B$2:B1837,B1837)</f>
        <v>鹿児島県24</v>
      </c>
      <c r="B1837" s="32" t="s">
        <v>1971</v>
      </c>
      <c r="C1837" s="32" t="s">
        <v>1995</v>
      </c>
      <c r="D1837" s="32" t="str">
        <f t="shared" si="28"/>
        <v>鹿児島県湧水町</v>
      </c>
      <c r="E1837" s="35" t="s">
        <v>2542</v>
      </c>
    </row>
    <row r="1838" spans="1:5" x14ac:dyDescent="0.45">
      <c r="A1838" s="34" t="str">
        <f>B1838&amp;COUNTIF($B$2:B1838,B1838)</f>
        <v>鹿児島県25</v>
      </c>
      <c r="B1838" s="32" t="s">
        <v>1971</v>
      </c>
      <c r="C1838" s="32" t="s">
        <v>1996</v>
      </c>
      <c r="D1838" s="32" t="str">
        <f t="shared" si="28"/>
        <v>鹿児島県大崎町</v>
      </c>
      <c r="E1838" s="35" t="s">
        <v>2541</v>
      </c>
    </row>
    <row r="1839" spans="1:5" x14ac:dyDescent="0.45">
      <c r="A1839" s="34" t="str">
        <f>B1839&amp;COUNTIF($B$2:B1839,B1839)</f>
        <v>鹿児島県26</v>
      </c>
      <c r="B1839" s="32" t="s">
        <v>1971</v>
      </c>
      <c r="C1839" s="32" t="s">
        <v>1997</v>
      </c>
      <c r="D1839" s="32" t="str">
        <f t="shared" si="28"/>
        <v>鹿児島県東串良町</v>
      </c>
      <c r="E1839" s="35" t="s">
        <v>2536</v>
      </c>
    </row>
    <row r="1840" spans="1:5" x14ac:dyDescent="0.45">
      <c r="A1840" s="34" t="str">
        <f>B1840&amp;COUNTIF($B$2:B1840,B1840)</f>
        <v>鹿児島県27</v>
      </c>
      <c r="B1840" s="32" t="s">
        <v>1971</v>
      </c>
      <c r="C1840" s="32" t="s">
        <v>1998</v>
      </c>
      <c r="D1840" s="32" t="str">
        <f t="shared" si="28"/>
        <v>鹿児島県錦江町</v>
      </c>
      <c r="E1840" s="35" t="s">
        <v>2536</v>
      </c>
    </row>
    <row r="1841" spans="1:5" x14ac:dyDescent="0.45">
      <c r="A1841" s="34" t="str">
        <f>B1841&amp;COUNTIF($B$2:B1841,B1841)</f>
        <v>鹿児島県28</v>
      </c>
      <c r="B1841" s="32" t="s">
        <v>1971</v>
      </c>
      <c r="C1841" s="32" t="s">
        <v>1999</v>
      </c>
      <c r="D1841" s="32" t="str">
        <f t="shared" si="28"/>
        <v>鹿児島県南大隅町</v>
      </c>
      <c r="E1841" s="35" t="s">
        <v>2536</v>
      </c>
    </row>
    <row r="1842" spans="1:5" x14ac:dyDescent="0.45">
      <c r="A1842" s="34" t="str">
        <f>B1842&amp;COUNTIF($B$2:B1842,B1842)</f>
        <v>鹿児島県29</v>
      </c>
      <c r="B1842" s="32" t="s">
        <v>1971</v>
      </c>
      <c r="C1842" s="32" t="s">
        <v>2000</v>
      </c>
      <c r="D1842" s="32" t="str">
        <f t="shared" si="28"/>
        <v>鹿児島県肝付町</v>
      </c>
      <c r="E1842" s="35" t="s">
        <v>2536</v>
      </c>
    </row>
    <row r="1843" spans="1:5" x14ac:dyDescent="0.45">
      <c r="A1843" s="34" t="str">
        <f>B1843&amp;COUNTIF($B$2:B1843,B1843)</f>
        <v>鹿児島県30</v>
      </c>
      <c r="B1843" s="32" t="s">
        <v>1971</v>
      </c>
      <c r="C1843" s="32" t="s">
        <v>2001</v>
      </c>
      <c r="D1843" s="32" t="str">
        <f t="shared" si="28"/>
        <v>鹿児島県中種子町</v>
      </c>
      <c r="E1843" s="35" t="s">
        <v>2539</v>
      </c>
    </row>
    <row r="1844" spans="1:5" x14ac:dyDescent="0.45">
      <c r="A1844" s="34" t="str">
        <f>B1844&amp;COUNTIF($B$2:B1844,B1844)</f>
        <v>鹿児島県31</v>
      </c>
      <c r="B1844" s="32" t="s">
        <v>1971</v>
      </c>
      <c r="C1844" s="32" t="s">
        <v>2002</v>
      </c>
      <c r="D1844" s="32" t="str">
        <f t="shared" si="28"/>
        <v>鹿児島県南種子町</v>
      </c>
      <c r="E1844" s="35" t="s">
        <v>2539</v>
      </c>
    </row>
    <row r="1845" spans="1:5" x14ac:dyDescent="0.45">
      <c r="A1845" s="34" t="str">
        <f>B1845&amp;COUNTIF($B$2:B1845,B1845)</f>
        <v>鹿児島県32</v>
      </c>
      <c r="B1845" s="32" t="s">
        <v>1971</v>
      </c>
      <c r="C1845" s="32" t="s">
        <v>2003</v>
      </c>
      <c r="D1845" s="32" t="str">
        <f t="shared" si="28"/>
        <v>鹿児島県屋久島町</v>
      </c>
      <c r="E1845" s="35" t="s">
        <v>2539</v>
      </c>
    </row>
    <row r="1846" spans="1:5" x14ac:dyDescent="0.45">
      <c r="A1846" s="34" t="str">
        <f>B1846&amp;COUNTIF($B$2:B1846,B1846)</f>
        <v>鹿児島県33</v>
      </c>
      <c r="B1846" s="32" t="s">
        <v>1971</v>
      </c>
      <c r="C1846" s="32" t="s">
        <v>2004</v>
      </c>
      <c r="D1846" s="32" t="str">
        <f t="shared" si="28"/>
        <v>鹿児島県大和村</v>
      </c>
      <c r="E1846" s="35" t="s">
        <v>2543</v>
      </c>
    </row>
    <row r="1847" spans="1:5" x14ac:dyDescent="0.45">
      <c r="A1847" s="34" t="str">
        <f>B1847&amp;COUNTIF($B$2:B1847,B1847)</f>
        <v>鹿児島県34</v>
      </c>
      <c r="B1847" s="32" t="s">
        <v>1971</v>
      </c>
      <c r="C1847" s="32" t="s">
        <v>2005</v>
      </c>
      <c r="D1847" s="32" t="str">
        <f t="shared" si="28"/>
        <v>鹿児島県宇検村</v>
      </c>
      <c r="E1847" s="35" t="s">
        <v>2543</v>
      </c>
    </row>
    <row r="1848" spans="1:5" x14ac:dyDescent="0.45">
      <c r="A1848" s="34" t="str">
        <f>B1848&amp;COUNTIF($B$2:B1848,B1848)</f>
        <v>鹿児島県35</v>
      </c>
      <c r="B1848" s="32" t="s">
        <v>1971</v>
      </c>
      <c r="C1848" s="32" t="s">
        <v>2006</v>
      </c>
      <c r="D1848" s="32" t="str">
        <f t="shared" si="28"/>
        <v>鹿児島県瀬戸内町</v>
      </c>
      <c r="E1848" s="35" t="s">
        <v>2543</v>
      </c>
    </row>
    <row r="1849" spans="1:5" x14ac:dyDescent="0.45">
      <c r="A1849" s="34" t="str">
        <f>B1849&amp;COUNTIF($B$2:B1849,B1849)</f>
        <v>鹿児島県36</v>
      </c>
      <c r="B1849" s="32" t="s">
        <v>1971</v>
      </c>
      <c r="C1849" s="32" t="s">
        <v>2007</v>
      </c>
      <c r="D1849" s="32" t="str">
        <f t="shared" si="28"/>
        <v>鹿児島県龍郷町</v>
      </c>
      <c r="E1849" s="35" t="s">
        <v>2543</v>
      </c>
    </row>
    <row r="1850" spans="1:5" x14ac:dyDescent="0.45">
      <c r="A1850" s="34" t="str">
        <f>B1850&amp;COUNTIF($B$2:B1850,B1850)</f>
        <v>鹿児島県37</v>
      </c>
      <c r="B1850" s="32" t="s">
        <v>1971</v>
      </c>
      <c r="C1850" s="32" t="s">
        <v>2008</v>
      </c>
      <c r="D1850" s="32" t="str">
        <f t="shared" si="28"/>
        <v>鹿児島県喜界町</v>
      </c>
      <c r="E1850" s="35" t="s">
        <v>2543</v>
      </c>
    </row>
    <row r="1851" spans="1:5" x14ac:dyDescent="0.45">
      <c r="A1851" s="34" t="str">
        <f>B1851&amp;COUNTIF($B$2:B1851,B1851)</f>
        <v>鹿児島県38</v>
      </c>
      <c r="B1851" s="32" t="s">
        <v>1971</v>
      </c>
      <c r="C1851" s="32" t="s">
        <v>2009</v>
      </c>
      <c r="D1851" s="32" t="str">
        <f t="shared" si="28"/>
        <v>鹿児島県徳之島町</v>
      </c>
      <c r="E1851" s="35" t="s">
        <v>2543</v>
      </c>
    </row>
    <row r="1852" spans="1:5" x14ac:dyDescent="0.45">
      <c r="A1852" s="34" t="str">
        <f>B1852&amp;COUNTIF($B$2:B1852,B1852)</f>
        <v>鹿児島県39</v>
      </c>
      <c r="B1852" s="32" t="s">
        <v>1971</v>
      </c>
      <c r="C1852" s="32" t="s">
        <v>2010</v>
      </c>
      <c r="D1852" s="32" t="str">
        <f t="shared" si="28"/>
        <v>鹿児島県天城町</v>
      </c>
      <c r="E1852" s="35" t="s">
        <v>2543</v>
      </c>
    </row>
    <row r="1853" spans="1:5" x14ac:dyDescent="0.45">
      <c r="A1853" s="34" t="str">
        <f>B1853&amp;COUNTIF($B$2:B1853,B1853)</f>
        <v>鹿児島県40</v>
      </c>
      <c r="B1853" s="32" t="s">
        <v>1971</v>
      </c>
      <c r="C1853" s="32" t="s">
        <v>2011</v>
      </c>
      <c r="D1853" s="32" t="str">
        <f t="shared" si="28"/>
        <v>鹿児島県伊仙町</v>
      </c>
      <c r="E1853" s="35" t="s">
        <v>2543</v>
      </c>
    </row>
    <row r="1854" spans="1:5" x14ac:dyDescent="0.45">
      <c r="A1854" s="34" t="str">
        <f>B1854&amp;COUNTIF($B$2:B1854,B1854)</f>
        <v>鹿児島県41</v>
      </c>
      <c r="B1854" s="32" t="s">
        <v>1971</v>
      </c>
      <c r="C1854" s="32" t="s">
        <v>2012</v>
      </c>
      <c r="D1854" s="32" t="str">
        <f t="shared" si="28"/>
        <v>鹿児島県和泊町</v>
      </c>
      <c r="E1854" s="35" t="s">
        <v>2543</v>
      </c>
    </row>
    <row r="1855" spans="1:5" x14ac:dyDescent="0.45">
      <c r="A1855" s="34" t="str">
        <f>B1855&amp;COUNTIF($B$2:B1855,B1855)</f>
        <v>鹿児島県42</v>
      </c>
      <c r="B1855" s="32" t="s">
        <v>1971</v>
      </c>
      <c r="C1855" s="32" t="s">
        <v>2013</v>
      </c>
      <c r="D1855" s="32" t="str">
        <f t="shared" si="28"/>
        <v>鹿児島県知名町</v>
      </c>
      <c r="E1855" s="35" t="s">
        <v>2543</v>
      </c>
    </row>
    <row r="1856" spans="1:5" x14ac:dyDescent="0.45">
      <c r="A1856" s="34" t="str">
        <f>B1856&amp;COUNTIF($B$2:B1856,B1856)</f>
        <v>鹿児島県43</v>
      </c>
      <c r="B1856" s="32" t="s">
        <v>1971</v>
      </c>
      <c r="C1856" s="32" t="s">
        <v>2014</v>
      </c>
      <c r="D1856" s="32" t="str">
        <f t="shared" si="28"/>
        <v>鹿児島県与論町</v>
      </c>
      <c r="E1856" s="35" t="s">
        <v>2543</v>
      </c>
    </row>
    <row r="1857" spans="1:5" x14ac:dyDescent="0.45">
      <c r="A1857" s="34" t="str">
        <f>B1857&amp;COUNTIF($B$2:B1857,B1857)</f>
        <v>沖縄県1</v>
      </c>
      <c r="B1857" s="32" t="s">
        <v>2015</v>
      </c>
      <c r="C1857" s="32" t="s">
        <v>2016</v>
      </c>
      <c r="D1857" s="32" t="str">
        <f t="shared" si="28"/>
        <v>沖縄県那覇市</v>
      </c>
      <c r="E1857" s="35" t="s">
        <v>2172</v>
      </c>
    </row>
    <row r="1858" spans="1:5" x14ac:dyDescent="0.45">
      <c r="A1858" s="34" t="str">
        <f>B1858&amp;COUNTIF($B$2:B1858,B1858)</f>
        <v>沖縄県2</v>
      </c>
      <c r="B1858" s="32" t="s">
        <v>2015</v>
      </c>
      <c r="C1858" s="32" t="s">
        <v>2017</v>
      </c>
      <c r="D1858" s="32" t="str">
        <f t="shared" ref="D1858:D1897" si="29">B1858&amp;C1858</f>
        <v>沖縄県宜野湾市</v>
      </c>
      <c r="E1858" s="35" t="s">
        <v>2428</v>
      </c>
    </row>
    <row r="1859" spans="1:5" x14ac:dyDescent="0.45">
      <c r="A1859" s="34" t="str">
        <f>B1859&amp;COUNTIF($B$2:B1859,B1859)</f>
        <v>沖縄県3</v>
      </c>
      <c r="B1859" s="32" t="s">
        <v>2015</v>
      </c>
      <c r="C1859" s="32" t="s">
        <v>2018</v>
      </c>
      <c r="D1859" s="32" t="str">
        <f t="shared" si="29"/>
        <v>沖縄県石垣市</v>
      </c>
      <c r="E1859" s="35" t="s">
        <v>2544</v>
      </c>
    </row>
    <row r="1860" spans="1:5" x14ac:dyDescent="0.45">
      <c r="A1860" s="34" t="str">
        <f>B1860&amp;COUNTIF($B$2:B1860,B1860)</f>
        <v>沖縄県4</v>
      </c>
      <c r="B1860" s="32" t="s">
        <v>2015</v>
      </c>
      <c r="C1860" s="32" t="s">
        <v>2019</v>
      </c>
      <c r="D1860" s="32" t="str">
        <f t="shared" si="29"/>
        <v>沖縄県浦添市</v>
      </c>
      <c r="E1860" s="35" t="s">
        <v>2172</v>
      </c>
    </row>
    <row r="1861" spans="1:5" x14ac:dyDescent="0.45">
      <c r="A1861" s="34" t="str">
        <f>B1861&amp;COUNTIF($B$2:B1861,B1861)</f>
        <v>沖縄県5</v>
      </c>
      <c r="B1861" s="32" t="s">
        <v>2015</v>
      </c>
      <c r="C1861" s="32" t="s">
        <v>2020</v>
      </c>
      <c r="D1861" s="32" t="str">
        <f t="shared" si="29"/>
        <v>沖縄県名護市</v>
      </c>
      <c r="E1861" s="35" t="s">
        <v>2171</v>
      </c>
    </row>
    <row r="1862" spans="1:5" x14ac:dyDescent="0.45">
      <c r="A1862" s="34" t="str">
        <f>B1862&amp;COUNTIF($B$2:B1862,B1862)</f>
        <v>沖縄県6</v>
      </c>
      <c r="B1862" s="32" t="s">
        <v>2015</v>
      </c>
      <c r="C1862" s="32" t="s">
        <v>2021</v>
      </c>
      <c r="D1862" s="32" t="str">
        <f t="shared" si="29"/>
        <v>沖縄県糸満市</v>
      </c>
      <c r="E1862" s="35" t="s">
        <v>2172</v>
      </c>
    </row>
    <row r="1863" spans="1:5" x14ac:dyDescent="0.45">
      <c r="A1863" s="34" t="str">
        <f>B1863&amp;COUNTIF($B$2:B1863,B1863)</f>
        <v>沖縄県7</v>
      </c>
      <c r="B1863" s="32" t="s">
        <v>2015</v>
      </c>
      <c r="C1863" s="32" t="s">
        <v>2022</v>
      </c>
      <c r="D1863" s="32" t="str">
        <f t="shared" si="29"/>
        <v>沖縄県沖縄市</v>
      </c>
      <c r="E1863" s="35" t="s">
        <v>2428</v>
      </c>
    </row>
    <row r="1864" spans="1:5" x14ac:dyDescent="0.45">
      <c r="A1864" s="34" t="str">
        <f>B1864&amp;COUNTIF($B$2:B1864,B1864)</f>
        <v>沖縄県8</v>
      </c>
      <c r="B1864" s="32" t="s">
        <v>2015</v>
      </c>
      <c r="C1864" s="32" t="s">
        <v>2023</v>
      </c>
      <c r="D1864" s="32" t="str">
        <f t="shared" si="29"/>
        <v>沖縄県豊見城市</v>
      </c>
      <c r="E1864" s="35" t="s">
        <v>2172</v>
      </c>
    </row>
    <row r="1865" spans="1:5" x14ac:dyDescent="0.45">
      <c r="A1865" s="34" t="str">
        <f>B1865&amp;COUNTIF($B$2:B1865,B1865)</f>
        <v>沖縄県9</v>
      </c>
      <c r="B1865" s="32" t="s">
        <v>2015</v>
      </c>
      <c r="C1865" s="32" t="s">
        <v>2024</v>
      </c>
      <c r="D1865" s="32" t="str">
        <f t="shared" si="29"/>
        <v>沖縄県うるま市</v>
      </c>
      <c r="E1865" s="35" t="s">
        <v>2428</v>
      </c>
    </row>
    <row r="1866" spans="1:5" x14ac:dyDescent="0.45">
      <c r="A1866" s="34" t="str">
        <f>B1866&amp;COUNTIF($B$2:B1866,B1866)</f>
        <v>沖縄県10</v>
      </c>
      <c r="B1866" s="32" t="s">
        <v>2015</v>
      </c>
      <c r="C1866" s="32" t="s">
        <v>2025</v>
      </c>
      <c r="D1866" s="32" t="str">
        <f t="shared" si="29"/>
        <v>沖縄県宮古島市</v>
      </c>
      <c r="E1866" s="35" t="s">
        <v>2099</v>
      </c>
    </row>
    <row r="1867" spans="1:5" x14ac:dyDescent="0.45">
      <c r="A1867" s="34" t="str">
        <f>B1867&amp;COUNTIF($B$2:B1867,B1867)</f>
        <v>沖縄県11</v>
      </c>
      <c r="B1867" s="32" t="s">
        <v>2015</v>
      </c>
      <c r="C1867" s="32" t="s">
        <v>2026</v>
      </c>
      <c r="D1867" s="32" t="str">
        <f t="shared" si="29"/>
        <v>沖縄県南城市</v>
      </c>
      <c r="E1867" s="35" t="s">
        <v>2172</v>
      </c>
    </row>
    <row r="1868" spans="1:5" x14ac:dyDescent="0.45">
      <c r="A1868" s="34" t="str">
        <f>B1868&amp;COUNTIF($B$2:B1868,B1868)</f>
        <v>沖縄県12</v>
      </c>
      <c r="B1868" s="32" t="s">
        <v>2015</v>
      </c>
      <c r="C1868" s="32" t="s">
        <v>2027</v>
      </c>
      <c r="D1868" s="32" t="str">
        <f t="shared" si="29"/>
        <v>沖縄県国頭村</v>
      </c>
      <c r="E1868" s="35" t="s">
        <v>2171</v>
      </c>
    </row>
    <row r="1869" spans="1:5" x14ac:dyDescent="0.45">
      <c r="A1869" s="34" t="str">
        <f>B1869&amp;COUNTIF($B$2:B1869,B1869)</f>
        <v>沖縄県13</v>
      </c>
      <c r="B1869" s="32" t="s">
        <v>2015</v>
      </c>
      <c r="C1869" s="32" t="s">
        <v>2028</v>
      </c>
      <c r="D1869" s="32" t="str">
        <f t="shared" si="29"/>
        <v>沖縄県大宜味村</v>
      </c>
      <c r="E1869" s="35" t="s">
        <v>2171</v>
      </c>
    </row>
    <row r="1870" spans="1:5" x14ac:dyDescent="0.45">
      <c r="A1870" s="34" t="str">
        <f>B1870&amp;COUNTIF($B$2:B1870,B1870)</f>
        <v>沖縄県14</v>
      </c>
      <c r="B1870" s="32" t="s">
        <v>2015</v>
      </c>
      <c r="C1870" s="32" t="s">
        <v>2029</v>
      </c>
      <c r="D1870" s="32" t="str">
        <f t="shared" si="29"/>
        <v>沖縄県東村</v>
      </c>
      <c r="E1870" s="35" t="s">
        <v>2171</v>
      </c>
    </row>
    <row r="1871" spans="1:5" x14ac:dyDescent="0.45">
      <c r="A1871" s="34" t="str">
        <f>B1871&amp;COUNTIF($B$2:B1871,B1871)</f>
        <v>沖縄県15</v>
      </c>
      <c r="B1871" s="32" t="s">
        <v>2015</v>
      </c>
      <c r="C1871" s="32" t="s">
        <v>2030</v>
      </c>
      <c r="D1871" s="32" t="str">
        <f t="shared" si="29"/>
        <v>沖縄県今帰仁村</v>
      </c>
      <c r="E1871" s="35" t="s">
        <v>2171</v>
      </c>
    </row>
    <row r="1872" spans="1:5" x14ac:dyDescent="0.45">
      <c r="A1872" s="34" t="str">
        <f>B1872&amp;COUNTIF($B$2:B1872,B1872)</f>
        <v>沖縄県16</v>
      </c>
      <c r="B1872" s="32" t="s">
        <v>2015</v>
      </c>
      <c r="C1872" s="32" t="s">
        <v>2031</v>
      </c>
      <c r="D1872" s="32" t="str">
        <f t="shared" si="29"/>
        <v>沖縄県本部町</v>
      </c>
      <c r="E1872" s="35" t="s">
        <v>2171</v>
      </c>
    </row>
    <row r="1873" spans="1:5" x14ac:dyDescent="0.45">
      <c r="A1873" s="34" t="str">
        <f>B1873&amp;COUNTIF($B$2:B1873,B1873)</f>
        <v>沖縄県17</v>
      </c>
      <c r="B1873" s="32" t="s">
        <v>2015</v>
      </c>
      <c r="C1873" s="32" t="s">
        <v>2032</v>
      </c>
      <c r="D1873" s="32" t="str">
        <f t="shared" si="29"/>
        <v>沖縄県恩納村</v>
      </c>
      <c r="E1873" s="35" t="s">
        <v>2428</v>
      </c>
    </row>
    <row r="1874" spans="1:5" x14ac:dyDescent="0.45">
      <c r="A1874" s="34" t="str">
        <f>B1874&amp;COUNTIF($B$2:B1874,B1874)</f>
        <v>沖縄県18</v>
      </c>
      <c r="B1874" s="32" t="s">
        <v>2015</v>
      </c>
      <c r="C1874" s="32" t="s">
        <v>2033</v>
      </c>
      <c r="D1874" s="32" t="str">
        <f t="shared" si="29"/>
        <v>沖縄県宜野座村</v>
      </c>
      <c r="E1874" s="35" t="s">
        <v>2428</v>
      </c>
    </row>
    <row r="1875" spans="1:5" x14ac:dyDescent="0.45">
      <c r="A1875" s="34" t="str">
        <f>B1875&amp;COUNTIF($B$2:B1875,B1875)</f>
        <v>沖縄県19</v>
      </c>
      <c r="B1875" s="32" t="s">
        <v>2015</v>
      </c>
      <c r="C1875" s="32" t="s">
        <v>2034</v>
      </c>
      <c r="D1875" s="32" t="str">
        <f t="shared" si="29"/>
        <v>沖縄県金武町</v>
      </c>
      <c r="E1875" s="35" t="s">
        <v>2428</v>
      </c>
    </row>
    <row r="1876" spans="1:5" x14ac:dyDescent="0.45">
      <c r="A1876" s="34" t="str">
        <f>B1876&amp;COUNTIF($B$2:B1876,B1876)</f>
        <v>沖縄県20</v>
      </c>
      <c r="B1876" s="32" t="s">
        <v>2015</v>
      </c>
      <c r="C1876" s="32" t="s">
        <v>2035</v>
      </c>
      <c r="D1876" s="32" t="str">
        <f t="shared" si="29"/>
        <v>沖縄県伊江村</v>
      </c>
      <c r="E1876" s="35" t="s">
        <v>2171</v>
      </c>
    </row>
    <row r="1877" spans="1:5" x14ac:dyDescent="0.45">
      <c r="A1877" s="34" t="str">
        <f>B1877&amp;COUNTIF($B$2:B1877,B1877)</f>
        <v>沖縄県21</v>
      </c>
      <c r="B1877" s="32" t="s">
        <v>2015</v>
      </c>
      <c r="C1877" s="32" t="s">
        <v>2036</v>
      </c>
      <c r="D1877" s="32" t="str">
        <f t="shared" si="29"/>
        <v>沖縄県読谷村</v>
      </c>
      <c r="E1877" s="35" t="s">
        <v>2428</v>
      </c>
    </row>
    <row r="1878" spans="1:5" x14ac:dyDescent="0.45">
      <c r="A1878" s="34" t="str">
        <f>B1878&amp;COUNTIF($B$2:B1878,B1878)</f>
        <v>沖縄県22</v>
      </c>
      <c r="B1878" s="32" t="s">
        <v>2015</v>
      </c>
      <c r="C1878" s="32" t="s">
        <v>2037</v>
      </c>
      <c r="D1878" s="32" t="str">
        <f t="shared" si="29"/>
        <v>沖縄県嘉手納町</v>
      </c>
      <c r="E1878" s="35" t="s">
        <v>2428</v>
      </c>
    </row>
    <row r="1879" spans="1:5" x14ac:dyDescent="0.45">
      <c r="A1879" s="34" t="str">
        <f>B1879&amp;COUNTIF($B$2:B1879,B1879)</f>
        <v>沖縄県23</v>
      </c>
      <c r="B1879" s="32" t="s">
        <v>2015</v>
      </c>
      <c r="C1879" s="32" t="s">
        <v>2038</v>
      </c>
      <c r="D1879" s="32" t="str">
        <f t="shared" si="29"/>
        <v>沖縄県北谷町</v>
      </c>
      <c r="E1879" s="35" t="s">
        <v>2428</v>
      </c>
    </row>
    <row r="1880" spans="1:5" x14ac:dyDescent="0.45">
      <c r="A1880" s="34" t="str">
        <f>B1880&amp;COUNTIF($B$2:B1880,B1880)</f>
        <v>沖縄県24</v>
      </c>
      <c r="B1880" s="32" t="s">
        <v>2015</v>
      </c>
      <c r="C1880" s="32" t="s">
        <v>2039</v>
      </c>
      <c r="D1880" s="32" t="str">
        <f t="shared" si="29"/>
        <v>沖縄県北中城村</v>
      </c>
      <c r="E1880" s="35" t="s">
        <v>2428</v>
      </c>
    </row>
    <row r="1881" spans="1:5" x14ac:dyDescent="0.45">
      <c r="A1881" s="34" t="str">
        <f>B1881&amp;COUNTIF($B$2:B1881,B1881)</f>
        <v>沖縄県25</v>
      </c>
      <c r="B1881" s="32" t="s">
        <v>2015</v>
      </c>
      <c r="C1881" s="32" t="s">
        <v>2040</v>
      </c>
      <c r="D1881" s="32" t="str">
        <f t="shared" si="29"/>
        <v>沖縄県中城村</v>
      </c>
      <c r="E1881" s="35" t="s">
        <v>2428</v>
      </c>
    </row>
    <row r="1882" spans="1:5" x14ac:dyDescent="0.45">
      <c r="A1882" s="34" t="str">
        <f>B1882&amp;COUNTIF($B$2:B1882,B1882)</f>
        <v>沖縄県26</v>
      </c>
      <c r="B1882" s="32" t="s">
        <v>2015</v>
      </c>
      <c r="C1882" s="32" t="s">
        <v>2041</v>
      </c>
      <c r="D1882" s="32" t="str">
        <f t="shared" si="29"/>
        <v>沖縄県西原町</v>
      </c>
      <c r="E1882" s="35" t="s">
        <v>2172</v>
      </c>
    </row>
    <row r="1883" spans="1:5" x14ac:dyDescent="0.45">
      <c r="A1883" s="34" t="str">
        <f>B1883&amp;COUNTIF($B$2:B1883,B1883)</f>
        <v>沖縄県27</v>
      </c>
      <c r="B1883" s="32" t="s">
        <v>2015</v>
      </c>
      <c r="C1883" s="32" t="s">
        <v>2042</v>
      </c>
      <c r="D1883" s="32" t="str">
        <f t="shared" si="29"/>
        <v>沖縄県与那原町</v>
      </c>
      <c r="E1883" s="35" t="s">
        <v>2172</v>
      </c>
    </row>
    <row r="1884" spans="1:5" x14ac:dyDescent="0.45">
      <c r="A1884" s="34" t="str">
        <f>B1884&amp;COUNTIF($B$2:B1884,B1884)</f>
        <v>沖縄県28</v>
      </c>
      <c r="B1884" s="32" t="s">
        <v>2015</v>
      </c>
      <c r="C1884" s="32" t="s">
        <v>2043</v>
      </c>
      <c r="D1884" s="32" t="str">
        <f t="shared" si="29"/>
        <v>沖縄県南風原町</v>
      </c>
      <c r="E1884" s="35" t="s">
        <v>2172</v>
      </c>
    </row>
    <row r="1885" spans="1:5" x14ac:dyDescent="0.45">
      <c r="A1885" s="34" t="str">
        <f>B1885&amp;COUNTIF($B$2:B1885,B1885)</f>
        <v>沖縄県29</v>
      </c>
      <c r="B1885" s="32" t="s">
        <v>2015</v>
      </c>
      <c r="C1885" s="32" t="s">
        <v>2044</v>
      </c>
      <c r="D1885" s="32" t="str">
        <f t="shared" si="29"/>
        <v>沖縄県渡嘉敷村</v>
      </c>
      <c r="E1885" s="35" t="s">
        <v>2172</v>
      </c>
    </row>
    <row r="1886" spans="1:5" x14ac:dyDescent="0.45">
      <c r="A1886" s="34" t="str">
        <f>B1886&amp;COUNTIF($B$2:B1886,B1886)</f>
        <v>沖縄県30</v>
      </c>
      <c r="B1886" s="32" t="s">
        <v>2015</v>
      </c>
      <c r="C1886" s="32" t="s">
        <v>2045</v>
      </c>
      <c r="D1886" s="32" t="str">
        <f t="shared" si="29"/>
        <v>沖縄県座間味村</v>
      </c>
      <c r="E1886" s="35" t="s">
        <v>2172</v>
      </c>
    </row>
    <row r="1887" spans="1:5" x14ac:dyDescent="0.45">
      <c r="A1887" s="34" t="str">
        <f>B1887&amp;COUNTIF($B$2:B1887,B1887)</f>
        <v>沖縄県31</v>
      </c>
      <c r="B1887" s="32" t="s">
        <v>2015</v>
      </c>
      <c r="C1887" s="32" t="s">
        <v>2046</v>
      </c>
      <c r="D1887" s="32" t="str">
        <f t="shared" si="29"/>
        <v>沖縄県粟国村</v>
      </c>
      <c r="E1887" s="35" t="s">
        <v>2172</v>
      </c>
    </row>
    <row r="1888" spans="1:5" x14ac:dyDescent="0.45">
      <c r="A1888" s="34" t="str">
        <f>B1888&amp;COUNTIF($B$2:B1888,B1888)</f>
        <v>沖縄県32</v>
      </c>
      <c r="B1888" s="32" t="s">
        <v>2015</v>
      </c>
      <c r="C1888" s="32" t="s">
        <v>2047</v>
      </c>
      <c r="D1888" s="32" t="str">
        <f t="shared" si="29"/>
        <v>沖縄県渡名喜村</v>
      </c>
      <c r="E1888" s="35" t="s">
        <v>2172</v>
      </c>
    </row>
    <row r="1889" spans="1:5" x14ac:dyDescent="0.45">
      <c r="A1889" s="34" t="str">
        <f>B1889&amp;COUNTIF($B$2:B1889,B1889)</f>
        <v>沖縄県33</v>
      </c>
      <c r="B1889" s="32" t="s">
        <v>2015</v>
      </c>
      <c r="C1889" s="32" t="s">
        <v>2048</v>
      </c>
      <c r="D1889" s="32" t="str">
        <f t="shared" si="29"/>
        <v>沖縄県南大東村</v>
      </c>
      <c r="E1889" s="35" t="s">
        <v>2172</v>
      </c>
    </row>
    <row r="1890" spans="1:5" x14ac:dyDescent="0.45">
      <c r="A1890" s="34" t="str">
        <f>B1890&amp;COUNTIF($B$2:B1890,B1890)</f>
        <v>沖縄県34</v>
      </c>
      <c r="B1890" s="32" t="s">
        <v>2015</v>
      </c>
      <c r="C1890" s="32" t="s">
        <v>2049</v>
      </c>
      <c r="D1890" s="32" t="str">
        <f t="shared" si="29"/>
        <v>沖縄県北大東村</v>
      </c>
      <c r="E1890" s="35" t="s">
        <v>2172</v>
      </c>
    </row>
    <row r="1891" spans="1:5" x14ac:dyDescent="0.45">
      <c r="A1891" s="34" t="str">
        <f>B1891&amp;COUNTIF($B$2:B1891,B1891)</f>
        <v>沖縄県35</v>
      </c>
      <c r="B1891" s="32" t="s">
        <v>2015</v>
      </c>
      <c r="C1891" s="32" t="s">
        <v>2050</v>
      </c>
      <c r="D1891" s="32" t="str">
        <f t="shared" si="29"/>
        <v>沖縄県伊平屋村</v>
      </c>
      <c r="E1891" s="35" t="s">
        <v>2171</v>
      </c>
    </row>
    <row r="1892" spans="1:5" x14ac:dyDescent="0.45">
      <c r="A1892" s="34" t="str">
        <f>B1892&amp;COUNTIF($B$2:B1892,B1892)</f>
        <v>沖縄県36</v>
      </c>
      <c r="B1892" s="32" t="s">
        <v>2015</v>
      </c>
      <c r="C1892" s="32" t="s">
        <v>2051</v>
      </c>
      <c r="D1892" s="32" t="str">
        <f t="shared" si="29"/>
        <v>沖縄県伊是名村</v>
      </c>
      <c r="E1892" s="35" t="s">
        <v>2171</v>
      </c>
    </row>
    <row r="1893" spans="1:5" x14ac:dyDescent="0.45">
      <c r="A1893" s="34" t="str">
        <f>B1893&amp;COUNTIF($B$2:B1893,B1893)</f>
        <v>沖縄県37</v>
      </c>
      <c r="B1893" s="32" t="s">
        <v>2015</v>
      </c>
      <c r="C1893" s="32" t="s">
        <v>2052</v>
      </c>
      <c r="D1893" s="32" t="str">
        <f t="shared" si="29"/>
        <v>沖縄県久米島町</v>
      </c>
      <c r="E1893" s="35" t="s">
        <v>2172</v>
      </c>
    </row>
    <row r="1894" spans="1:5" x14ac:dyDescent="0.45">
      <c r="A1894" s="34" t="str">
        <f>B1894&amp;COUNTIF($B$2:B1894,B1894)</f>
        <v>沖縄県38</v>
      </c>
      <c r="B1894" s="32" t="s">
        <v>2015</v>
      </c>
      <c r="C1894" s="32" t="s">
        <v>2053</v>
      </c>
      <c r="D1894" s="32" t="str">
        <f t="shared" si="29"/>
        <v>沖縄県八重瀬町</v>
      </c>
      <c r="E1894" s="35" t="s">
        <v>2172</v>
      </c>
    </row>
    <row r="1895" spans="1:5" x14ac:dyDescent="0.45">
      <c r="A1895" s="34" t="str">
        <f>B1895&amp;COUNTIF($B$2:B1895,B1895)</f>
        <v>沖縄県39</v>
      </c>
      <c r="B1895" s="32" t="s">
        <v>2015</v>
      </c>
      <c r="C1895" s="32" t="s">
        <v>2054</v>
      </c>
      <c r="D1895" s="32" t="str">
        <f t="shared" si="29"/>
        <v>沖縄県多良間村</v>
      </c>
      <c r="E1895" s="35" t="s">
        <v>2099</v>
      </c>
    </row>
    <row r="1896" spans="1:5" x14ac:dyDescent="0.45">
      <c r="A1896" s="34" t="str">
        <f>B1896&amp;COUNTIF($B$2:B1896,B1896)</f>
        <v>沖縄県40</v>
      </c>
      <c r="B1896" s="32" t="s">
        <v>2015</v>
      </c>
      <c r="C1896" s="32" t="s">
        <v>2055</v>
      </c>
      <c r="D1896" s="32" t="str">
        <f t="shared" si="29"/>
        <v>沖縄県竹富町</v>
      </c>
      <c r="E1896" s="35" t="s">
        <v>2544</v>
      </c>
    </row>
    <row r="1897" spans="1:5" x14ac:dyDescent="0.45">
      <c r="A1897" s="31" t="str">
        <f>B1897&amp;COUNTIF($B$2:B1897,B1897)</f>
        <v>沖縄県41</v>
      </c>
      <c r="B1897" s="39" t="s">
        <v>2015</v>
      </c>
      <c r="C1897" s="39" t="s">
        <v>2056</v>
      </c>
      <c r="D1897" s="39" t="str">
        <f t="shared" si="29"/>
        <v>沖縄県与那国町</v>
      </c>
      <c r="E1897" s="40" t="s">
        <v>2544</v>
      </c>
    </row>
  </sheetData>
  <sheetProtection sheet="1" objects="1" scenarios="1"/>
  <phoneticPr fontId="1"/>
  <pageMargins left="0.7" right="0.7" top="0.75" bottom="0.75" header="0.3" footer="0.3"/>
  <pageSetup paperSize="9"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M D A A B Q S w M E F A A C A A g A O 1 a R V u z q t N y j A A A A 9 g A A A B I A H A B D b 2 5 m a W c v U G F j a 2 F n Z S 5 4 b W w g o h g A K K A U A A A A A A A A A A A A A A A A A A A A A A A A A A A A h Y 8 x D o I w G I W v Q r r T l r o Y 8 l M G N y M J i Y l x b U q F K r S G F s v d H D y S V x C j q J v j + 9 4 3 v H e / 3 i A f u z a 6 q N 5 p a z K U Y I o i Z a S t t K k z N P h D v E Q 5 h 1 L I k 6 h V N M n G p a O r M t R 4 f 0 4 J C S H g s M C 2 r w m j N C H 7 Y r O V j e o E + s j 6 v x x r 4 7 w w U i E O u 9 c Y z n B C G W Z 0 2 g R k h l B o 8 x X Y 1 D 3 b H w i r o f V D r / h R x O s S y B y B v D / w B 1 B L A w Q U A A I A C A A 7 V p F W 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O 1 a R V i i K R 7 g O A A A A E Q A A A B M A H A B G b 3 J t d W x h c y 9 T Z W N 0 a W 9 u M S 5 t I K I Y A C i g F A A A A A A A A A A A A A A A A A A A A A A A A A A A A C t O T S 7 J z M 9 T C I b Q h t Y A U E s B A i 0 A F A A C A A g A O 1 a R V u z q t N y j A A A A 9 g A A A B I A A A A A A A A A A A A A A A A A A A A A A E N v b m Z p Z y 9 Q Y W N r Y W d l L n h t b F B L A Q I t A B Q A A g A I A D t W k V Y P y u m r p A A A A O k A A A A T A A A A A A A A A A A A A A A A A O 8 A A A B b Q 2 9 u d G V u d F 9 U e X B l c 1 0 u e G 1 s U E s B A i 0 A F A A C A A g A O 1 a R V i i K R 7 g O A A A A E Q A A A B M A A A A A A A A A A A A A A A A A 4 A E A A E Z v c m 1 1 b G F z L 1 N l Y 3 R p b 2 4 x L m 1 Q S w U G A A A A A A M A A w D C A A A A O w 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C U P b m / 9 l M l M i C E U q 5 n Q 9 Z 0 A A A A A A g A A A A A A A 2 Y A A M A A A A A Q A A A A 8 W I i m / B V k l m m r p 8 5 l v U n L g A A A A A E g A A A o A A A A B A A A A A u R s h o a v y w K Z y g E i H 0 H l E 7 U A A A A A 1 N v Y a F Y T h J R 1 a G A p + h y m n 6 q D K F D o G L Y B q n / l v 8 p L b j B v T i Q h F b u E v W r 5 b U 7 L f H 6 h N R D y C n V 4 S 0 E Z g Q y 5 S f 9 i q + Z m I l E + / U 0 s G R K Q S R y W 4 Z F A A A A F Z 6 + r i a X q / u U Q V J y Z O K n z f e i G a 3 < / D a t a M a s h u p > 
</file>

<file path=customXml/itemProps1.xml><?xml version="1.0" encoding="utf-8"?>
<ds:datastoreItem xmlns:ds="http://schemas.openxmlformats.org/officeDocument/2006/customXml" ds:itemID="{5D59C162-7B29-4DB0-80F1-712E5CD50450}">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入力用CSV</vt:lpstr>
      <vt:lpstr>様式１－２</vt:lpstr>
      <vt:lpstr>科目（病院）</vt:lpstr>
      <vt:lpstr>科目（職種）</vt:lpstr>
      <vt:lpstr>経営情報等CSV</vt:lpstr>
      <vt:lpstr>様式１－２リスト</vt:lpstr>
      <vt:lpstr>'科目（職種）'!Print_Area</vt:lpstr>
      <vt:lpstr>'科目（病院）'!Print_Area</vt:lpstr>
      <vt:lpstr>'様式１－２'!Print_Area</vt:lpstr>
      <vt:lpstr>'様式１－２リスト'!Print_Area</vt:lpstr>
      <vt:lpstr>'科目（職種）'!Print_Titles</vt:lpstr>
      <vt:lpstr>'科目（病院）'!Print_Titles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三浦 仁敬(miura-masataka.2e8)</dc:creator>
  <cp:lastModifiedBy>松尾 菜々子</cp:lastModifiedBy>
  <cp:lastPrinted>2023-07-20T06:38:56Z</cp:lastPrinted>
  <dcterms:created xsi:type="dcterms:W3CDTF">2023-02-03T00:54:25Z</dcterms:created>
  <dcterms:modified xsi:type="dcterms:W3CDTF">2023-11-01T01:07:59Z</dcterms:modified>
</cp:coreProperties>
</file>