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P:\157 21年度 省エネ開発\210A0012スマ省エネ（令和2年度継続）\16 ガイドライン作業場\00　共通項目\220309　エネルギー管理表\"/>
    </mc:Choice>
  </mc:AlternateContent>
  <xr:revisionPtr revIDLastSave="0" documentId="13_ncr:1_{7F285F8A-8BD6-4031-B4A8-3BB433D37C55}" xr6:coauthVersionLast="47" xr6:coauthVersionMax="47" xr10:uidLastSave="{00000000-0000-0000-0000-000000000000}"/>
  <bookViews>
    <workbookView xWindow="28680" yWindow="-120" windowWidth="29040" windowHeight="15840" tabRatio="882" xr2:uid="{00000000-000D-0000-FFFF-FFFF00000000}"/>
  </bookViews>
  <sheets>
    <sheet name="説明書" sheetId="2" r:id="rId1"/>
    <sheet name="入力シート（2022年）" sheetId="22" r:id="rId2"/>
    <sheet name="入力シート（2023年）" sheetId="23" r:id="rId3"/>
    <sheet name="入力シート（2024年）" sheetId="24" r:id="rId4"/>
    <sheet name="入力シート（2025年）" sheetId="25" r:id="rId5"/>
    <sheet name="入力シート（2026年）" sheetId="20" r:id="rId6"/>
    <sheet name="出力シート（年別）" sheetId="7" r:id="rId7"/>
    <sheet name="入力シートサンプル" sheetId="28" r:id="rId8"/>
    <sheet name="出力シートサンプル" sheetId="27" r:id="rId9"/>
  </sheets>
  <definedNames>
    <definedName name="_xlnm.Print_Area" localSheetId="6">'出力シート（年別）'!$B$2:$AC$53</definedName>
    <definedName name="_xlnm.Print_Area" localSheetId="8">出力シートサンプル!$B$2:$AC$53</definedName>
    <definedName name="_xlnm.Print_Area" localSheetId="0">説明書!$A$1:$J$107</definedName>
    <definedName name="_xlnm.Print_Area" localSheetId="1">'入力シート（2022年）'!$B$2:$AC$50</definedName>
    <definedName name="_xlnm.Print_Area" localSheetId="2">'入力シート（2023年）'!$B$2:$AC$50</definedName>
    <definedName name="_xlnm.Print_Area" localSheetId="3">'入力シート（2024年）'!$B$2:$AC$50</definedName>
    <definedName name="_xlnm.Print_Area" localSheetId="4">'入力シート（2025年）'!$B$2:$AC$50</definedName>
    <definedName name="_xlnm.Print_Area" localSheetId="5">'入力シート（2026年）'!$B$2:$AC$50</definedName>
    <definedName name="_xlnm.Print_Area" localSheetId="7">入力シートサンプル!$B$2:$AC$50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6" i="28" l="1"/>
  <c r="C22" i="28"/>
  <c r="X20" i="28"/>
  <c r="W20" i="28"/>
  <c r="T20" i="28"/>
  <c r="S20" i="28"/>
  <c r="P20" i="28"/>
  <c r="O20" i="28"/>
  <c r="N20" i="28"/>
  <c r="M20" i="28"/>
  <c r="L20" i="28"/>
  <c r="K20" i="28"/>
  <c r="J20" i="28"/>
  <c r="I20" i="28"/>
  <c r="H20" i="28"/>
  <c r="G20" i="28"/>
  <c r="F20" i="28"/>
  <c r="E20" i="28"/>
  <c r="D20" i="28"/>
  <c r="U19" i="28"/>
  <c r="AB19" i="28" s="1"/>
  <c r="R19" i="28"/>
  <c r="R18" i="28"/>
  <c r="U18" i="28" s="1"/>
  <c r="AB18" i="28" s="1"/>
  <c r="R17" i="28"/>
  <c r="U17" i="28" s="1"/>
  <c r="AB17" i="28" s="1"/>
  <c r="R16" i="28"/>
  <c r="U16" i="28" s="1"/>
  <c r="AB16" i="28" s="1"/>
  <c r="R15" i="28"/>
  <c r="U15" i="28" s="1"/>
  <c r="AB15" i="28" s="1"/>
  <c r="R14" i="28"/>
  <c r="U14" i="28" s="1"/>
  <c r="AB14" i="28" s="1"/>
  <c r="R13" i="28"/>
  <c r="U13" i="28" s="1"/>
  <c r="AB13" i="28" s="1"/>
  <c r="R12" i="28"/>
  <c r="U12" i="28" s="1"/>
  <c r="AB12" i="28" s="1"/>
  <c r="U11" i="28"/>
  <c r="AB11" i="28" s="1"/>
  <c r="R11" i="28"/>
  <c r="R10" i="28"/>
  <c r="U10" i="28" s="1"/>
  <c r="AB10" i="28" s="1"/>
  <c r="R9" i="28"/>
  <c r="U9" i="28" s="1"/>
  <c r="AB9" i="28" s="1"/>
  <c r="R8" i="28"/>
  <c r="G3" i="28"/>
  <c r="T14" i="27"/>
  <c r="T15" i="27" s="1"/>
  <c r="S14" i="27"/>
  <c r="S15" i="27" s="1"/>
  <c r="R14" i="27"/>
  <c r="R15" i="27" s="1"/>
  <c r="L14" i="27"/>
  <c r="L15" i="27" s="1"/>
  <c r="K14" i="27"/>
  <c r="K15" i="27" s="1"/>
  <c r="J14" i="27"/>
  <c r="J15" i="27" s="1"/>
  <c r="D14" i="27"/>
  <c r="D15" i="27" s="1"/>
  <c r="C12" i="27"/>
  <c r="C11" i="27"/>
  <c r="C10" i="27"/>
  <c r="C9" i="27"/>
  <c r="AB15" i="27"/>
  <c r="AA15" i="27"/>
  <c r="Z15" i="27"/>
  <c r="X14" i="27"/>
  <c r="X15" i="27" s="1"/>
  <c r="W14" i="27"/>
  <c r="W15" i="27" s="1"/>
  <c r="U14" i="27"/>
  <c r="Q14" i="27"/>
  <c r="P14" i="27"/>
  <c r="P15" i="27" s="1"/>
  <c r="O14" i="27"/>
  <c r="O15" i="27" s="1"/>
  <c r="N14" i="27"/>
  <c r="N15" i="27" s="1"/>
  <c r="I14" i="27"/>
  <c r="I15" i="27" s="1"/>
  <c r="H14" i="27"/>
  <c r="H15" i="27" s="1"/>
  <c r="G14" i="27"/>
  <c r="G15" i="27" s="1"/>
  <c r="F14" i="27"/>
  <c r="F15" i="27" s="1"/>
  <c r="E14" i="27"/>
  <c r="E15" i="27" s="1"/>
  <c r="C8" i="27"/>
  <c r="W7" i="27"/>
  <c r="AB15" i="23"/>
  <c r="R8" i="23"/>
  <c r="W7" i="7"/>
  <c r="C11" i="7"/>
  <c r="C10" i="7"/>
  <c r="C9" i="7"/>
  <c r="C8" i="7"/>
  <c r="P8" i="7"/>
  <c r="C36" i="25"/>
  <c r="C22" i="25"/>
  <c r="X20" i="25"/>
  <c r="X11" i="7" s="1"/>
  <c r="W20" i="25"/>
  <c r="W11" i="7" s="1"/>
  <c r="T20" i="25"/>
  <c r="T11" i="7" s="1"/>
  <c r="S20" i="25"/>
  <c r="S11" i="7" s="1"/>
  <c r="P20" i="25"/>
  <c r="O20" i="25"/>
  <c r="N20" i="25"/>
  <c r="N11" i="7" s="1"/>
  <c r="M20" i="25"/>
  <c r="L20" i="25"/>
  <c r="L11" i="7" s="1"/>
  <c r="K20" i="25"/>
  <c r="K11" i="7" s="1"/>
  <c r="J20" i="25"/>
  <c r="I20" i="25"/>
  <c r="I11" i="7" s="1"/>
  <c r="H20" i="25"/>
  <c r="H11" i="7" s="1"/>
  <c r="G20" i="25"/>
  <c r="G11" i="7" s="1"/>
  <c r="F20" i="25"/>
  <c r="F11" i="7" s="1"/>
  <c r="E20" i="25"/>
  <c r="E11" i="7" s="1"/>
  <c r="D20" i="25"/>
  <c r="R19" i="25"/>
  <c r="U19" i="25" s="1"/>
  <c r="AB19" i="25" s="1"/>
  <c r="R18" i="25"/>
  <c r="U18" i="25" s="1"/>
  <c r="AB18" i="25" s="1"/>
  <c r="R17" i="25"/>
  <c r="U17" i="25" s="1"/>
  <c r="AB17" i="25" s="1"/>
  <c r="R16" i="25"/>
  <c r="U16" i="25" s="1"/>
  <c r="AB16" i="25" s="1"/>
  <c r="R15" i="25"/>
  <c r="U15" i="25" s="1"/>
  <c r="AB15" i="25" s="1"/>
  <c r="R14" i="25"/>
  <c r="U14" i="25" s="1"/>
  <c r="AB14" i="25" s="1"/>
  <c r="R13" i="25"/>
  <c r="U13" i="25" s="1"/>
  <c r="AB13" i="25" s="1"/>
  <c r="R12" i="25"/>
  <c r="U12" i="25" s="1"/>
  <c r="AB12" i="25" s="1"/>
  <c r="R11" i="25"/>
  <c r="U11" i="25" s="1"/>
  <c r="AB11" i="25" s="1"/>
  <c r="R10" i="25"/>
  <c r="U10" i="25" s="1"/>
  <c r="AB10" i="25" s="1"/>
  <c r="R9" i="25"/>
  <c r="U9" i="25" s="1"/>
  <c r="AB9" i="25" s="1"/>
  <c r="R8" i="25"/>
  <c r="G3" i="25"/>
  <c r="C36" i="24"/>
  <c r="C22" i="24"/>
  <c r="X20" i="24"/>
  <c r="X10" i="7" s="1"/>
  <c r="W20" i="24"/>
  <c r="W10" i="7" s="1"/>
  <c r="T20" i="24"/>
  <c r="T10" i="7" s="1"/>
  <c r="S20" i="24"/>
  <c r="S10" i="7" s="1"/>
  <c r="P20" i="24"/>
  <c r="O20" i="24"/>
  <c r="N20" i="24"/>
  <c r="N10" i="7" s="1"/>
  <c r="M20" i="24"/>
  <c r="M10" i="7" s="1"/>
  <c r="L20" i="24"/>
  <c r="L10" i="7" s="1"/>
  <c r="K20" i="24"/>
  <c r="K10" i="7" s="1"/>
  <c r="J20" i="24"/>
  <c r="J10" i="7" s="1"/>
  <c r="I20" i="24"/>
  <c r="I10" i="7" s="1"/>
  <c r="H20" i="24"/>
  <c r="H10" i="7" s="1"/>
  <c r="G20" i="24"/>
  <c r="G10" i="7" s="1"/>
  <c r="F20" i="24"/>
  <c r="F10" i="7" s="1"/>
  <c r="E20" i="24"/>
  <c r="E10" i="7" s="1"/>
  <c r="D20" i="24"/>
  <c r="R19" i="24"/>
  <c r="U19" i="24" s="1"/>
  <c r="AB19" i="24" s="1"/>
  <c r="R18" i="24"/>
  <c r="U18" i="24" s="1"/>
  <c r="AB18" i="24" s="1"/>
  <c r="R17" i="24"/>
  <c r="U17" i="24" s="1"/>
  <c r="AB17" i="24" s="1"/>
  <c r="R16" i="24"/>
  <c r="U16" i="24" s="1"/>
  <c r="AB16" i="24" s="1"/>
  <c r="R15" i="24"/>
  <c r="U15" i="24" s="1"/>
  <c r="AB15" i="24" s="1"/>
  <c r="R14" i="24"/>
  <c r="U14" i="24" s="1"/>
  <c r="AB14" i="24" s="1"/>
  <c r="R13" i="24"/>
  <c r="U13" i="24" s="1"/>
  <c r="AB13" i="24" s="1"/>
  <c r="R12" i="24"/>
  <c r="U12" i="24" s="1"/>
  <c r="AB12" i="24" s="1"/>
  <c r="R11" i="24"/>
  <c r="U11" i="24" s="1"/>
  <c r="AB11" i="24" s="1"/>
  <c r="R10" i="24"/>
  <c r="U10" i="24" s="1"/>
  <c r="AB10" i="24" s="1"/>
  <c r="R9" i="24"/>
  <c r="U9" i="24" s="1"/>
  <c r="AB9" i="24" s="1"/>
  <c r="R8" i="24"/>
  <c r="G3" i="24"/>
  <c r="C36" i="23"/>
  <c r="C22" i="23"/>
  <c r="X20" i="23"/>
  <c r="X9" i="7" s="1"/>
  <c r="W20" i="23"/>
  <c r="W9" i="7" s="1"/>
  <c r="T20" i="23"/>
  <c r="T9" i="7" s="1"/>
  <c r="S20" i="23"/>
  <c r="S9" i="7" s="1"/>
  <c r="P20" i="23"/>
  <c r="O20" i="23"/>
  <c r="N20" i="23"/>
  <c r="N9" i="7" s="1"/>
  <c r="M20" i="23"/>
  <c r="M9" i="7" s="1"/>
  <c r="L20" i="23"/>
  <c r="L9" i="7" s="1"/>
  <c r="K20" i="23"/>
  <c r="K9" i="7" s="1"/>
  <c r="J20" i="23"/>
  <c r="I20" i="23"/>
  <c r="I9" i="7" s="1"/>
  <c r="H20" i="23"/>
  <c r="H9" i="7" s="1"/>
  <c r="G20" i="23"/>
  <c r="G9" i="7" s="1"/>
  <c r="F20" i="23"/>
  <c r="F9" i="7" s="1"/>
  <c r="E20" i="23"/>
  <c r="E9" i="7" s="1"/>
  <c r="D20" i="23"/>
  <c r="R19" i="23"/>
  <c r="U19" i="23" s="1"/>
  <c r="AB19" i="23" s="1"/>
  <c r="R18" i="23"/>
  <c r="U18" i="23" s="1"/>
  <c r="AB18" i="23" s="1"/>
  <c r="R17" i="23"/>
  <c r="U17" i="23" s="1"/>
  <c r="AB17" i="23" s="1"/>
  <c r="R16" i="23"/>
  <c r="U16" i="23" s="1"/>
  <c r="AB16" i="23" s="1"/>
  <c r="R15" i="23"/>
  <c r="U15" i="23" s="1"/>
  <c r="R14" i="23"/>
  <c r="U14" i="23" s="1"/>
  <c r="AB14" i="23" s="1"/>
  <c r="R13" i="23"/>
  <c r="U13" i="23" s="1"/>
  <c r="AB13" i="23" s="1"/>
  <c r="R12" i="23"/>
  <c r="U12" i="23" s="1"/>
  <c r="AB12" i="23" s="1"/>
  <c r="R11" i="23"/>
  <c r="U11" i="23" s="1"/>
  <c r="AB11" i="23" s="1"/>
  <c r="R10" i="23"/>
  <c r="U10" i="23" s="1"/>
  <c r="AB10" i="23" s="1"/>
  <c r="R9" i="23"/>
  <c r="U8" i="23"/>
  <c r="AB8" i="23" s="1"/>
  <c r="G3" i="23"/>
  <c r="C36" i="22"/>
  <c r="C22" i="22"/>
  <c r="X20" i="22"/>
  <c r="X8" i="7" s="1"/>
  <c r="W20" i="22"/>
  <c r="W8" i="7" s="1"/>
  <c r="T20" i="22"/>
  <c r="T8" i="7" s="1"/>
  <c r="S20" i="22"/>
  <c r="S8" i="7" s="1"/>
  <c r="P20" i="22"/>
  <c r="O20" i="22"/>
  <c r="N20" i="22"/>
  <c r="N8" i="7" s="1"/>
  <c r="M20" i="22"/>
  <c r="L20" i="22"/>
  <c r="L8" i="7" s="1"/>
  <c r="K20" i="22"/>
  <c r="K8" i="7" s="1"/>
  <c r="J20" i="22"/>
  <c r="I20" i="22"/>
  <c r="I8" i="7" s="1"/>
  <c r="H20" i="22"/>
  <c r="H8" i="7" s="1"/>
  <c r="G20" i="22"/>
  <c r="G8" i="7" s="1"/>
  <c r="F20" i="22"/>
  <c r="F8" i="7" s="1"/>
  <c r="E20" i="22"/>
  <c r="E8" i="7" s="1"/>
  <c r="D20" i="22"/>
  <c r="R19" i="22"/>
  <c r="U19" i="22" s="1"/>
  <c r="AB19" i="22" s="1"/>
  <c r="R18" i="22"/>
  <c r="U18" i="22" s="1"/>
  <c r="AB18" i="22" s="1"/>
  <c r="R17" i="22"/>
  <c r="U17" i="22" s="1"/>
  <c r="AB17" i="22" s="1"/>
  <c r="R16" i="22"/>
  <c r="U16" i="22" s="1"/>
  <c r="AB16" i="22" s="1"/>
  <c r="R15" i="22"/>
  <c r="U15" i="22" s="1"/>
  <c r="AB15" i="22" s="1"/>
  <c r="R14" i="22"/>
  <c r="U14" i="22" s="1"/>
  <c r="AB14" i="22" s="1"/>
  <c r="R13" i="22"/>
  <c r="U13" i="22" s="1"/>
  <c r="AB13" i="22" s="1"/>
  <c r="R12" i="22"/>
  <c r="U12" i="22" s="1"/>
  <c r="AB12" i="22" s="1"/>
  <c r="R11" i="22"/>
  <c r="U11" i="22" s="1"/>
  <c r="AB11" i="22" s="1"/>
  <c r="R10" i="22"/>
  <c r="U10" i="22" s="1"/>
  <c r="AB10" i="22" s="1"/>
  <c r="R9" i="22"/>
  <c r="U9" i="22" s="1"/>
  <c r="AB9" i="22" s="1"/>
  <c r="R8" i="22"/>
  <c r="G3" i="22"/>
  <c r="R19" i="20"/>
  <c r="U19" i="20" s="1"/>
  <c r="AB19" i="20" s="1"/>
  <c r="R18" i="20"/>
  <c r="U18" i="20" s="1"/>
  <c r="AB18" i="20" s="1"/>
  <c r="R17" i="20"/>
  <c r="U17" i="20" s="1"/>
  <c r="AB17" i="20" s="1"/>
  <c r="R16" i="20"/>
  <c r="U16" i="20" s="1"/>
  <c r="AB16" i="20" s="1"/>
  <c r="R15" i="20"/>
  <c r="U15" i="20" s="1"/>
  <c r="AB15" i="20" s="1"/>
  <c r="R14" i="20"/>
  <c r="U14" i="20" s="1"/>
  <c r="AB14" i="20" s="1"/>
  <c r="R13" i="20"/>
  <c r="U13" i="20" s="1"/>
  <c r="AB13" i="20" s="1"/>
  <c r="R12" i="20"/>
  <c r="U12" i="20" s="1"/>
  <c r="AB12" i="20" s="1"/>
  <c r="R11" i="20"/>
  <c r="U11" i="20" s="1"/>
  <c r="AB11" i="20" s="1"/>
  <c r="R10" i="20"/>
  <c r="U10" i="20" s="1"/>
  <c r="AB10" i="20" s="1"/>
  <c r="R9" i="20"/>
  <c r="U9" i="20" s="1"/>
  <c r="AB9" i="20" s="1"/>
  <c r="R8" i="20"/>
  <c r="U8" i="20" s="1"/>
  <c r="AB8" i="20" s="1"/>
  <c r="C12" i="7"/>
  <c r="C36" i="20"/>
  <c r="C22" i="20"/>
  <c r="X20" i="20"/>
  <c r="X12" i="7" s="1"/>
  <c r="W20" i="20"/>
  <c r="W12" i="7" s="1"/>
  <c r="T20" i="20"/>
  <c r="T12" i="7" s="1"/>
  <c r="S20" i="20"/>
  <c r="S12" i="7" s="1"/>
  <c r="P20" i="20"/>
  <c r="P12" i="7" s="1"/>
  <c r="O20" i="20"/>
  <c r="N20" i="20"/>
  <c r="N12" i="7" s="1"/>
  <c r="M20" i="20"/>
  <c r="L20" i="20"/>
  <c r="L12" i="7" s="1"/>
  <c r="K20" i="20"/>
  <c r="K12" i="7" s="1"/>
  <c r="J20" i="20"/>
  <c r="I20" i="20"/>
  <c r="I12" i="7" s="1"/>
  <c r="H20" i="20"/>
  <c r="H12" i="7" s="1"/>
  <c r="G20" i="20"/>
  <c r="G12" i="7" s="1"/>
  <c r="F20" i="20"/>
  <c r="F12" i="7" s="1"/>
  <c r="E20" i="20"/>
  <c r="E12" i="7" s="1"/>
  <c r="D20" i="20"/>
  <c r="G3" i="20"/>
  <c r="R20" i="28" l="1"/>
  <c r="U8" i="28"/>
  <c r="D8" i="7"/>
  <c r="R20" i="22"/>
  <c r="R8" i="7" s="1"/>
  <c r="AB14" i="27"/>
  <c r="U15" i="27"/>
  <c r="AA14" i="27"/>
  <c r="Q15" i="27"/>
  <c r="Z14" i="27"/>
  <c r="M14" i="27"/>
  <c r="M15" i="27" s="1"/>
  <c r="P9" i="7"/>
  <c r="P10" i="7"/>
  <c r="P11" i="7"/>
  <c r="O8" i="7"/>
  <c r="M8" i="7"/>
  <c r="J8" i="7"/>
  <c r="D10" i="7"/>
  <c r="J11" i="7"/>
  <c r="O11" i="7"/>
  <c r="D11" i="7"/>
  <c r="R20" i="25"/>
  <c r="R11" i="7" s="1"/>
  <c r="M11" i="7"/>
  <c r="O10" i="7"/>
  <c r="R20" i="24"/>
  <c r="R10" i="7" s="1"/>
  <c r="U8" i="24"/>
  <c r="D9" i="7"/>
  <c r="J9" i="7"/>
  <c r="R20" i="23"/>
  <c r="R9" i="7" s="1"/>
  <c r="O9" i="7"/>
  <c r="U8" i="25"/>
  <c r="AB8" i="25" s="1"/>
  <c r="U9" i="23"/>
  <c r="AB9" i="23" s="1"/>
  <c r="U8" i="22"/>
  <c r="AB8" i="22" s="1"/>
  <c r="M12" i="7"/>
  <c r="R20" i="20"/>
  <c r="R12" i="7" s="1"/>
  <c r="O12" i="7"/>
  <c r="J12" i="7"/>
  <c r="D12" i="7"/>
  <c r="W14" i="7"/>
  <c r="AB8" i="28" l="1"/>
  <c r="U20" i="28"/>
  <c r="AB20" i="28" s="1"/>
  <c r="U20" i="24"/>
  <c r="AB20" i="24" s="1"/>
  <c r="AB8" i="24"/>
  <c r="D14" i="7"/>
  <c r="D15" i="7" s="1"/>
  <c r="AB10" i="7"/>
  <c r="U10" i="7"/>
  <c r="U20" i="25"/>
  <c r="AB20" i="25" s="1"/>
  <c r="U20" i="23"/>
  <c r="AB20" i="23" s="1"/>
  <c r="U20" i="22"/>
  <c r="AB20" i="22" s="1"/>
  <c r="U20" i="20"/>
  <c r="AB20" i="20" s="1"/>
  <c r="E116" i="2"/>
  <c r="E117" i="2"/>
  <c r="E118" i="2"/>
  <c r="E119" i="2"/>
  <c r="AJ8" i="7" s="1"/>
  <c r="E120" i="2"/>
  <c r="AK12" i="7" s="1"/>
  <c r="E115" i="2"/>
  <c r="E114" i="2"/>
  <c r="AI15" i="27" l="1"/>
  <c r="AI19" i="20"/>
  <c r="AI15" i="20"/>
  <c r="AI11" i="20"/>
  <c r="AI16" i="20"/>
  <c r="AI12" i="20"/>
  <c r="AI8" i="20"/>
  <c r="AI19" i="25"/>
  <c r="AI18" i="25"/>
  <c r="AI17" i="25"/>
  <c r="AI16" i="25"/>
  <c r="AI15" i="25"/>
  <c r="AI14" i="25"/>
  <c r="AI13" i="25"/>
  <c r="AI12" i="25"/>
  <c r="AI11" i="25"/>
  <c r="AI10" i="25"/>
  <c r="AI9" i="25"/>
  <c r="AI8" i="25"/>
  <c r="AI19" i="23"/>
  <c r="AI18" i="23"/>
  <c r="AI17" i="23"/>
  <c r="AI16" i="23"/>
  <c r="AI15" i="23"/>
  <c r="AI14" i="23"/>
  <c r="AI13" i="23"/>
  <c r="AI12" i="23"/>
  <c r="AI11" i="23"/>
  <c r="AI10" i="23"/>
  <c r="AI9" i="23"/>
  <c r="AI8" i="23"/>
  <c r="AI9" i="27"/>
  <c r="AI14" i="7"/>
  <c r="AI14" i="27"/>
  <c r="AI10" i="27"/>
  <c r="AI8" i="27"/>
  <c r="AI17" i="20"/>
  <c r="AI13" i="20"/>
  <c r="AI9" i="20"/>
  <c r="AJ19" i="28"/>
  <c r="AI11" i="27"/>
  <c r="AI19" i="22"/>
  <c r="AI18" i="22"/>
  <c r="AI17" i="22"/>
  <c r="AI16" i="22"/>
  <c r="AI15" i="22"/>
  <c r="AI14" i="22"/>
  <c r="AI13" i="22"/>
  <c r="AI12" i="22"/>
  <c r="AI11" i="22"/>
  <c r="AI10" i="22"/>
  <c r="AI9" i="22"/>
  <c r="AI8" i="22"/>
  <c r="AJ18" i="28"/>
  <c r="AJ17" i="28"/>
  <c r="AJ16" i="28"/>
  <c r="AJ15" i="28"/>
  <c r="AJ14" i="28"/>
  <c r="AJ13" i="28"/>
  <c r="AJ12" i="28"/>
  <c r="AJ11" i="28"/>
  <c r="AI12" i="27"/>
  <c r="AI19" i="24"/>
  <c r="AI18" i="24"/>
  <c r="AI17" i="24"/>
  <c r="AI16" i="24"/>
  <c r="AI15" i="24"/>
  <c r="AI14" i="24"/>
  <c r="AI13" i="24"/>
  <c r="AI12" i="24"/>
  <c r="AI11" i="24"/>
  <c r="AI10" i="24"/>
  <c r="AI9" i="24"/>
  <c r="AI8" i="24"/>
  <c r="AI18" i="20"/>
  <c r="AI14" i="20"/>
  <c r="AI10" i="20"/>
  <c r="AI13" i="27"/>
  <c r="AI15" i="7"/>
  <c r="AI13" i="7"/>
  <c r="AJ10" i="28"/>
  <c r="AJ9" i="28"/>
  <c r="AJ8" i="28"/>
  <c r="AI20" i="23"/>
  <c r="AI20" i="20"/>
  <c r="AI11" i="7"/>
  <c r="AI20" i="25"/>
  <c r="AI20" i="22"/>
  <c r="AI20" i="24"/>
  <c r="AI10" i="7"/>
  <c r="AJ20" i="28"/>
  <c r="AK8" i="7"/>
  <c r="AK10" i="7"/>
  <c r="AJ11" i="7"/>
  <c r="AK11" i="7"/>
  <c r="AH10" i="28"/>
  <c r="AH9" i="28"/>
  <c r="AH8" i="28"/>
  <c r="AG13" i="27"/>
  <c r="AG13" i="7"/>
  <c r="AG19" i="20"/>
  <c r="AG15" i="20"/>
  <c r="AG11" i="20"/>
  <c r="AG19" i="25"/>
  <c r="AG18" i="25"/>
  <c r="AG17" i="25"/>
  <c r="AG16" i="25"/>
  <c r="AG15" i="25"/>
  <c r="AG14" i="25"/>
  <c r="AG13" i="25"/>
  <c r="AG12" i="25"/>
  <c r="AG11" i="25"/>
  <c r="AG10" i="25"/>
  <c r="AG9" i="25"/>
  <c r="AG8" i="25"/>
  <c r="AG19" i="23"/>
  <c r="AG18" i="23"/>
  <c r="AG17" i="23"/>
  <c r="AG16" i="23"/>
  <c r="AG15" i="23"/>
  <c r="AG14" i="23"/>
  <c r="AG13" i="23"/>
  <c r="AG12" i="23"/>
  <c r="AG11" i="23"/>
  <c r="AG10" i="23"/>
  <c r="AG9" i="23"/>
  <c r="AG8" i="23"/>
  <c r="AG16" i="20"/>
  <c r="AG12" i="20"/>
  <c r="AG8" i="20"/>
  <c r="AH18" i="28"/>
  <c r="AH13" i="28"/>
  <c r="AG9" i="27"/>
  <c r="AH12" i="28"/>
  <c r="AG10" i="27"/>
  <c r="AG17" i="20"/>
  <c r="AG13" i="20"/>
  <c r="AG9" i="20"/>
  <c r="AH14" i="28"/>
  <c r="AH19" i="28"/>
  <c r="AG11" i="27"/>
  <c r="AG19" i="22"/>
  <c r="AG18" i="22"/>
  <c r="AG17" i="22"/>
  <c r="AG16" i="22"/>
  <c r="AG15" i="22"/>
  <c r="AG14" i="22"/>
  <c r="AG13" i="22"/>
  <c r="AG12" i="22"/>
  <c r="AG11" i="22"/>
  <c r="AG10" i="22"/>
  <c r="AG9" i="22"/>
  <c r="AG8" i="22"/>
  <c r="AH16" i="28"/>
  <c r="AG14" i="20"/>
  <c r="AG18" i="20"/>
  <c r="AG19" i="24"/>
  <c r="AG15" i="24"/>
  <c r="AG11" i="24"/>
  <c r="AG16" i="24"/>
  <c r="AH15" i="28"/>
  <c r="AG12" i="27"/>
  <c r="AG18" i="24"/>
  <c r="AG14" i="24"/>
  <c r="AG10" i="24"/>
  <c r="AG8" i="24"/>
  <c r="AG17" i="24"/>
  <c r="AG13" i="24"/>
  <c r="AG9" i="24"/>
  <c r="AG10" i="20"/>
  <c r="AH17" i="28"/>
  <c r="AH11" i="28"/>
  <c r="AG12" i="24"/>
  <c r="AG12" i="7"/>
  <c r="AG9" i="7"/>
  <c r="AG8" i="27"/>
  <c r="AG10" i="7"/>
  <c r="AG11" i="7"/>
  <c r="AG8" i="7"/>
  <c r="AJ12" i="7"/>
  <c r="AF19" i="28"/>
  <c r="AE8" i="27"/>
  <c r="AE19" i="22"/>
  <c r="AE18" i="22"/>
  <c r="AE17" i="22"/>
  <c r="AE16" i="22"/>
  <c r="AE15" i="22"/>
  <c r="AE14" i="22"/>
  <c r="AE13" i="22"/>
  <c r="AE12" i="22"/>
  <c r="AE11" i="22"/>
  <c r="AE10" i="22"/>
  <c r="AE9" i="22"/>
  <c r="AE8" i="22"/>
  <c r="AE15" i="7"/>
  <c r="AF18" i="28"/>
  <c r="AF17" i="28"/>
  <c r="AF16" i="28"/>
  <c r="AF15" i="28"/>
  <c r="AF14" i="28"/>
  <c r="AF13" i="28"/>
  <c r="AF12" i="28"/>
  <c r="AF11" i="28"/>
  <c r="AE15" i="27"/>
  <c r="AE19" i="24"/>
  <c r="AE18" i="24"/>
  <c r="AE17" i="24"/>
  <c r="AE16" i="24"/>
  <c r="AE15" i="24"/>
  <c r="AE14" i="24"/>
  <c r="AE13" i="24"/>
  <c r="AE12" i="24"/>
  <c r="AE11" i="24"/>
  <c r="AE10" i="24"/>
  <c r="AE9" i="24"/>
  <c r="AE8" i="24"/>
  <c r="Q16" i="20"/>
  <c r="Q12" i="20"/>
  <c r="Q8" i="20"/>
  <c r="AE18" i="20"/>
  <c r="AE14" i="20"/>
  <c r="AE10" i="20"/>
  <c r="AF10" i="28"/>
  <c r="AF9" i="28"/>
  <c r="AF8" i="28"/>
  <c r="AE13" i="27"/>
  <c r="AE9" i="27"/>
  <c r="Q19" i="22"/>
  <c r="Q18" i="22"/>
  <c r="Q17" i="22"/>
  <c r="Q16" i="22"/>
  <c r="Q15" i="22"/>
  <c r="Q14" i="22"/>
  <c r="Q13" i="22"/>
  <c r="Q12" i="22"/>
  <c r="Q11" i="22"/>
  <c r="Q10" i="22"/>
  <c r="Q9" i="22"/>
  <c r="Q8" i="22"/>
  <c r="Q19" i="28"/>
  <c r="Q18" i="28"/>
  <c r="Q17" i="28"/>
  <c r="Q16" i="28"/>
  <c r="Q15" i="28"/>
  <c r="Q14" i="28"/>
  <c r="Q13" i="28"/>
  <c r="Q12" i="28"/>
  <c r="AE10" i="27"/>
  <c r="Q19" i="24"/>
  <c r="Q18" i="24"/>
  <c r="Q17" i="24"/>
  <c r="Q16" i="24"/>
  <c r="Q15" i="24"/>
  <c r="Q14" i="24"/>
  <c r="Q13" i="24"/>
  <c r="Q12" i="24"/>
  <c r="Q11" i="24"/>
  <c r="Q10" i="24"/>
  <c r="Q9" i="24"/>
  <c r="Q8" i="24"/>
  <c r="Q19" i="20"/>
  <c r="Q15" i="20"/>
  <c r="Q11" i="20"/>
  <c r="AE19" i="20"/>
  <c r="AE15" i="20"/>
  <c r="AE11" i="20"/>
  <c r="Q11" i="28"/>
  <c r="Q10" i="28"/>
  <c r="Q9" i="28"/>
  <c r="Q8" i="28"/>
  <c r="AE11" i="27"/>
  <c r="AE13" i="7"/>
  <c r="AE14" i="7"/>
  <c r="AE14" i="27"/>
  <c r="AE12" i="27"/>
  <c r="Q8" i="23"/>
  <c r="AE19" i="25"/>
  <c r="AE18" i="25"/>
  <c r="AE17" i="25"/>
  <c r="AE16" i="25"/>
  <c r="AE15" i="25"/>
  <c r="AE14" i="25"/>
  <c r="AE13" i="25"/>
  <c r="AE12" i="25"/>
  <c r="AE11" i="25"/>
  <c r="AE10" i="25"/>
  <c r="AE9" i="25"/>
  <c r="AE8" i="25"/>
  <c r="AE19" i="23"/>
  <c r="AE18" i="23"/>
  <c r="AE17" i="23"/>
  <c r="AE16" i="23"/>
  <c r="AE15" i="23"/>
  <c r="AE14" i="23"/>
  <c r="AE13" i="23"/>
  <c r="AE12" i="23"/>
  <c r="AE11" i="23"/>
  <c r="AE10" i="23"/>
  <c r="AE9" i="23"/>
  <c r="AE8" i="23"/>
  <c r="Q18" i="20"/>
  <c r="Q14" i="20"/>
  <c r="Q10" i="20"/>
  <c r="AE16" i="20"/>
  <c r="AE12" i="20"/>
  <c r="AE8" i="20"/>
  <c r="Q18" i="25"/>
  <c r="Q14" i="25"/>
  <c r="Q10" i="25"/>
  <c r="Q18" i="23"/>
  <c r="Q14" i="23"/>
  <c r="Q10" i="23"/>
  <c r="Q9" i="20"/>
  <c r="AE17" i="20"/>
  <c r="Q13" i="23"/>
  <c r="Q17" i="25"/>
  <c r="Q13" i="25"/>
  <c r="Q9" i="25"/>
  <c r="Q17" i="23"/>
  <c r="Q9" i="23"/>
  <c r="Q13" i="20"/>
  <c r="AE13" i="20"/>
  <c r="Q16" i="25"/>
  <c r="Q12" i="25"/>
  <c r="Q8" i="25"/>
  <c r="Q16" i="23"/>
  <c r="Q12" i="23"/>
  <c r="Q15" i="23"/>
  <c r="Q17" i="20"/>
  <c r="AE9" i="20"/>
  <c r="Q19" i="25"/>
  <c r="Q15" i="25"/>
  <c r="Q11" i="25"/>
  <c r="Q19" i="23"/>
  <c r="Q11" i="23"/>
  <c r="AE20" i="20"/>
  <c r="AE20" i="23"/>
  <c r="AE20" i="24"/>
  <c r="AE20" i="25"/>
  <c r="AE20" i="22"/>
  <c r="AF20" i="28"/>
  <c r="AE9" i="7"/>
  <c r="AE8" i="7"/>
  <c r="AE10" i="7"/>
  <c r="AE11" i="7"/>
  <c r="AI9" i="7"/>
  <c r="AK9" i="27"/>
  <c r="AK19" i="25"/>
  <c r="AK18" i="25"/>
  <c r="AK17" i="25"/>
  <c r="AK16" i="25"/>
  <c r="AK15" i="25"/>
  <c r="AK14" i="25"/>
  <c r="AK13" i="25"/>
  <c r="AK12" i="25"/>
  <c r="AK11" i="25"/>
  <c r="AK10" i="25"/>
  <c r="AK9" i="25"/>
  <c r="AK8" i="25"/>
  <c r="AK19" i="23"/>
  <c r="AK18" i="23"/>
  <c r="AK17" i="23"/>
  <c r="AK16" i="23"/>
  <c r="AK15" i="23"/>
  <c r="AK14" i="23"/>
  <c r="AK13" i="23"/>
  <c r="AK12" i="23"/>
  <c r="AK11" i="23"/>
  <c r="AK10" i="23"/>
  <c r="AK9" i="23"/>
  <c r="AK8" i="23"/>
  <c r="AK16" i="20"/>
  <c r="AK12" i="20"/>
  <c r="AK8" i="20"/>
  <c r="AK10" i="27"/>
  <c r="AK14" i="7"/>
  <c r="AK14" i="27"/>
  <c r="AK11" i="27"/>
  <c r="AK17" i="20"/>
  <c r="AK13" i="20"/>
  <c r="AK9" i="20"/>
  <c r="AL19" i="28"/>
  <c r="AK12" i="27"/>
  <c r="AK19" i="22"/>
  <c r="AK18" i="22"/>
  <c r="AK17" i="22"/>
  <c r="AK16" i="22"/>
  <c r="AK15" i="22"/>
  <c r="AK14" i="22"/>
  <c r="AK13" i="22"/>
  <c r="AK12" i="22"/>
  <c r="AK11" i="22"/>
  <c r="AK10" i="22"/>
  <c r="AK9" i="22"/>
  <c r="AK8" i="22"/>
  <c r="AL18" i="28"/>
  <c r="AL17" i="28"/>
  <c r="AL16" i="28"/>
  <c r="AL15" i="28"/>
  <c r="AL14" i="28"/>
  <c r="AL13" i="28"/>
  <c r="AL12" i="28"/>
  <c r="AL11" i="28"/>
  <c r="AK19" i="24"/>
  <c r="AK18" i="24"/>
  <c r="AK17" i="24"/>
  <c r="AK16" i="24"/>
  <c r="AK15" i="24"/>
  <c r="AK14" i="24"/>
  <c r="AK13" i="24"/>
  <c r="AK12" i="24"/>
  <c r="AK11" i="24"/>
  <c r="AK10" i="24"/>
  <c r="AK9" i="24"/>
  <c r="AK8" i="24"/>
  <c r="AK18" i="20"/>
  <c r="AK14" i="20"/>
  <c r="AK10" i="20"/>
  <c r="AL10" i="28"/>
  <c r="AL9" i="28"/>
  <c r="AL8" i="28"/>
  <c r="AK13" i="27"/>
  <c r="AK15" i="7"/>
  <c r="AK13" i="7"/>
  <c r="AK15" i="27"/>
  <c r="AK19" i="20"/>
  <c r="AK15" i="20"/>
  <c r="AK11" i="20"/>
  <c r="AK8" i="27"/>
  <c r="AK20" i="22"/>
  <c r="AL20" i="28"/>
  <c r="AK20" i="20"/>
  <c r="AK20" i="23"/>
  <c r="AK20" i="24"/>
  <c r="AK20" i="25"/>
  <c r="AI12" i="7"/>
  <c r="AL12" i="7" s="1"/>
  <c r="AK9" i="7"/>
  <c r="AG18" i="28"/>
  <c r="AG17" i="28"/>
  <c r="AG16" i="28"/>
  <c r="AG15" i="28"/>
  <c r="AI15" i="28" s="1"/>
  <c r="AG14" i="28"/>
  <c r="AI14" i="28" s="1"/>
  <c r="AG13" i="28"/>
  <c r="AG12" i="28"/>
  <c r="AG11" i="28"/>
  <c r="AF12" i="27"/>
  <c r="AF19" i="24"/>
  <c r="AF18" i="24"/>
  <c r="AH18" i="24" s="1"/>
  <c r="AF17" i="24"/>
  <c r="AF16" i="24"/>
  <c r="AF15" i="24"/>
  <c r="AF14" i="24"/>
  <c r="AH14" i="24" s="1"/>
  <c r="AF13" i="24"/>
  <c r="AF12" i="24"/>
  <c r="AF11" i="24"/>
  <c r="AH11" i="24" s="1"/>
  <c r="AF10" i="24"/>
  <c r="AH10" i="24" s="1"/>
  <c r="AF9" i="24"/>
  <c r="AH9" i="24" s="1"/>
  <c r="AF8" i="24"/>
  <c r="AF18" i="20"/>
  <c r="AF14" i="20"/>
  <c r="AF10" i="20"/>
  <c r="AG10" i="28"/>
  <c r="AG9" i="28"/>
  <c r="AG8" i="28"/>
  <c r="AF13" i="27"/>
  <c r="AF13" i="7"/>
  <c r="AH13" i="7" s="1"/>
  <c r="AF19" i="20"/>
  <c r="AF15" i="20"/>
  <c r="AF11" i="20"/>
  <c r="AF19" i="25"/>
  <c r="AF18" i="25"/>
  <c r="AF17" i="25"/>
  <c r="AF16" i="25"/>
  <c r="AF15" i="25"/>
  <c r="AH15" i="25" s="1"/>
  <c r="AF14" i="25"/>
  <c r="AF13" i="25"/>
  <c r="AF12" i="25"/>
  <c r="AF11" i="25"/>
  <c r="AF10" i="25"/>
  <c r="AF9" i="25"/>
  <c r="AF8" i="25"/>
  <c r="AF19" i="23"/>
  <c r="AH19" i="23" s="1"/>
  <c r="AF18" i="23"/>
  <c r="AF17" i="23"/>
  <c r="AF16" i="23"/>
  <c r="AF15" i="23"/>
  <c r="AF14" i="23"/>
  <c r="AF13" i="23"/>
  <c r="AF12" i="23"/>
  <c r="AF11" i="23"/>
  <c r="AH11" i="23" s="1"/>
  <c r="AF10" i="23"/>
  <c r="AF9" i="23"/>
  <c r="AF8" i="23"/>
  <c r="AF16" i="20"/>
  <c r="AF12" i="20"/>
  <c r="AF8" i="20"/>
  <c r="AG19" i="28"/>
  <c r="AF9" i="27"/>
  <c r="AF10" i="27"/>
  <c r="AF17" i="20"/>
  <c r="AF13" i="20"/>
  <c r="AF9" i="20"/>
  <c r="AF19" i="22"/>
  <c r="AF15" i="22"/>
  <c r="AF11" i="22"/>
  <c r="AF10" i="22"/>
  <c r="AF18" i="22"/>
  <c r="AF9" i="22"/>
  <c r="AF14" i="22"/>
  <c r="AF13" i="22"/>
  <c r="AF11" i="27"/>
  <c r="AF17" i="22"/>
  <c r="AH17" i="22" s="1"/>
  <c r="AF12" i="22"/>
  <c r="AH12" i="22" s="1"/>
  <c r="AF16" i="22"/>
  <c r="AF8" i="22"/>
  <c r="AF12" i="7"/>
  <c r="AF9" i="7"/>
  <c r="AF11" i="7"/>
  <c r="AF10" i="7"/>
  <c r="AF8" i="7"/>
  <c r="AF8" i="27"/>
  <c r="AJ9" i="27"/>
  <c r="AJ19" i="25"/>
  <c r="AJ18" i="25"/>
  <c r="AJ17" i="25"/>
  <c r="AJ16" i="25"/>
  <c r="AJ15" i="25"/>
  <c r="AJ14" i="25"/>
  <c r="AJ13" i="25"/>
  <c r="AJ12" i="25"/>
  <c r="AJ11" i="25"/>
  <c r="AJ10" i="25"/>
  <c r="AJ9" i="25"/>
  <c r="AJ8" i="25"/>
  <c r="AJ19" i="23"/>
  <c r="AJ18" i="23"/>
  <c r="AJ17" i="23"/>
  <c r="AJ16" i="23"/>
  <c r="AJ15" i="23"/>
  <c r="AJ14" i="23"/>
  <c r="AJ13" i="23"/>
  <c r="AJ12" i="23"/>
  <c r="AJ11" i="23"/>
  <c r="AJ10" i="23"/>
  <c r="AJ9" i="23"/>
  <c r="AJ8" i="23"/>
  <c r="AJ16" i="20"/>
  <c r="AJ12" i="20"/>
  <c r="AJ8" i="20"/>
  <c r="AJ14" i="7"/>
  <c r="AJ10" i="27"/>
  <c r="AJ14" i="27"/>
  <c r="AJ11" i="27"/>
  <c r="AJ8" i="27"/>
  <c r="AJ17" i="20"/>
  <c r="AJ13" i="20"/>
  <c r="AJ9" i="20"/>
  <c r="AK19" i="28"/>
  <c r="AJ12" i="27"/>
  <c r="AJ19" i="22"/>
  <c r="AJ18" i="22"/>
  <c r="AJ17" i="22"/>
  <c r="AJ16" i="22"/>
  <c r="AJ15" i="22"/>
  <c r="AJ14" i="22"/>
  <c r="AJ13" i="22"/>
  <c r="AJ12" i="22"/>
  <c r="AJ11" i="22"/>
  <c r="AJ10" i="22"/>
  <c r="AJ9" i="22"/>
  <c r="AJ8" i="22"/>
  <c r="AK18" i="28"/>
  <c r="AK17" i="28"/>
  <c r="AK16" i="28"/>
  <c r="AK15" i="28"/>
  <c r="AK14" i="28"/>
  <c r="AK13" i="28"/>
  <c r="AK12" i="28"/>
  <c r="AK11" i="28"/>
  <c r="AJ19" i="24"/>
  <c r="AJ18" i="24"/>
  <c r="AJ17" i="24"/>
  <c r="AJ16" i="24"/>
  <c r="AJ15" i="24"/>
  <c r="AJ14" i="24"/>
  <c r="AJ13" i="24"/>
  <c r="AJ12" i="24"/>
  <c r="AJ11" i="24"/>
  <c r="AJ10" i="24"/>
  <c r="AJ9" i="24"/>
  <c r="AJ8" i="24"/>
  <c r="AJ18" i="20"/>
  <c r="AJ14" i="20"/>
  <c r="AJ10" i="20"/>
  <c r="AK10" i="28"/>
  <c r="AK9" i="28"/>
  <c r="AK8" i="28"/>
  <c r="AJ13" i="27"/>
  <c r="AJ15" i="7"/>
  <c r="AJ13" i="7"/>
  <c r="AJ15" i="27"/>
  <c r="AJ15" i="20"/>
  <c r="AJ11" i="20"/>
  <c r="AJ19" i="20"/>
  <c r="AJ20" i="23"/>
  <c r="AJ20" i="22"/>
  <c r="AJ20" i="20"/>
  <c r="AK20" i="28"/>
  <c r="AJ20" i="25"/>
  <c r="AJ20" i="24"/>
  <c r="AJ9" i="7"/>
  <c r="AJ10" i="7"/>
  <c r="AE12" i="7"/>
  <c r="AI8" i="7"/>
  <c r="AL8" i="7" s="1"/>
  <c r="AB12" i="7"/>
  <c r="U12" i="7"/>
  <c r="AB11" i="7"/>
  <c r="U11" i="7"/>
  <c r="AB8" i="7"/>
  <c r="U8" i="7"/>
  <c r="AB9" i="7"/>
  <c r="U9" i="7"/>
  <c r="S14" i="7"/>
  <c r="S15" i="7" s="1"/>
  <c r="T14" i="7"/>
  <c r="T15" i="7" s="1"/>
  <c r="AH11" i="27" l="1"/>
  <c r="AH19" i="24"/>
  <c r="AH10" i="23"/>
  <c r="AH14" i="25"/>
  <c r="AH19" i="20"/>
  <c r="AH9" i="27"/>
  <c r="AH19" i="22"/>
  <c r="AH12" i="7"/>
  <c r="AH9" i="23"/>
  <c r="AH13" i="25"/>
  <c r="AH15" i="20"/>
  <c r="AI12" i="28"/>
  <c r="AH15" i="24"/>
  <c r="AH11" i="22"/>
  <c r="AH10" i="7"/>
  <c r="AH12" i="20"/>
  <c r="AH14" i="23"/>
  <c r="AH10" i="25"/>
  <c r="AH18" i="25"/>
  <c r="AI9" i="28"/>
  <c r="AH13" i="20"/>
  <c r="AL20" i="23"/>
  <c r="AH16" i="22"/>
  <c r="AH12" i="24"/>
  <c r="AH18" i="22"/>
  <c r="AH13" i="22"/>
  <c r="AI11" i="28"/>
  <c r="AH18" i="20"/>
  <c r="AI13" i="28"/>
  <c r="AI19" i="28"/>
  <c r="AH15" i="22"/>
  <c r="AH13" i="23"/>
  <c r="AH9" i="25"/>
  <c r="AH17" i="25"/>
  <c r="AI16" i="28"/>
  <c r="AG14" i="27"/>
  <c r="AG15" i="27" s="1"/>
  <c r="AL20" i="22"/>
  <c r="AL10" i="24"/>
  <c r="AL18" i="24"/>
  <c r="AM16" i="28"/>
  <c r="AL13" i="22"/>
  <c r="AM19" i="28"/>
  <c r="AH16" i="23"/>
  <c r="AH11" i="20"/>
  <c r="AH10" i="27"/>
  <c r="AH12" i="25"/>
  <c r="AG14" i="7"/>
  <c r="AG15" i="7" s="1"/>
  <c r="AH10" i="22"/>
  <c r="AH17" i="24"/>
  <c r="AM8" i="28"/>
  <c r="AM13" i="28"/>
  <c r="AL10" i="22"/>
  <c r="AL18" i="22"/>
  <c r="AL10" i="27"/>
  <c r="AL12" i="23"/>
  <c r="AL8" i="25"/>
  <c r="AL16" i="25"/>
  <c r="AH16" i="24"/>
  <c r="AL10" i="7"/>
  <c r="AM9" i="28"/>
  <c r="AL8" i="24"/>
  <c r="AL16" i="24"/>
  <c r="AL13" i="23"/>
  <c r="AL9" i="25"/>
  <c r="AL17" i="25"/>
  <c r="Z15" i="23"/>
  <c r="AA15" i="23"/>
  <c r="AA15" i="22"/>
  <c r="Z15" i="22"/>
  <c r="AL11" i="25"/>
  <c r="AI17" i="28"/>
  <c r="Z11" i="23"/>
  <c r="AA11" i="23"/>
  <c r="AA12" i="23"/>
  <c r="Z12" i="23"/>
  <c r="AA17" i="23"/>
  <c r="Z17" i="23"/>
  <c r="AA14" i="23"/>
  <c r="Z14" i="23"/>
  <c r="AA10" i="20"/>
  <c r="Z10" i="20"/>
  <c r="AA11" i="20"/>
  <c r="Z11" i="20"/>
  <c r="AA13" i="24"/>
  <c r="Z13" i="24"/>
  <c r="Z12" i="28"/>
  <c r="AA12" i="28"/>
  <c r="Q20" i="22"/>
  <c r="AA8" i="22"/>
  <c r="Z8" i="22"/>
  <c r="AA16" i="22"/>
  <c r="Z16" i="22"/>
  <c r="AG20" i="23"/>
  <c r="AL20" i="25"/>
  <c r="AL15" i="7"/>
  <c r="AL11" i="24"/>
  <c r="AL19" i="24"/>
  <c r="AM17" i="28"/>
  <c r="AL14" i="22"/>
  <c r="AL9" i="20"/>
  <c r="AL8" i="23"/>
  <c r="AL16" i="23"/>
  <c r="AL12" i="25"/>
  <c r="AL8" i="20"/>
  <c r="Z10" i="23"/>
  <c r="AA10" i="23"/>
  <c r="AL15" i="23"/>
  <c r="AH9" i="20"/>
  <c r="AH16" i="20"/>
  <c r="AH15" i="23"/>
  <c r="AH11" i="25"/>
  <c r="AH19" i="25"/>
  <c r="AI10" i="28"/>
  <c r="AH12" i="27"/>
  <c r="AI18" i="28"/>
  <c r="Z19" i="23"/>
  <c r="AA19" i="23"/>
  <c r="AA16" i="23"/>
  <c r="Z16" i="23"/>
  <c r="AA9" i="25"/>
  <c r="Z9" i="25"/>
  <c r="AA18" i="23"/>
  <c r="Z18" i="23"/>
  <c r="AA14" i="20"/>
  <c r="Z14" i="20"/>
  <c r="AA8" i="28"/>
  <c r="Z8" i="28"/>
  <c r="Q20" i="28"/>
  <c r="AA15" i="20"/>
  <c r="Z15" i="20"/>
  <c r="AA14" i="24"/>
  <c r="Z14" i="24"/>
  <c r="AA13" i="28"/>
  <c r="Z13" i="28"/>
  <c r="AA9" i="22"/>
  <c r="Z9" i="22"/>
  <c r="AA17" i="22"/>
  <c r="Z17" i="22"/>
  <c r="AG20" i="24"/>
  <c r="AH17" i="23"/>
  <c r="AL11" i="7"/>
  <c r="AL13" i="27"/>
  <c r="AL12" i="24"/>
  <c r="AL12" i="27"/>
  <c r="AM18" i="28"/>
  <c r="AL15" i="22"/>
  <c r="AL13" i="20"/>
  <c r="AL9" i="23"/>
  <c r="AL17" i="23"/>
  <c r="AL13" i="25"/>
  <c r="AL12" i="20"/>
  <c r="AH8" i="22"/>
  <c r="AF20" i="22"/>
  <c r="Z13" i="23"/>
  <c r="AA13" i="23"/>
  <c r="AF20" i="20"/>
  <c r="AH8" i="20"/>
  <c r="AI8" i="28"/>
  <c r="AG20" i="28"/>
  <c r="Z9" i="23"/>
  <c r="AA9" i="23"/>
  <c r="AA19" i="28"/>
  <c r="Z19" i="28"/>
  <c r="AL13" i="7"/>
  <c r="AL19" i="25"/>
  <c r="AH11" i="7"/>
  <c r="AH9" i="7"/>
  <c r="AH14" i="22"/>
  <c r="AF20" i="23"/>
  <c r="AH8" i="23"/>
  <c r="AH10" i="20"/>
  <c r="AH13" i="24"/>
  <c r="AA11" i="25"/>
  <c r="Z11" i="25"/>
  <c r="Q20" i="25"/>
  <c r="Z8" i="25"/>
  <c r="AA8" i="25"/>
  <c r="AA13" i="25"/>
  <c r="Z13" i="25"/>
  <c r="AA10" i="25"/>
  <c r="Z10" i="25"/>
  <c r="AA18" i="20"/>
  <c r="Z18" i="20"/>
  <c r="AA9" i="28"/>
  <c r="Z9" i="28"/>
  <c r="AA19" i="20"/>
  <c r="Z19" i="20"/>
  <c r="AA15" i="24"/>
  <c r="Z15" i="24"/>
  <c r="AA14" i="28"/>
  <c r="Z14" i="28"/>
  <c r="Z10" i="22"/>
  <c r="AA10" i="22"/>
  <c r="Z18" i="22"/>
  <c r="AA18" i="22"/>
  <c r="AH18" i="23"/>
  <c r="AL20" i="20"/>
  <c r="AL10" i="20"/>
  <c r="AL13" i="24"/>
  <c r="AM11" i="28"/>
  <c r="AL8" i="22"/>
  <c r="AL16" i="22"/>
  <c r="AL17" i="20"/>
  <c r="AL10" i="23"/>
  <c r="AL18" i="23"/>
  <c r="AL14" i="25"/>
  <c r="AL16" i="20"/>
  <c r="Z16" i="25"/>
  <c r="AA16" i="25"/>
  <c r="AF14" i="7"/>
  <c r="AH8" i="7"/>
  <c r="AA12" i="24"/>
  <c r="Z12" i="24"/>
  <c r="AL9" i="27"/>
  <c r="AH9" i="22"/>
  <c r="AH17" i="20"/>
  <c r="AH14" i="20"/>
  <c r="AA15" i="25"/>
  <c r="Z15" i="25"/>
  <c r="AA12" i="25"/>
  <c r="Z12" i="25"/>
  <c r="AA17" i="25"/>
  <c r="Z17" i="25"/>
  <c r="AA14" i="25"/>
  <c r="Z14" i="25"/>
  <c r="Q20" i="23"/>
  <c r="Z8" i="23"/>
  <c r="AA8" i="23"/>
  <c r="AA10" i="28"/>
  <c r="Z10" i="28"/>
  <c r="Z8" i="24"/>
  <c r="AA8" i="24"/>
  <c r="Q20" i="24"/>
  <c r="AA16" i="24"/>
  <c r="Z16" i="24"/>
  <c r="AA15" i="28"/>
  <c r="Z15" i="28"/>
  <c r="AA11" i="22"/>
  <c r="Z11" i="22"/>
  <c r="AA19" i="22"/>
  <c r="Z19" i="22"/>
  <c r="AL14" i="20"/>
  <c r="AL14" i="24"/>
  <c r="AM12" i="28"/>
  <c r="AL9" i="22"/>
  <c r="AL17" i="22"/>
  <c r="AL8" i="27"/>
  <c r="AL11" i="23"/>
  <c r="AL19" i="23"/>
  <c r="AL15" i="25"/>
  <c r="AL11" i="20"/>
  <c r="AA18" i="25"/>
  <c r="Z18" i="25"/>
  <c r="AA11" i="28"/>
  <c r="Z11" i="28"/>
  <c r="AA9" i="24"/>
  <c r="Z9" i="24"/>
  <c r="AA17" i="24"/>
  <c r="Z17" i="24"/>
  <c r="AA16" i="28"/>
  <c r="Z16" i="28"/>
  <c r="AA12" i="22"/>
  <c r="Z12" i="22"/>
  <c r="AA8" i="20"/>
  <c r="Q20" i="20"/>
  <c r="Z8" i="20"/>
  <c r="AG20" i="25"/>
  <c r="AM20" i="28"/>
  <c r="AL18" i="20"/>
  <c r="AL15" i="24"/>
  <c r="AL15" i="20"/>
  <c r="AL9" i="7"/>
  <c r="AA17" i="28"/>
  <c r="Z17" i="28"/>
  <c r="AA12" i="20"/>
  <c r="Z12" i="20"/>
  <c r="AH20" i="28"/>
  <c r="AL11" i="22"/>
  <c r="AL14" i="27"/>
  <c r="AL19" i="20"/>
  <c r="AA19" i="25"/>
  <c r="Z19" i="25"/>
  <c r="AH8" i="24"/>
  <c r="AF20" i="24"/>
  <c r="AA10" i="24"/>
  <c r="Z10" i="24"/>
  <c r="AA18" i="24"/>
  <c r="Z18" i="24"/>
  <c r="AA13" i="22"/>
  <c r="Z13" i="22"/>
  <c r="AG20" i="20"/>
  <c r="AM14" i="28"/>
  <c r="AL19" i="22"/>
  <c r="AF14" i="27"/>
  <c r="AH8" i="27"/>
  <c r="AH12" i="23"/>
  <c r="AF20" i="25"/>
  <c r="AH8" i="25"/>
  <c r="AH16" i="25"/>
  <c r="AH13" i="27"/>
  <c r="AA17" i="20"/>
  <c r="Z17" i="20"/>
  <c r="AA13" i="20"/>
  <c r="Z13" i="20"/>
  <c r="AA9" i="20"/>
  <c r="Z9" i="20"/>
  <c r="AA11" i="24"/>
  <c r="Z11" i="24"/>
  <c r="AA19" i="24"/>
  <c r="Z19" i="24"/>
  <c r="AA18" i="28"/>
  <c r="Z18" i="28"/>
  <c r="Z14" i="22"/>
  <c r="AA14" i="22"/>
  <c r="AA16" i="20"/>
  <c r="Z16" i="20"/>
  <c r="AG20" i="22"/>
  <c r="AL20" i="24"/>
  <c r="AM10" i="28"/>
  <c r="AL9" i="24"/>
  <c r="AL17" i="24"/>
  <c r="AM15" i="28"/>
  <c r="AL12" i="22"/>
  <c r="AL11" i="27"/>
  <c r="AL14" i="7"/>
  <c r="AL14" i="23"/>
  <c r="AL10" i="25"/>
  <c r="AL18" i="25"/>
  <c r="AL15" i="27"/>
  <c r="AB15" i="7"/>
  <c r="AH14" i="27" l="1"/>
  <c r="AH14" i="7"/>
  <c r="AH20" i="23"/>
  <c r="AH20" i="22"/>
  <c r="AF15" i="7"/>
  <c r="AH15" i="7" s="1"/>
  <c r="AH20" i="24"/>
  <c r="AH20" i="25"/>
  <c r="AI20" i="28"/>
  <c r="Z20" i="28"/>
  <c r="AA20" i="28"/>
  <c r="Q8" i="7"/>
  <c r="Z20" i="22"/>
  <c r="Z8" i="7" s="1"/>
  <c r="AA20" i="22"/>
  <c r="AA8" i="7" s="1"/>
  <c r="Q11" i="7"/>
  <c r="Z20" i="25"/>
  <c r="Z11" i="7" s="1"/>
  <c r="AA20" i="25"/>
  <c r="AA11" i="7" s="1"/>
  <c r="AH20" i="20"/>
  <c r="Q9" i="7"/>
  <c r="Z20" i="23"/>
  <c r="Z9" i="7" s="1"/>
  <c r="AA20" i="23"/>
  <c r="AA9" i="7" s="1"/>
  <c r="AF15" i="27"/>
  <c r="AH15" i="27" s="1"/>
  <c r="Q12" i="7"/>
  <c r="Z20" i="20"/>
  <c r="Z12" i="7" s="1"/>
  <c r="AA20" i="20"/>
  <c r="AA12" i="7" s="1"/>
  <c r="Q10" i="7"/>
  <c r="Z20" i="24"/>
  <c r="Z10" i="7" s="1"/>
  <c r="AA20" i="24"/>
  <c r="AA10" i="7" s="1"/>
  <c r="W15" i="7"/>
  <c r="X14" i="7"/>
  <c r="X15" i="7" s="1"/>
  <c r="O14" i="7" l="1"/>
  <c r="O15" i="7" s="1"/>
  <c r="H14" i="7"/>
  <c r="H15" i="7" s="1"/>
  <c r="N14" i="7"/>
  <c r="N15" i="7" s="1"/>
  <c r="K14" i="7"/>
  <c r="K15" i="7" s="1"/>
  <c r="P14" i="7"/>
  <c r="P15" i="7" s="1"/>
  <c r="F14" i="7"/>
  <c r="F15" i="7" s="1"/>
  <c r="M14" i="7"/>
  <c r="M15" i="7" s="1"/>
  <c r="G14" i="7"/>
  <c r="G15" i="7" s="1"/>
  <c r="J14" i="7"/>
  <c r="J15" i="7" s="1"/>
  <c r="E14" i="7" l="1"/>
  <c r="E15" i="7" s="1"/>
  <c r="I14" i="7"/>
  <c r="I15" i="7" s="1"/>
  <c r="L14" i="7"/>
  <c r="L15" i="7" s="1"/>
  <c r="Z15" i="7"/>
  <c r="Q14" i="7"/>
  <c r="AA15" i="7"/>
  <c r="AA14" i="7" l="1"/>
  <c r="Z14" i="7"/>
  <c r="U14" i="7"/>
  <c r="AB14" i="7" s="1"/>
  <c r="R14" i="7"/>
  <c r="R15" i="7" s="1"/>
  <c r="Q15" i="7"/>
  <c r="U15" i="7" l="1"/>
</calcChain>
</file>

<file path=xl/sharedStrings.xml><?xml version="1.0" encoding="utf-8"?>
<sst xmlns="http://schemas.openxmlformats.org/spreadsheetml/2006/main" count="750" uniqueCount="118">
  <si>
    <t>A重油</t>
    <rPh sb="1" eb="3">
      <t>ジュウユ</t>
    </rPh>
    <phoneticPr fontId="1"/>
  </si>
  <si>
    <t>灯油</t>
    <rPh sb="0" eb="2">
      <t>トウユ</t>
    </rPh>
    <phoneticPr fontId="1"/>
  </si>
  <si>
    <t>ｔ</t>
    <phoneticPr fontId="1"/>
  </si>
  <si>
    <t>都市ガス</t>
    <rPh sb="0" eb="2">
      <t>トシ</t>
    </rPh>
    <phoneticPr fontId="1"/>
  </si>
  <si>
    <t>LNG</t>
    <phoneticPr fontId="1"/>
  </si>
  <si>
    <t>電力量</t>
    <rPh sb="0" eb="2">
      <t>デンリョク</t>
    </rPh>
    <rPh sb="2" eb="3">
      <t>リョウ</t>
    </rPh>
    <phoneticPr fontId="1"/>
  </si>
  <si>
    <t>ｋL</t>
    <phoneticPr fontId="1"/>
  </si>
  <si>
    <t>ｋWh</t>
    <phoneticPr fontId="1"/>
  </si>
  <si>
    <t>年計</t>
    <rPh sb="0" eb="2">
      <t>ネンケイ</t>
    </rPh>
    <phoneticPr fontId="1"/>
  </si>
  <si>
    <t>GJ/kWh</t>
    <phoneticPr fontId="1"/>
  </si>
  <si>
    <t>A重油</t>
    <rPh sb="1" eb="3">
      <t>ジュウユ</t>
    </rPh>
    <phoneticPr fontId="1"/>
  </si>
  <si>
    <t>灯油</t>
    <rPh sb="0" eb="2">
      <t>トウユ</t>
    </rPh>
    <phoneticPr fontId="1"/>
  </si>
  <si>
    <t>LPG(2)</t>
  </si>
  <si>
    <t>LPG(1)</t>
    <phoneticPr fontId="1"/>
  </si>
  <si>
    <t>都市ガス</t>
    <rPh sb="0" eb="2">
      <t>トシ</t>
    </rPh>
    <phoneticPr fontId="1"/>
  </si>
  <si>
    <t>LNG</t>
    <phoneticPr fontId="1"/>
  </si>
  <si>
    <t>GJ/kL</t>
    <phoneticPr fontId="1"/>
  </si>
  <si>
    <t>GJ/t</t>
    <phoneticPr fontId="1"/>
  </si>
  <si>
    <t>※参考までに熱量換算係数を下記に示します。</t>
    <rPh sb="1" eb="3">
      <t>サンコウ</t>
    </rPh>
    <rPh sb="6" eb="8">
      <t>ネツリョウ</t>
    </rPh>
    <rPh sb="8" eb="10">
      <t>カンザン</t>
    </rPh>
    <rPh sb="10" eb="12">
      <t>ケイスウ</t>
    </rPh>
    <rPh sb="13" eb="15">
      <t>カキ</t>
    </rPh>
    <rPh sb="16" eb="17">
      <t>シメ</t>
    </rPh>
    <phoneticPr fontId="1"/>
  </si>
  <si>
    <t>※　1/458×50.8</t>
    <phoneticPr fontId="1"/>
  </si>
  <si>
    <t>円</t>
    <rPh sb="0" eb="1">
      <t>エン</t>
    </rPh>
    <phoneticPr fontId="1"/>
  </si>
  <si>
    <t>使用量</t>
    <rPh sb="0" eb="2">
      <t>シヨウ</t>
    </rPh>
    <rPh sb="2" eb="3">
      <t>リョウ</t>
    </rPh>
    <phoneticPr fontId="1"/>
  </si>
  <si>
    <t>使用量2</t>
    <rPh sb="0" eb="2">
      <t>シヨウ</t>
    </rPh>
    <rPh sb="2" eb="3">
      <t>リョウ</t>
    </rPh>
    <phoneticPr fontId="1"/>
  </si>
  <si>
    <t>使用量1</t>
    <rPh sb="0" eb="2">
      <t>シヨウ</t>
    </rPh>
    <rPh sb="2" eb="3">
      <t>リョウ</t>
    </rPh>
    <phoneticPr fontId="1"/>
  </si>
  <si>
    <t>㎥</t>
    <phoneticPr fontId="1"/>
  </si>
  <si>
    <t>年度</t>
    <rPh sb="0" eb="2">
      <t>ネンド</t>
    </rPh>
    <phoneticPr fontId="1"/>
  </si>
  <si>
    <t>この表は計算で参照していますので消さないでください。</t>
    <phoneticPr fontId="1"/>
  </si>
  <si>
    <t>※グラフは最低限必要なものだけを表示できるようにしています。他のグラフが必要な場合はデータソースの選択変更により対応願います。</t>
    <rPh sb="5" eb="8">
      <t>サイテイゲン</t>
    </rPh>
    <rPh sb="8" eb="10">
      <t>ヒツヨウ</t>
    </rPh>
    <rPh sb="16" eb="18">
      <t>ヒョウジ</t>
    </rPh>
    <rPh sb="30" eb="31">
      <t>タ</t>
    </rPh>
    <rPh sb="36" eb="38">
      <t>ヒツヨウ</t>
    </rPh>
    <rPh sb="39" eb="41">
      <t>バアイ</t>
    </rPh>
    <rPh sb="49" eb="51">
      <t>センタク</t>
    </rPh>
    <rPh sb="51" eb="53">
      <t>ヘンコウ</t>
    </rPh>
    <rPh sb="56" eb="59">
      <t>タイオウネガ</t>
    </rPh>
    <phoneticPr fontId="1"/>
  </si>
  <si>
    <t>5ヶ年計</t>
    <rPh sb="2" eb="3">
      <t>ネン</t>
    </rPh>
    <rPh sb="3" eb="4">
      <t>ケイ</t>
    </rPh>
    <phoneticPr fontId="1"/>
  </si>
  <si>
    <t>5ヶ年平均</t>
    <rPh sb="2" eb="3">
      <t>ネン</t>
    </rPh>
    <rPh sb="3" eb="5">
      <t>ヘイキン</t>
    </rPh>
    <phoneticPr fontId="1"/>
  </si>
  <si>
    <t>千円</t>
    <rPh sb="0" eb="2">
      <t>センエン</t>
    </rPh>
    <phoneticPr fontId="1"/>
  </si>
  <si>
    <t>LPG（液化石油ガス）</t>
    <rPh sb="4" eb="6">
      <t>エキカ</t>
    </rPh>
    <rPh sb="6" eb="8">
      <t>セキユ</t>
    </rPh>
    <phoneticPr fontId="1"/>
  </si>
  <si>
    <t>LNG（液化天然ガス）</t>
    <rPh sb="4" eb="6">
      <t>エキカ</t>
    </rPh>
    <rPh sb="6" eb="8">
      <t>テンネン</t>
    </rPh>
    <phoneticPr fontId="1"/>
  </si>
  <si>
    <t>水道</t>
    <rPh sb="0" eb="2">
      <t>スイドウ</t>
    </rPh>
    <phoneticPr fontId="1"/>
  </si>
  <si>
    <t>金額</t>
    <rPh sb="0" eb="2">
      <t>キンガク</t>
    </rPh>
    <phoneticPr fontId="1"/>
  </si>
  <si>
    <t>合計金額</t>
    <rPh sb="0" eb="2">
      <t>ゴウケイ</t>
    </rPh>
    <rPh sb="2" eb="4">
      <t>キンガク</t>
    </rPh>
    <phoneticPr fontId="1"/>
  </si>
  <si>
    <t>年度</t>
    <rPh sb="0" eb="2">
      <t>ネンド</t>
    </rPh>
    <phoneticPr fontId="1"/>
  </si>
  <si>
    <t>金額</t>
    <rPh sb="0" eb="2">
      <t>キンガク</t>
    </rPh>
    <phoneticPr fontId="1"/>
  </si>
  <si>
    <t>量</t>
    <rPh sb="0" eb="1">
      <t>リョウ</t>
    </rPh>
    <phoneticPr fontId="1"/>
  </si>
  <si>
    <t>光熱水
総金額</t>
    <rPh sb="0" eb="3">
      <t>コウネツスイ</t>
    </rPh>
    <rPh sb="4" eb="5">
      <t>ソウ</t>
    </rPh>
    <rPh sb="5" eb="7">
      <t>キンガク</t>
    </rPh>
    <phoneticPr fontId="1"/>
  </si>
  <si>
    <t>総使用量
（原油換算）</t>
    <rPh sb="0" eb="1">
      <t>ソウ</t>
    </rPh>
    <rPh sb="1" eb="4">
      <t>シヨウリョウ</t>
    </rPh>
    <rPh sb="6" eb="10">
      <t>ゲンユカンサン</t>
    </rPh>
    <phoneticPr fontId="1"/>
  </si>
  <si>
    <t>4月</t>
    <rPh sb="1" eb="2">
      <t>ガツ</t>
    </rPh>
    <phoneticPr fontId="1"/>
  </si>
  <si>
    <t>5月</t>
    <phoneticPr fontId="1"/>
  </si>
  <si>
    <t>6月</t>
    <phoneticPr fontId="1"/>
  </si>
  <si>
    <t>7月</t>
  </si>
  <si>
    <t>8月</t>
  </si>
  <si>
    <t>9月</t>
  </si>
  <si>
    <t>10月</t>
  </si>
  <si>
    <t>11月</t>
  </si>
  <si>
    <t>12月</t>
  </si>
  <si>
    <t>1月</t>
  </si>
  <si>
    <t>2月</t>
  </si>
  <si>
    <t>3月</t>
    <phoneticPr fontId="1"/>
  </si>
  <si>
    <t>←入力欄です。使用しているエネルギー、水道、生産量等のセルに毎月の合計量を入力してください。</t>
    <rPh sb="1" eb="3">
      <t>ニュウリョク</t>
    </rPh>
    <rPh sb="3" eb="4">
      <t>ラン</t>
    </rPh>
    <rPh sb="7" eb="9">
      <t>シヨウ</t>
    </rPh>
    <rPh sb="19" eb="21">
      <t>スイドウ</t>
    </rPh>
    <rPh sb="22" eb="25">
      <t>セイサンリョウ</t>
    </rPh>
    <rPh sb="25" eb="26">
      <t>トウ</t>
    </rPh>
    <rPh sb="30" eb="32">
      <t>マイツキ</t>
    </rPh>
    <rPh sb="33" eb="35">
      <t>ゴウケイ</t>
    </rPh>
    <rPh sb="35" eb="36">
      <t>リョウ</t>
    </rPh>
    <rPh sb="37" eb="39">
      <t>ニュウリョク</t>
    </rPh>
    <phoneticPr fontId="1"/>
  </si>
  <si>
    <t>エネルギー使用管理表</t>
    <rPh sb="5" eb="7">
      <t>シヨウ</t>
    </rPh>
    <rPh sb="7" eb="9">
      <t>カンリ</t>
    </rPh>
    <rPh sb="9" eb="10">
      <t>ヒョウ</t>
    </rPh>
    <phoneticPr fontId="1"/>
  </si>
  <si>
    <t>原単位②</t>
    <rPh sb="0" eb="3">
      <t>ゲンタンイ</t>
    </rPh>
    <phoneticPr fontId="1"/>
  </si>
  <si>
    <t>KL</t>
    <phoneticPr fontId="1"/>
  </si>
  <si>
    <t>KL/tなど</t>
    <phoneticPr fontId="1"/>
  </si>
  <si>
    <t>生産量
人数
営業日数
など</t>
    <rPh sb="0" eb="2">
      <t>セイサン</t>
    </rPh>
    <rPh sb="2" eb="3">
      <t>リョウ</t>
    </rPh>
    <rPh sb="4" eb="6">
      <t>ニンズウ</t>
    </rPh>
    <rPh sb="7" eb="11">
      <t>エイギョウニッスウ</t>
    </rPh>
    <phoneticPr fontId="1"/>
  </si>
  <si>
    <t>生産額
売上額
など</t>
    <rPh sb="0" eb="3">
      <t>セイサンガク</t>
    </rPh>
    <rPh sb="4" eb="7">
      <t>ウリアゲガク</t>
    </rPh>
    <phoneticPr fontId="1"/>
  </si>
  <si>
    <r>
      <t>原単位</t>
    </r>
    <r>
      <rPr>
        <sz val="8"/>
        <color theme="1"/>
        <rFont val="ＭＳ Ｐ明朝"/>
        <family val="1"/>
        <charset val="128"/>
      </rPr>
      <t>（単位数量あたりのエネルギー使用量）</t>
    </r>
    <rPh sb="0" eb="3">
      <t>ゲンタンイ</t>
    </rPh>
    <rPh sb="4" eb="6">
      <t>タンイ</t>
    </rPh>
    <rPh sb="6" eb="8">
      <t>スウリョウ</t>
    </rPh>
    <rPh sb="17" eb="20">
      <t>シヨウリョウ</t>
    </rPh>
    <phoneticPr fontId="1"/>
  </si>
  <si>
    <t>熱量換算（KL）</t>
    <rPh sb="0" eb="4">
      <t>ネツリョウカンサン</t>
    </rPh>
    <phoneticPr fontId="1"/>
  </si>
  <si>
    <t>発熱量</t>
    <rPh sb="0" eb="3">
      <t>ハツネツリョウ</t>
    </rPh>
    <phoneticPr fontId="1"/>
  </si>
  <si>
    <t>換算係数</t>
    <rPh sb="0" eb="4">
      <t>カンサンケイスウ</t>
    </rPh>
    <phoneticPr fontId="1"/>
  </si>
  <si>
    <t>原油換算</t>
    <rPh sb="0" eb="4">
      <t>ゲンユカンサン</t>
    </rPh>
    <phoneticPr fontId="1"/>
  </si>
  <si>
    <t>KL/kWh</t>
    <phoneticPr fontId="1"/>
  </si>
  <si>
    <t>KL/kL</t>
    <phoneticPr fontId="1"/>
  </si>
  <si>
    <t>KL/t</t>
    <phoneticPr fontId="1"/>
  </si>
  <si>
    <t>全エネルギー</t>
    <rPh sb="0" eb="1">
      <t>ゼン</t>
    </rPh>
    <phoneticPr fontId="1"/>
  </si>
  <si>
    <t>KL/百万円</t>
    <rPh sb="3" eb="6">
      <t>ヒャクマンエン</t>
    </rPh>
    <phoneticPr fontId="1"/>
  </si>
  <si>
    <t>年度　エネルギー使用量の推移</t>
    <rPh sb="0" eb="2">
      <t>ネンド</t>
    </rPh>
    <rPh sb="8" eb="11">
      <t>シヨウリョウ</t>
    </rPh>
    <rPh sb="12" eb="14">
      <t>スイイ</t>
    </rPh>
    <phoneticPr fontId="1"/>
  </si>
  <si>
    <t>燃料</t>
    <rPh sb="0" eb="2">
      <t>ネンリョウ</t>
    </rPh>
    <phoneticPr fontId="1"/>
  </si>
  <si>
    <t>Ａ重油</t>
    <rPh sb="1" eb="3">
      <t>ジュウユ</t>
    </rPh>
    <phoneticPr fontId="1"/>
  </si>
  <si>
    <t>原油換算
計（KL）</t>
    <rPh sb="0" eb="4">
      <t>ゲンユカンサン</t>
    </rPh>
    <rPh sb="5" eb="6">
      <t>ケイ</t>
    </rPh>
    <phoneticPr fontId="1"/>
  </si>
  <si>
    <t>ガス</t>
    <phoneticPr fontId="1"/>
  </si>
  <si>
    <t>電力</t>
    <rPh sb="0" eb="2">
      <t>デンリョク</t>
    </rPh>
    <phoneticPr fontId="1"/>
  </si>
  <si>
    <t>電力</t>
    <rPh sb="0" eb="2">
      <t>デンリョク</t>
    </rPh>
    <phoneticPr fontId="1"/>
  </si>
  <si>
    <r>
      <t xml:space="preserve">原単位①
</t>
    </r>
    <r>
      <rPr>
        <sz val="6"/>
        <color rgb="FFFF0000"/>
        <rFont val="ＭＳ Ｐ明朝"/>
        <family val="1"/>
        <charset val="128"/>
      </rPr>
      <t>原油換算KL
÷生産量など</t>
    </r>
    <rPh sb="0" eb="3">
      <t>ゲンタンイ</t>
    </rPh>
    <phoneticPr fontId="1"/>
  </si>
  <si>
    <r>
      <t xml:space="preserve">原単位②
</t>
    </r>
    <r>
      <rPr>
        <sz val="6"/>
        <color rgb="FF0000FF"/>
        <rFont val="ＭＳ Ｐ明朝"/>
        <family val="1"/>
        <charset val="128"/>
      </rPr>
      <t>原油換算KL
÷生産額など</t>
    </r>
    <rPh sb="0" eb="3">
      <t>ゲンタンイ</t>
    </rPh>
    <phoneticPr fontId="1"/>
  </si>
  <si>
    <r>
      <t xml:space="preserve">原単位③
</t>
    </r>
    <r>
      <rPr>
        <sz val="6"/>
        <color rgb="FF9900FF"/>
        <rFont val="ＭＳ Ｐ明朝"/>
        <family val="1"/>
        <charset val="128"/>
      </rPr>
      <t>光熱水費
÷生産量など</t>
    </r>
    <rPh sb="0" eb="3">
      <t>ゲンタンイ</t>
    </rPh>
    <phoneticPr fontId="1"/>
  </si>
  <si>
    <t>全エネルギー使用量</t>
    <rPh sb="0" eb="1">
      <t>ゼン</t>
    </rPh>
    <rPh sb="6" eb="9">
      <t>シヨウリョウ</t>
    </rPh>
    <phoneticPr fontId="1"/>
  </si>
  <si>
    <t>原単位①</t>
    <rPh sb="0" eb="3">
      <t>ゲンタンイ</t>
    </rPh>
    <phoneticPr fontId="1"/>
  </si>
  <si>
    <t>原単位③</t>
    <rPh sb="0" eb="3">
      <t>ゲンタンイ</t>
    </rPh>
    <phoneticPr fontId="1"/>
  </si>
  <si>
    <t>光熱水費</t>
    <rPh sb="0" eb="4">
      <t>コウネツスイヒ</t>
    </rPh>
    <phoneticPr fontId="1"/>
  </si>
  <si>
    <t>年度　エネルギー使用量とエネルギー原単位の推移</t>
    <rPh sb="0" eb="2">
      <t>ネンド</t>
    </rPh>
    <rPh sb="8" eb="11">
      <t>シヨウリョウ</t>
    </rPh>
    <rPh sb="17" eb="20">
      <t>ゲンタンイ</t>
    </rPh>
    <rPh sb="21" eb="23">
      <t>スイイ</t>
    </rPh>
    <phoneticPr fontId="1"/>
  </si>
  <si>
    <t>↓該当する単位を入力してください（下記参照）</t>
    <rPh sb="1" eb="3">
      <t>ガイトウ</t>
    </rPh>
    <rPh sb="5" eb="7">
      <t>タンイ</t>
    </rPh>
    <rPh sb="8" eb="10">
      <t>ニュウリョク</t>
    </rPh>
    <rPh sb="17" eb="19">
      <t>カキ</t>
    </rPh>
    <rPh sb="19" eb="21">
      <t>サンショウ</t>
    </rPh>
    <phoneticPr fontId="1"/>
  </si>
  <si>
    <t>2022.4版</t>
    <rPh sb="6" eb="7">
      <t>ハン</t>
    </rPh>
    <phoneticPr fontId="1"/>
  </si>
  <si>
    <t>エネルギー使用量の推移</t>
    <rPh sb="5" eb="8">
      <t>シヨウリョウ</t>
    </rPh>
    <rPh sb="9" eb="11">
      <t>スイイ</t>
    </rPh>
    <phoneticPr fontId="1"/>
  </si>
  <si>
    <t>エネルギー使用量とエネルギー原単位の推移</t>
    <rPh sb="5" eb="8">
      <t>シヨウリョウ</t>
    </rPh>
    <rPh sb="14" eb="17">
      <t>ゲンタンイ</t>
    </rPh>
    <rPh sb="18" eb="20">
      <t>スイイ</t>
    </rPh>
    <phoneticPr fontId="1"/>
  </si>
  <si>
    <t>LPG</t>
    <phoneticPr fontId="1"/>
  </si>
  <si>
    <t>原油換算</t>
    <rPh sb="0" eb="4">
      <t>ゲンユカンサン</t>
    </rPh>
    <phoneticPr fontId="1"/>
  </si>
  <si>
    <t>エネルギー使用管理表（年度別集計表）</t>
    <rPh sb="5" eb="7">
      <t>シヨウ</t>
    </rPh>
    <rPh sb="7" eb="9">
      <t>カンリ</t>
    </rPh>
    <rPh sb="9" eb="10">
      <t>ヒョウ</t>
    </rPh>
    <rPh sb="11" eb="14">
      <t>ネンドベツ</t>
    </rPh>
    <rPh sb="14" eb="17">
      <t>シュウケイヒョウ</t>
    </rPh>
    <phoneticPr fontId="1"/>
  </si>
  <si>
    <t>円/tなど</t>
    <rPh sb="0" eb="1">
      <t>エン</t>
    </rPh>
    <phoneticPr fontId="1"/>
  </si>
  <si>
    <t>t</t>
    <phoneticPr fontId="1"/>
  </si>
  <si>
    <t>エネルギー使用管理ツールの使い方</t>
    <rPh sb="5" eb="7">
      <t>シヨウ</t>
    </rPh>
    <rPh sb="7" eb="9">
      <t>カンリ</t>
    </rPh>
    <rPh sb="13" eb="14">
      <t>ツカ</t>
    </rPh>
    <rPh sb="15" eb="16">
      <t>カタ</t>
    </rPh>
    <phoneticPr fontId="1"/>
  </si>
  <si>
    <t>（１）エネルギー管理表　●●年度</t>
    <rPh sb="8" eb="11">
      <t>カンリヒョウ</t>
    </rPh>
    <rPh sb="14" eb="16">
      <t>ネンド</t>
    </rPh>
    <phoneticPr fontId="1"/>
  </si>
  <si>
    <t>☞　1</t>
    <phoneticPr fontId="1"/>
  </si>
  <si>
    <t>【入力方法】</t>
    <rPh sb="1" eb="5">
      <t>ニュウリョクホウホウ</t>
    </rPh>
    <phoneticPr fontId="1"/>
  </si>
  <si>
    <t>☞　2</t>
    <phoneticPr fontId="1"/>
  </si>
  <si>
    <t>☞　このエネルギー管理表に入力すると、下のグラフが自動作成されます
☞　本表では、エネルギー使用量を原油換算〔KL〕で表示しています
　　（電力はkWh、油類はKL、ガスはtや㎥など、単位が違うので、原油換算表示することで
　　　事業所での使用割合などがわかりやすくなります）
☞　毎月入力し、エネルギー管理にご利用ください
☞　Ａ３版で出力し、ぜひ、社内掲示板などに掲出し、従業員への周知にお使いください
☞　このExcelでは、マクロ等は使用していませんので、自由にカスタマイズできます
☞　例えば、列挿入で前年同月対比のデータを入れることや累計使用量などを追加するとわかりやすくなります</t>
    <rPh sb="9" eb="12">
      <t>カンリヒョウ</t>
    </rPh>
    <rPh sb="13" eb="15">
      <t>ニュウリョク</t>
    </rPh>
    <rPh sb="19" eb="20">
      <t>シタ</t>
    </rPh>
    <rPh sb="25" eb="29">
      <t>ジドウサクセイ</t>
    </rPh>
    <rPh sb="36" eb="38">
      <t>ホンヒョウ</t>
    </rPh>
    <rPh sb="46" eb="49">
      <t>シヨウリョウ</t>
    </rPh>
    <rPh sb="50" eb="54">
      <t>ゲンユカンサン</t>
    </rPh>
    <rPh sb="59" eb="61">
      <t>ヒョウジ</t>
    </rPh>
    <rPh sb="70" eb="72">
      <t>デンリョク</t>
    </rPh>
    <rPh sb="77" eb="79">
      <t>アブラルイ</t>
    </rPh>
    <rPh sb="92" eb="94">
      <t>タンイ</t>
    </rPh>
    <rPh sb="95" eb="96">
      <t>チガ</t>
    </rPh>
    <rPh sb="100" eb="106">
      <t>ゲンユカンサンヒョウジ</t>
    </rPh>
    <rPh sb="115" eb="118">
      <t>ジギョウショ</t>
    </rPh>
    <rPh sb="120" eb="124">
      <t>シヨウワリアイ</t>
    </rPh>
    <rPh sb="141" eb="143">
      <t>マイツキ</t>
    </rPh>
    <rPh sb="143" eb="145">
      <t>ニュウリョク</t>
    </rPh>
    <rPh sb="152" eb="154">
      <t>カンリ</t>
    </rPh>
    <rPh sb="156" eb="158">
      <t>リヨウ</t>
    </rPh>
    <rPh sb="167" eb="168">
      <t>ハン</t>
    </rPh>
    <rPh sb="169" eb="171">
      <t>シュツリョク</t>
    </rPh>
    <rPh sb="176" eb="181">
      <t>シャナイケイジバン</t>
    </rPh>
    <rPh sb="184" eb="186">
      <t>ケイシュツ</t>
    </rPh>
    <rPh sb="188" eb="191">
      <t>ジュウギョウイン</t>
    </rPh>
    <rPh sb="193" eb="195">
      <t>シュウチ</t>
    </rPh>
    <rPh sb="197" eb="198">
      <t>ツカ</t>
    </rPh>
    <rPh sb="219" eb="220">
      <t>ナド</t>
    </rPh>
    <rPh sb="221" eb="223">
      <t>シヨウ</t>
    </rPh>
    <rPh sb="232" eb="234">
      <t>ジユウ</t>
    </rPh>
    <rPh sb="248" eb="249">
      <t>タト</t>
    </rPh>
    <rPh sb="252" eb="255">
      <t>レツソウニュウ</t>
    </rPh>
    <rPh sb="256" eb="260">
      <t>ゼンネンドウゲツ</t>
    </rPh>
    <rPh sb="260" eb="262">
      <t>タイヒ</t>
    </rPh>
    <rPh sb="267" eb="268">
      <t>イ</t>
    </rPh>
    <rPh sb="273" eb="275">
      <t>ルイケイ</t>
    </rPh>
    <rPh sb="275" eb="278">
      <t>シヨウリョウ</t>
    </rPh>
    <rPh sb="281" eb="283">
      <t>ツイカ</t>
    </rPh>
    <phoneticPr fontId="1"/>
  </si>
  <si>
    <t>エネルギー使用量を何で割るかは、各事業所で違いますので、いろんな分母で割って分析することで、生産性の向上やエネルギーコストの削減に繋がります。
　（製造業では生産量、生産額、販売業やサービス業では取扱量や営業日数、従業員数などが、エネルギー使用量と密接に関係する数字となります）
項目に「生産量」など記入し該当する単位を記入してください</t>
    <rPh sb="140" eb="142">
      <t>コウモク</t>
    </rPh>
    <rPh sb="144" eb="147">
      <t>セイサンリョウ</t>
    </rPh>
    <rPh sb="150" eb="152">
      <t>キニュウ</t>
    </rPh>
    <rPh sb="153" eb="155">
      <t>ガイトウ</t>
    </rPh>
    <rPh sb="157" eb="159">
      <t>タンイ</t>
    </rPh>
    <rPh sb="160" eb="162">
      <t>キニュウ</t>
    </rPh>
    <phoneticPr fontId="1"/>
  </si>
  <si>
    <t>エネルギー原単位は、エネルギー使用量と密接に関係する単位数量あたりの必要なエネルギー使用量のことで、エネルギーに関する使用効率を表す指標です
「原単位①」セル内の”原油換算KL÷生産量など”に該当する文字を入力してください、合わせて下セルの”KL/tなど”も修正してご利用ください</t>
    <rPh sb="5" eb="8">
      <t>ゲンタンイ</t>
    </rPh>
    <rPh sb="15" eb="18">
      <t>シヨウリョウ</t>
    </rPh>
    <rPh sb="19" eb="21">
      <t>ミッセツ</t>
    </rPh>
    <rPh sb="22" eb="24">
      <t>カンケイ</t>
    </rPh>
    <rPh sb="26" eb="27">
      <t>タン</t>
    </rPh>
    <rPh sb="27" eb="28">
      <t>クライ</t>
    </rPh>
    <rPh sb="28" eb="30">
      <t>スウリョウ</t>
    </rPh>
    <rPh sb="34" eb="36">
      <t>ヒツヨウ</t>
    </rPh>
    <rPh sb="42" eb="45">
      <t>シヨウリョウ</t>
    </rPh>
    <rPh sb="56" eb="57">
      <t>カン</t>
    </rPh>
    <rPh sb="59" eb="61">
      <t>シヨウ</t>
    </rPh>
    <rPh sb="61" eb="63">
      <t>コウリツ</t>
    </rPh>
    <rPh sb="64" eb="65">
      <t>アラワ</t>
    </rPh>
    <rPh sb="66" eb="68">
      <t>シヒョウ</t>
    </rPh>
    <rPh sb="72" eb="75">
      <t>ゲンタンイ</t>
    </rPh>
    <rPh sb="79" eb="80">
      <t>ナイ</t>
    </rPh>
    <rPh sb="82" eb="86">
      <t>ゲンユカンサン</t>
    </rPh>
    <rPh sb="89" eb="92">
      <t>セイサンリョウ</t>
    </rPh>
    <rPh sb="96" eb="98">
      <t>ガイトウ</t>
    </rPh>
    <rPh sb="100" eb="102">
      <t>モジ</t>
    </rPh>
    <rPh sb="103" eb="105">
      <t>ニュウリョク</t>
    </rPh>
    <rPh sb="112" eb="113">
      <t>ア</t>
    </rPh>
    <rPh sb="116" eb="117">
      <t>シタ</t>
    </rPh>
    <rPh sb="129" eb="131">
      <t>シュウセイ</t>
    </rPh>
    <rPh sb="134" eb="136">
      <t>リヨウ</t>
    </rPh>
    <phoneticPr fontId="1"/>
  </si>
  <si>
    <t>☞　3</t>
    <phoneticPr fontId="1"/>
  </si>
  <si>
    <t xml:space="preserve">下半分はグラフエリアです
使用量、金額の入力後に自動作成されます
電力については、なるべく突出したピークを作らないようにすると、電気基本料金の削減につながります
原単位のグラフでは、折れ線グラフが減少傾向（右肩下がり）になると、一定の生産数に対しエネルギー使用量が減少していることになります
（ただし、空調使用の季節は上昇しますので、前年度同月対比することが大切です）
</t>
    <rPh sb="0" eb="3">
      <t>シタハンブン</t>
    </rPh>
    <rPh sb="13" eb="16">
      <t>シヨウリョウ</t>
    </rPh>
    <rPh sb="17" eb="19">
      <t>キンガク</t>
    </rPh>
    <rPh sb="20" eb="23">
      <t>ニュウリョクゴ</t>
    </rPh>
    <rPh sb="24" eb="28">
      <t>ジドウサクセイ</t>
    </rPh>
    <rPh sb="33" eb="35">
      <t>デンリョク</t>
    </rPh>
    <rPh sb="45" eb="47">
      <t>トッシュツ</t>
    </rPh>
    <rPh sb="53" eb="54">
      <t>ツク</t>
    </rPh>
    <rPh sb="64" eb="70">
      <t>デンキキホンリョウキン</t>
    </rPh>
    <rPh sb="71" eb="73">
      <t>サクゲン</t>
    </rPh>
    <rPh sb="82" eb="85">
      <t>ゲンタンイ</t>
    </rPh>
    <rPh sb="92" eb="93">
      <t>オ</t>
    </rPh>
    <rPh sb="94" eb="95">
      <t>セン</t>
    </rPh>
    <rPh sb="99" eb="103">
      <t>ゲンショウケイコウ</t>
    </rPh>
    <rPh sb="104" eb="106">
      <t>ミギカタ</t>
    </rPh>
    <rPh sb="106" eb="107">
      <t>サ</t>
    </rPh>
    <rPh sb="115" eb="117">
      <t>イッテイ</t>
    </rPh>
    <rPh sb="118" eb="121">
      <t>セイサンスウ</t>
    </rPh>
    <rPh sb="122" eb="123">
      <t>タイ</t>
    </rPh>
    <rPh sb="129" eb="132">
      <t>シヨウリョウ</t>
    </rPh>
    <rPh sb="133" eb="135">
      <t>ゲンショウ</t>
    </rPh>
    <rPh sb="152" eb="154">
      <t>クウチョウ</t>
    </rPh>
    <rPh sb="154" eb="156">
      <t>シヨウ</t>
    </rPh>
    <rPh sb="157" eb="159">
      <t>キセツ</t>
    </rPh>
    <rPh sb="160" eb="162">
      <t>ジョウショウ</t>
    </rPh>
    <rPh sb="168" eb="171">
      <t>ゼンネンド</t>
    </rPh>
    <rPh sb="171" eb="175">
      <t>ドウゲツタイヒ</t>
    </rPh>
    <rPh sb="180" eb="182">
      <t>タイセツ</t>
    </rPh>
    <phoneticPr fontId="1"/>
  </si>
  <si>
    <t>（２）エネルギー管理表（年度別集計表）</t>
    <rPh sb="8" eb="11">
      <t>カンリヒョウ</t>
    </rPh>
    <rPh sb="12" eb="15">
      <t>ネンドベツ</t>
    </rPh>
    <rPh sb="15" eb="18">
      <t>シュウケイヒョウ</t>
    </rPh>
    <phoneticPr fontId="1"/>
  </si>
  <si>
    <t>次ページにつづく</t>
    <rPh sb="0" eb="1">
      <t>ツギ</t>
    </rPh>
    <phoneticPr fontId="1"/>
  </si>
  <si>
    <t>☞　年度別の入力シートに入力すると、5か年分の集計シートに自動的に転記されます
☞　本表では、前年対比や長期での推移を確認できます
☞　Ａ３版で出力し、ぜひ、社内掲示板などに掲出し、従業員への周知にお使いください
☞　このExcelでは、マクロ等は使用していませんので、自由にカスタマイズできます
☞　例えば、列挿入で前年同月比率の数式を入れることで、詳細な分析も可能です</t>
    <rPh sb="2" eb="5">
      <t>ネンドベツ</t>
    </rPh>
    <rPh sb="6" eb="8">
      <t>ニュウリョク</t>
    </rPh>
    <rPh sb="12" eb="14">
      <t>ニュウリョク</t>
    </rPh>
    <rPh sb="20" eb="22">
      <t>ネンブン</t>
    </rPh>
    <rPh sb="23" eb="25">
      <t>シュウケイ</t>
    </rPh>
    <rPh sb="29" eb="32">
      <t>ジドウテキ</t>
    </rPh>
    <rPh sb="33" eb="35">
      <t>テンキ</t>
    </rPh>
    <rPh sb="42" eb="44">
      <t>ホンヒョウ</t>
    </rPh>
    <rPh sb="70" eb="71">
      <t>ハン</t>
    </rPh>
    <rPh sb="72" eb="74">
      <t>シュツリョク</t>
    </rPh>
    <rPh sb="79" eb="84">
      <t>シャナイケイジバン</t>
    </rPh>
    <rPh sb="87" eb="89">
      <t>ケイシュツ</t>
    </rPh>
    <rPh sb="91" eb="94">
      <t>ジュウギョウイン</t>
    </rPh>
    <rPh sb="96" eb="98">
      <t>シュウチ</t>
    </rPh>
    <rPh sb="100" eb="101">
      <t>ツカ</t>
    </rPh>
    <rPh sb="122" eb="123">
      <t>ナド</t>
    </rPh>
    <rPh sb="124" eb="126">
      <t>シヨウ</t>
    </rPh>
    <rPh sb="135" eb="137">
      <t>ジユウ</t>
    </rPh>
    <rPh sb="151" eb="152">
      <t>タト</t>
    </rPh>
    <rPh sb="155" eb="158">
      <t>レツソウニュウ</t>
    </rPh>
    <rPh sb="159" eb="163">
      <t>ゼンネンドウゲツ</t>
    </rPh>
    <rPh sb="163" eb="165">
      <t>ヒリツ</t>
    </rPh>
    <rPh sb="166" eb="168">
      <t>スウシキ</t>
    </rPh>
    <rPh sb="169" eb="170">
      <t>イ</t>
    </rPh>
    <rPh sb="176" eb="178">
      <t>ショウサイ</t>
    </rPh>
    <rPh sb="179" eb="181">
      <t>ブンセキ</t>
    </rPh>
    <rPh sb="182" eb="184">
      <t>カノウ</t>
    </rPh>
    <phoneticPr fontId="1"/>
  </si>
  <si>
    <t>年度別の入力シートに入力すれば、自動的に入力されますので、このシートでは入力不要です</t>
    <rPh sb="0" eb="3">
      <t>ネンドベツ</t>
    </rPh>
    <rPh sb="4" eb="6">
      <t>ニュウリョク</t>
    </rPh>
    <rPh sb="10" eb="12">
      <t>ニュウリョク</t>
    </rPh>
    <rPh sb="16" eb="19">
      <t>ジドウテキ</t>
    </rPh>
    <rPh sb="20" eb="22">
      <t>ニュウリョク</t>
    </rPh>
    <rPh sb="36" eb="40">
      <t>ニュウリョクフヨウ</t>
    </rPh>
    <phoneticPr fontId="1"/>
  </si>
  <si>
    <t>「原単位①」セル内の”原油換算KL÷生産量など”に該当する文字を入力してください、合わせて下セルの”KL/tなど”も修正してご利用ください
（このタイトル部分は年度別の入力シートを反映しません、計算は自動です）</t>
    <rPh sb="1" eb="4">
      <t>ゲンタンイ</t>
    </rPh>
    <rPh sb="8" eb="9">
      <t>ナイ</t>
    </rPh>
    <rPh sb="11" eb="15">
      <t>ゲンユカンサン</t>
    </rPh>
    <rPh sb="18" eb="21">
      <t>セイサンリョウ</t>
    </rPh>
    <rPh sb="25" eb="27">
      <t>ガイトウ</t>
    </rPh>
    <rPh sb="29" eb="31">
      <t>モジ</t>
    </rPh>
    <rPh sb="32" eb="34">
      <t>ニュウリョク</t>
    </rPh>
    <rPh sb="41" eb="42">
      <t>ア</t>
    </rPh>
    <rPh sb="45" eb="46">
      <t>シタ</t>
    </rPh>
    <rPh sb="58" eb="60">
      <t>シュウセイ</t>
    </rPh>
    <rPh sb="63" eb="65">
      <t>リヨウ</t>
    </rPh>
    <rPh sb="78" eb="80">
      <t>ブブン</t>
    </rPh>
    <rPh sb="81" eb="84">
      <t>ネンドベツ</t>
    </rPh>
    <rPh sb="85" eb="87">
      <t>ニュウリョク</t>
    </rPh>
    <rPh sb="91" eb="93">
      <t>ハンエイ</t>
    </rPh>
    <rPh sb="98" eb="100">
      <t>ケイサン</t>
    </rPh>
    <rPh sb="101" eb="103">
      <t>ジドウ</t>
    </rPh>
    <phoneticPr fontId="1"/>
  </si>
  <si>
    <t>この部分は5か年を通しで設定してください
5か年の途中で入力項目を変更すると、下半分の原単位のグラフが適切に作成されません</t>
    <rPh sb="2" eb="4">
      <t>ブブン</t>
    </rPh>
    <rPh sb="7" eb="8">
      <t>ネン</t>
    </rPh>
    <rPh sb="9" eb="10">
      <t>トオ</t>
    </rPh>
    <rPh sb="12" eb="14">
      <t>セッテイ</t>
    </rPh>
    <rPh sb="23" eb="24">
      <t>ネン</t>
    </rPh>
    <rPh sb="25" eb="27">
      <t>トチュウ</t>
    </rPh>
    <rPh sb="28" eb="32">
      <t>ニュウリョクコウモク</t>
    </rPh>
    <rPh sb="33" eb="35">
      <t>ヘンコウ</t>
    </rPh>
    <rPh sb="39" eb="42">
      <t>シタハンブン</t>
    </rPh>
    <rPh sb="43" eb="46">
      <t>ゲンタンイ</t>
    </rPh>
    <rPh sb="51" eb="53">
      <t>テキセツ</t>
    </rPh>
    <rPh sb="54" eb="56">
      <t>サクセイ</t>
    </rPh>
    <phoneticPr fontId="1"/>
  </si>
  <si>
    <t>下半分はグラフエリアです
原単位のグラフでは、折れ線グラフが減少傾向（右肩下がり）になると、一定の生産数に対しエネルギー使用量が減少していることになります</t>
    <rPh sb="0" eb="3">
      <t>シタハンブン</t>
    </rPh>
    <rPh sb="14" eb="17">
      <t>ゲンタンイ</t>
    </rPh>
    <rPh sb="24" eb="25">
      <t>オ</t>
    </rPh>
    <rPh sb="26" eb="27">
      <t>セン</t>
    </rPh>
    <rPh sb="31" eb="35">
      <t>ゲンショウケイコウ</t>
    </rPh>
    <rPh sb="36" eb="38">
      <t>ミギカタ</t>
    </rPh>
    <rPh sb="38" eb="39">
      <t>サ</t>
    </rPh>
    <rPh sb="47" eb="49">
      <t>イッテイ</t>
    </rPh>
    <rPh sb="50" eb="53">
      <t>セイサンスウ</t>
    </rPh>
    <rPh sb="54" eb="55">
      <t>タイ</t>
    </rPh>
    <rPh sb="61" eb="64">
      <t>シヨウリョウ</t>
    </rPh>
    <rPh sb="65" eb="67">
      <t>ゲンショウ</t>
    </rPh>
    <phoneticPr fontId="1"/>
  </si>
  <si>
    <t>　 省エネ法で用いられている数値ですが、LPGの単位が（㎥）の場合は、LPG の従量換算係数  1/458ｔ/㎥を用いて算出しています。</t>
    <rPh sb="2" eb="3">
      <t>ショウ</t>
    </rPh>
    <rPh sb="5" eb="6">
      <t>ホウ</t>
    </rPh>
    <rPh sb="7" eb="8">
      <t>モチ</t>
    </rPh>
    <rPh sb="14" eb="16">
      <t>スウチ</t>
    </rPh>
    <rPh sb="24" eb="26">
      <t>タンイ</t>
    </rPh>
    <rPh sb="31" eb="33">
      <t>バアイ</t>
    </rPh>
    <rPh sb="40" eb="42">
      <t>ジュウリョウ</t>
    </rPh>
    <rPh sb="42" eb="44">
      <t>カンザン</t>
    </rPh>
    <rPh sb="44" eb="46">
      <t>ケイスウ</t>
    </rPh>
    <rPh sb="57" eb="58">
      <t>モチ</t>
    </rPh>
    <rPh sb="60" eb="62">
      <t>サンシュツ</t>
    </rPh>
    <phoneticPr fontId="1"/>
  </si>
  <si>
    <r>
      <t>GJ/m</t>
    </r>
    <r>
      <rPr>
        <vertAlign val="superscript"/>
        <sz val="9"/>
        <color theme="1"/>
        <rFont val="ＭＳ Ｐゴシック"/>
        <family val="3"/>
        <charset val="128"/>
        <scheme val="minor"/>
      </rPr>
      <t>3</t>
    </r>
    <r>
      <rPr>
        <sz val="9"/>
        <color theme="1"/>
        <rFont val="ＭＳ Ｐゴシック"/>
        <family val="3"/>
        <charset val="128"/>
        <scheme val="minor"/>
      </rPr>
      <t>※</t>
    </r>
    <phoneticPr fontId="1"/>
  </si>
  <si>
    <r>
      <t>KL/m</t>
    </r>
    <r>
      <rPr>
        <vertAlign val="superscript"/>
        <sz val="9"/>
        <color theme="1"/>
        <rFont val="ＭＳ Ｐゴシック"/>
        <family val="3"/>
        <charset val="128"/>
        <scheme val="minor"/>
      </rPr>
      <t>3</t>
    </r>
    <phoneticPr fontId="1"/>
  </si>
  <si>
    <r>
      <t>GJ/m</t>
    </r>
    <r>
      <rPr>
        <vertAlign val="superscript"/>
        <sz val="9"/>
        <color theme="1"/>
        <rFont val="ＭＳ Ｐゴシック"/>
        <family val="3"/>
        <charset val="128"/>
        <scheme val="minor"/>
      </rPr>
      <t>3</t>
    </r>
    <phoneticPr fontId="1"/>
  </si>
  <si>
    <t>●もし、本Excelについて不明な点、不具合がありましたら、下記へお問い合わせください。</t>
    <rPh sb="4" eb="5">
      <t>ホン</t>
    </rPh>
    <rPh sb="14" eb="16">
      <t>フメイ</t>
    </rPh>
    <rPh sb="17" eb="18">
      <t>テン</t>
    </rPh>
    <rPh sb="19" eb="22">
      <t>フグアイ</t>
    </rPh>
    <rPh sb="30" eb="32">
      <t>カキ</t>
    </rPh>
    <rPh sb="34" eb="35">
      <t>ト</t>
    </rPh>
    <rPh sb="36" eb="37">
      <t>ア</t>
    </rPh>
    <phoneticPr fontId="1"/>
  </si>
  <si>
    <t>一般社団法人ふくいエネルギーマネジメント協会　TEL:0776-50-2808　担当：高田</t>
    <rPh sb="0" eb="22">
      <t>フ</t>
    </rPh>
    <rPh sb="40" eb="42">
      <t>タントウ</t>
    </rPh>
    <rPh sb="43" eb="45">
      <t>タカダ</t>
    </rPh>
    <phoneticPr fontId="1"/>
  </si>
  <si>
    <t>←入力欄です。年度および使用しているエネルギー、生産量、生産額等のセルに毎月の合計量を入力してください
※LPGは購入単位が(㎥)の場合は使用量1に、購入単位が(t)の場合は使用量2に入力してください</t>
    <rPh sb="1" eb="3">
      <t>ニュウリョク</t>
    </rPh>
    <rPh sb="3" eb="4">
      <t>ラン</t>
    </rPh>
    <rPh sb="7" eb="9">
      <t>ネンド</t>
    </rPh>
    <rPh sb="12" eb="14">
      <t>シヨウ</t>
    </rPh>
    <rPh sb="24" eb="26">
      <t>セイサン</t>
    </rPh>
    <rPh sb="26" eb="27">
      <t>リョウ</t>
    </rPh>
    <rPh sb="28" eb="30">
      <t>セイサン</t>
    </rPh>
    <rPh sb="30" eb="31">
      <t>ガク</t>
    </rPh>
    <rPh sb="31" eb="32">
      <t>トウ</t>
    </rPh>
    <rPh sb="36" eb="38">
      <t>マイツキ</t>
    </rPh>
    <rPh sb="39" eb="41">
      <t>ゴウケイ</t>
    </rPh>
    <rPh sb="41" eb="42">
      <t>リョウ</t>
    </rPh>
    <rPh sb="43" eb="45">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</si>
</sst>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Red]\(#,##0\)"/>
    <numFmt numFmtId="177" formatCode="0_ "/>
    <numFmt numFmtId="178" formatCode="0.0_);[Red]\(0.0\)"/>
    <numFmt numFmtId="179" formatCode="0.000_);[Red]\(0.000\)"/>
    <numFmt numFmtId="180" formatCode="#,##0.000_);[Red]\(#,##0.000\)"/>
    <numFmt numFmtId="181" formatCode="#,##0.0"/>
    <numFmt numFmtId="182" formatCode="0.0"/>
    <numFmt numFmtId="183" formatCode="#,##0.0_);[Red]\(#,##0.0\)"/>
    <numFmt numFmtId="184" formatCode="#,##0_ ;[Red]\-#,##0\ "/>
    <numFmt numFmtId="185" formatCode="#,##0_ "/>
    <numFmt numFmtId="186" formatCode="#,##0.0_ ;[Red]\-#,##0.0\ "/>
    <numFmt numFmtId="187" formatCode="#,##0.000_ ;[Red]\-#,##0.000\ "/>
  </numFmts>
  <fonts count="2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4"/>
      <color theme="1"/>
      <name val="ＭＳ Ｐゴシック"/>
      <family val="2"/>
      <charset val="128"/>
      <scheme val="minor"/>
    </font>
    <font>
      <b/>
      <sz val="14"/>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1"/>
      <color theme="1"/>
      <name val="ＭＳ Ｐ明朝"/>
      <family val="1"/>
      <charset val="128"/>
    </font>
    <font>
      <sz val="14"/>
      <color theme="1"/>
      <name val="ＭＳ Ｐ明朝"/>
      <family val="1"/>
      <charset val="128"/>
    </font>
    <font>
      <sz val="8"/>
      <color theme="1"/>
      <name val="ＭＳ Ｐ明朝"/>
      <family val="1"/>
      <charset val="128"/>
    </font>
    <font>
      <sz val="9"/>
      <color theme="1"/>
      <name val="ＭＳ Ｐ明朝"/>
      <family val="1"/>
      <charset val="128"/>
    </font>
    <font>
      <sz val="11"/>
      <color theme="1"/>
      <name val="ＭＳ Ｐゴシック"/>
      <family val="3"/>
      <charset val="128"/>
    </font>
    <font>
      <sz val="9"/>
      <color rgb="FFFF0000"/>
      <name val="ＭＳ Ｐ明朝"/>
      <family val="1"/>
      <charset val="128"/>
    </font>
    <font>
      <sz val="6"/>
      <color rgb="FFFF0000"/>
      <name val="ＭＳ Ｐ明朝"/>
      <family val="1"/>
      <charset val="128"/>
    </font>
    <font>
      <sz val="9"/>
      <color rgb="FF0000FF"/>
      <name val="ＭＳ Ｐ明朝"/>
      <family val="1"/>
      <charset val="128"/>
    </font>
    <font>
      <sz val="6"/>
      <color rgb="FF0000FF"/>
      <name val="ＭＳ Ｐ明朝"/>
      <family val="1"/>
      <charset val="128"/>
    </font>
    <font>
      <sz val="9"/>
      <color rgb="FF9900FF"/>
      <name val="ＭＳ Ｐ明朝"/>
      <family val="1"/>
      <charset val="128"/>
    </font>
    <font>
      <sz val="6"/>
      <color rgb="FF9900FF"/>
      <name val="ＭＳ Ｐ明朝"/>
      <family val="1"/>
      <charset val="128"/>
    </font>
    <font>
      <sz val="9"/>
      <color theme="0"/>
      <name val="ＭＳ Ｐ明朝"/>
      <family val="1"/>
      <charset val="128"/>
    </font>
    <font>
      <sz val="16"/>
      <color theme="1"/>
      <name val="ＭＳ Ｐゴシック"/>
      <family val="3"/>
      <charset val="128"/>
    </font>
    <font>
      <sz val="11"/>
      <name val="ＭＳ Ｐゴシック"/>
      <family val="2"/>
      <charset val="128"/>
      <scheme val="minor"/>
    </font>
    <font>
      <sz val="11"/>
      <name val="ＭＳ Ｐ明朝"/>
      <family val="1"/>
      <charset val="128"/>
    </font>
    <font>
      <sz val="9"/>
      <name val="ＭＳ Ｐ明朝"/>
      <family val="1"/>
      <charset val="128"/>
    </font>
    <font>
      <b/>
      <sz val="10"/>
      <color theme="1"/>
      <name val="ＭＳ Ｐゴシック"/>
      <family val="3"/>
      <charset val="128"/>
      <scheme val="minor"/>
    </font>
    <font>
      <sz val="9"/>
      <color rgb="FFFF0000"/>
      <name val="ＭＳ Ｐゴシック"/>
      <family val="2"/>
      <charset val="128"/>
      <scheme val="minor"/>
    </font>
    <font>
      <sz val="9"/>
      <color rgb="FF0000FF"/>
      <name val="ＭＳ Ｐゴシック"/>
      <family val="2"/>
      <charset val="128"/>
      <scheme val="minor"/>
    </font>
    <font>
      <vertAlign val="superscript"/>
      <sz val="9"/>
      <color theme="1"/>
      <name val="ＭＳ Ｐゴシック"/>
      <family val="3"/>
      <charset val="128"/>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CECFF"/>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1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45">
    <xf numFmtId="0" fontId="0" fillId="0" borderId="0" xfId="0">
      <alignment vertical="center"/>
    </xf>
    <xf numFmtId="3" fontId="0" fillId="0" borderId="0" xfId="0" applyNumberFormat="1" applyBorder="1">
      <alignment vertical="center"/>
    </xf>
    <xf numFmtId="0" fontId="0" fillId="0" borderId="0" xfId="0" applyBorder="1">
      <alignment vertical="center"/>
    </xf>
    <xf numFmtId="0" fontId="0" fillId="0" borderId="3" xfId="0" applyBorder="1">
      <alignment vertical="center"/>
    </xf>
    <xf numFmtId="0" fontId="0" fillId="0" borderId="2" xfId="0" applyBorder="1">
      <alignment vertical="center"/>
    </xf>
    <xf numFmtId="177" fontId="0" fillId="0" borderId="0" xfId="0" applyNumberFormat="1" applyFill="1" applyBorder="1">
      <alignment vertical="center"/>
    </xf>
    <xf numFmtId="0" fontId="0" fillId="0" borderId="0" xfId="0" applyBorder="1" applyAlignment="1">
      <alignment horizontal="left" vertical="center"/>
    </xf>
    <xf numFmtId="0" fontId="0" fillId="0" borderId="0" xfId="0" applyFill="1" applyBorder="1">
      <alignment vertical="center"/>
    </xf>
    <xf numFmtId="0" fontId="4" fillId="0" borderId="0" xfId="0" applyFont="1">
      <alignment vertical="center"/>
    </xf>
    <xf numFmtId="0" fontId="5" fillId="4" borderId="12" xfId="0" applyFont="1" applyFill="1" applyBorder="1" applyAlignment="1">
      <alignment horizontal="center" vertical="center"/>
    </xf>
    <xf numFmtId="0" fontId="5" fillId="2" borderId="12" xfId="0" applyFont="1" applyFill="1" applyBorder="1" applyAlignment="1">
      <alignment horizontal="center" vertical="center"/>
    </xf>
    <xf numFmtId="0" fontId="5" fillId="3" borderId="12" xfId="0" applyFont="1" applyFill="1" applyBorder="1" applyAlignment="1">
      <alignment horizontal="center" vertical="center"/>
    </xf>
    <xf numFmtId="0" fontId="6" fillId="0" borderId="0" xfId="0" applyFont="1" applyAlignment="1">
      <alignment horizontal="right" vertical="center"/>
    </xf>
    <xf numFmtId="0" fontId="7" fillId="0" borderId="0" xfId="0" applyFont="1">
      <alignment vertical="center"/>
    </xf>
    <xf numFmtId="0" fontId="7" fillId="0" borderId="0" xfId="0" applyFont="1" applyFill="1" applyBorder="1">
      <alignment vertical="center"/>
    </xf>
    <xf numFmtId="0" fontId="10" fillId="0" borderId="7" xfId="0" applyFont="1" applyBorder="1" applyAlignment="1">
      <alignment horizontal="center" vertical="center"/>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29" xfId="0" applyFont="1" applyFill="1" applyBorder="1" applyAlignment="1">
      <alignment horizontal="center" vertical="center" wrapText="1"/>
    </xf>
    <xf numFmtId="0" fontId="10" fillId="0" borderId="62" xfId="0" applyFont="1" applyFill="1" applyBorder="1" applyAlignment="1">
      <alignment horizontal="center" vertical="center"/>
    </xf>
    <xf numFmtId="0" fontId="10" fillId="0" borderId="67" xfId="0" applyFont="1" applyFill="1" applyBorder="1" applyAlignment="1">
      <alignment horizontal="center" vertical="center"/>
    </xf>
    <xf numFmtId="0" fontId="10" fillId="0" borderId="68" xfId="0" applyFont="1" applyFill="1" applyBorder="1" applyAlignment="1">
      <alignment horizontal="center" vertical="center"/>
    </xf>
    <xf numFmtId="0" fontId="10" fillId="0" borderId="0" xfId="0" applyFont="1" applyFill="1" applyBorder="1" applyAlignment="1">
      <alignment horizontal="center" vertical="center"/>
    </xf>
    <xf numFmtId="0" fontId="7" fillId="0" borderId="0" xfId="0" applyFont="1" applyBorder="1">
      <alignment vertical="center"/>
    </xf>
    <xf numFmtId="0" fontId="10" fillId="0" borderId="31"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53" xfId="0" applyFont="1" applyFill="1" applyBorder="1" applyAlignment="1">
      <alignment horizontal="center" vertical="center"/>
    </xf>
    <xf numFmtId="0" fontId="10" fillId="0" borderId="58" xfId="0" applyFont="1" applyFill="1" applyBorder="1" applyAlignment="1">
      <alignment horizontal="center" vertical="center"/>
    </xf>
    <xf numFmtId="0" fontId="10" fillId="0" borderId="63" xfId="0" applyFont="1" applyFill="1" applyBorder="1" applyAlignment="1">
      <alignment horizontal="center" vertical="center"/>
    </xf>
    <xf numFmtId="0" fontId="10" fillId="0" borderId="5" xfId="0" applyFont="1" applyBorder="1" applyAlignment="1">
      <alignment horizontal="center" vertical="center"/>
    </xf>
    <xf numFmtId="0" fontId="10" fillId="2" borderId="63" xfId="0" applyFont="1" applyFill="1" applyBorder="1" applyAlignment="1">
      <alignment horizontal="center" vertical="center"/>
    </xf>
    <xf numFmtId="0" fontId="10" fillId="0" borderId="58"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10" fillId="0" borderId="1" xfId="0" applyFont="1" applyBorder="1" applyAlignment="1">
      <alignment horizontal="center" vertical="center"/>
    </xf>
    <xf numFmtId="3" fontId="10" fillId="2" borderId="33" xfId="0" applyNumberFormat="1" applyFont="1" applyFill="1" applyBorder="1" applyAlignment="1">
      <alignment vertical="center"/>
    </xf>
    <xf numFmtId="176" fontId="10" fillId="3" borderId="34" xfId="0" applyNumberFormat="1" applyFont="1" applyFill="1" applyBorder="1" applyAlignment="1">
      <alignment vertical="center"/>
    </xf>
    <xf numFmtId="176" fontId="10" fillId="3" borderId="45" xfId="0" applyNumberFormat="1" applyFont="1" applyFill="1" applyBorder="1" applyAlignment="1">
      <alignment vertical="center"/>
    </xf>
    <xf numFmtId="176" fontId="10" fillId="3" borderId="59" xfId="0" applyNumberFormat="1" applyFont="1" applyFill="1" applyBorder="1" applyAlignment="1">
      <alignment vertical="center"/>
    </xf>
    <xf numFmtId="176" fontId="10" fillId="0" borderId="59" xfId="0" applyNumberFormat="1" applyFont="1" applyBorder="1" applyAlignment="1">
      <alignment vertical="center"/>
    </xf>
    <xf numFmtId="176" fontId="10" fillId="2" borderId="64" xfId="0" applyNumberFormat="1" applyFont="1" applyFill="1" applyBorder="1" applyAlignment="1">
      <alignment vertical="center"/>
    </xf>
    <xf numFmtId="176" fontId="10" fillId="0" borderId="25" xfId="0" applyNumberFormat="1" applyFont="1" applyBorder="1" applyAlignment="1">
      <alignment vertical="center"/>
    </xf>
    <xf numFmtId="176" fontId="10" fillId="0" borderId="0" xfId="0" applyNumberFormat="1" applyFont="1" applyFill="1" applyBorder="1" applyAlignment="1">
      <alignment vertical="center"/>
    </xf>
    <xf numFmtId="38" fontId="10" fillId="2" borderId="35" xfId="1" applyFont="1" applyFill="1" applyBorder="1" applyAlignment="1">
      <alignment vertical="center"/>
    </xf>
    <xf numFmtId="176" fontId="10" fillId="3" borderId="36" xfId="0" applyNumberFormat="1" applyFont="1" applyFill="1" applyBorder="1" applyAlignment="1">
      <alignment vertical="center"/>
    </xf>
    <xf numFmtId="176" fontId="10" fillId="3" borderId="47" xfId="0" applyNumberFormat="1" applyFont="1" applyFill="1" applyBorder="1" applyAlignment="1">
      <alignment vertical="center"/>
    </xf>
    <xf numFmtId="176" fontId="10" fillId="3" borderId="60" xfId="0" applyNumberFormat="1" applyFont="1" applyFill="1" applyBorder="1" applyAlignment="1">
      <alignment vertical="center"/>
    </xf>
    <xf numFmtId="176" fontId="10" fillId="0" borderId="60" xfId="0" applyNumberFormat="1" applyFont="1" applyBorder="1" applyAlignment="1">
      <alignment vertical="center"/>
    </xf>
    <xf numFmtId="176" fontId="10" fillId="2" borderId="65" xfId="0" applyNumberFormat="1" applyFont="1" applyFill="1" applyBorder="1" applyAlignment="1">
      <alignment vertical="center"/>
    </xf>
    <xf numFmtId="176" fontId="10" fillId="0" borderId="26" xfId="0" applyNumberFormat="1" applyFont="1" applyBorder="1" applyAlignment="1">
      <alignment vertical="center"/>
    </xf>
    <xf numFmtId="38" fontId="10" fillId="2" borderId="37" xfId="1" applyFont="1" applyFill="1" applyBorder="1" applyAlignment="1">
      <alignment vertical="center"/>
    </xf>
    <xf numFmtId="176" fontId="10" fillId="3" borderId="38" xfId="0" applyNumberFormat="1" applyFont="1" applyFill="1" applyBorder="1" applyAlignment="1">
      <alignment vertical="center"/>
    </xf>
    <xf numFmtId="176" fontId="10" fillId="3" borderId="49" xfId="0" applyNumberFormat="1" applyFont="1" applyFill="1" applyBorder="1" applyAlignment="1">
      <alignment vertical="center"/>
    </xf>
    <xf numFmtId="176" fontId="10" fillId="3" borderId="61" xfId="0" applyNumberFormat="1" applyFont="1" applyFill="1" applyBorder="1" applyAlignment="1">
      <alignment vertical="center"/>
    </xf>
    <xf numFmtId="176" fontId="10" fillId="0" borderId="61" xfId="0" applyNumberFormat="1" applyFont="1" applyBorder="1" applyAlignment="1">
      <alignment vertical="center"/>
    </xf>
    <xf numFmtId="176" fontId="10" fillId="2" borderId="66" xfId="0" applyNumberFormat="1" applyFont="1" applyFill="1" applyBorder="1" applyAlignment="1">
      <alignment vertical="center"/>
    </xf>
    <xf numFmtId="176" fontId="10" fillId="0" borderId="28" xfId="0" applyNumberFormat="1" applyFont="1" applyBorder="1" applyAlignment="1">
      <alignment vertical="center"/>
    </xf>
    <xf numFmtId="176" fontId="10" fillId="0" borderId="1" xfId="0" applyNumberFormat="1" applyFont="1" applyBorder="1" applyAlignment="1">
      <alignment vertical="center"/>
    </xf>
    <xf numFmtId="3" fontId="10" fillId="0" borderId="0" xfId="0" applyNumberFormat="1" applyFont="1" applyFill="1" applyBorder="1" applyAlignment="1">
      <alignment vertical="center"/>
    </xf>
    <xf numFmtId="0" fontId="10" fillId="0" borderId="0" xfId="0" applyFont="1" applyBorder="1" applyAlignment="1">
      <alignment horizontal="center" vertical="center"/>
    </xf>
    <xf numFmtId="3" fontId="10" fillId="0" borderId="0" xfId="0" applyNumberFormat="1" applyFont="1" applyBorder="1" applyAlignment="1">
      <alignment vertical="center"/>
    </xf>
    <xf numFmtId="178" fontId="10" fillId="0" borderId="0" xfId="0" applyNumberFormat="1" applyFont="1" applyBorder="1" applyAlignment="1">
      <alignment vertical="center"/>
    </xf>
    <xf numFmtId="176" fontId="10" fillId="0" borderId="0" xfId="0" applyNumberFormat="1" applyFont="1" applyBorder="1" applyAlignment="1">
      <alignment vertical="center"/>
    </xf>
    <xf numFmtId="179" fontId="10" fillId="0" borderId="0" xfId="0" applyNumberFormat="1" applyFont="1" applyBorder="1" applyAlignment="1">
      <alignment vertical="center"/>
    </xf>
    <xf numFmtId="0" fontId="10" fillId="0" borderId="63" xfId="0" applyFont="1" applyBorder="1" applyAlignment="1">
      <alignment horizontal="center" vertical="center" wrapText="1"/>
    </xf>
    <xf numFmtId="0" fontId="10" fillId="0" borderId="53" xfId="0" applyFont="1" applyBorder="1" applyAlignment="1">
      <alignment horizontal="center" vertical="center" wrapText="1"/>
    </xf>
    <xf numFmtId="0" fontId="11" fillId="0" borderId="0" xfId="0" applyFont="1" applyBorder="1" applyAlignment="1">
      <alignment horizontal="center" vertical="center"/>
    </xf>
    <xf numFmtId="3" fontId="11" fillId="0" borderId="0" xfId="0" applyNumberFormat="1" applyFont="1" applyBorder="1" applyAlignment="1">
      <alignment vertical="center"/>
    </xf>
    <xf numFmtId="0" fontId="7" fillId="0" borderId="24" xfId="0" applyFont="1" applyBorder="1">
      <alignment vertical="center"/>
    </xf>
    <xf numFmtId="0" fontId="7" fillId="0" borderId="2" xfId="0" applyFont="1" applyBorder="1">
      <alignment vertical="center"/>
    </xf>
    <xf numFmtId="0" fontId="7" fillId="0" borderId="2" xfId="0" applyFont="1" applyFill="1" applyBorder="1">
      <alignment vertical="center"/>
    </xf>
    <xf numFmtId="0" fontId="7" fillId="0" borderId="21" xfId="0" applyFont="1" applyBorder="1">
      <alignment vertical="center"/>
    </xf>
    <xf numFmtId="0" fontId="7" fillId="0" borderId="23" xfId="0" applyFont="1" applyBorder="1">
      <alignment vertical="center"/>
    </xf>
    <xf numFmtId="0" fontId="10" fillId="0" borderId="0" xfId="0" applyFont="1" applyBorder="1">
      <alignment vertical="center"/>
    </xf>
    <xf numFmtId="0" fontId="7" fillId="0" borderId="15" xfId="0" applyFont="1" applyBorder="1">
      <alignment vertical="center"/>
    </xf>
    <xf numFmtId="0" fontId="8" fillId="0" borderId="0" xfId="0" applyFont="1" applyBorder="1">
      <alignment vertical="center"/>
    </xf>
    <xf numFmtId="0" fontId="7" fillId="0" borderId="15" xfId="0" applyFont="1" applyFill="1" applyBorder="1">
      <alignment vertical="center"/>
    </xf>
    <xf numFmtId="0" fontId="7" fillId="0" borderId="11" xfId="0" applyFont="1" applyBorder="1">
      <alignment vertical="center"/>
    </xf>
    <xf numFmtId="0" fontId="7" fillId="0" borderId="3" xfId="0" applyFont="1" applyBorder="1">
      <alignment vertical="center"/>
    </xf>
    <xf numFmtId="0" fontId="7" fillId="0" borderId="22" xfId="0" applyFont="1" applyBorder="1">
      <alignment vertical="center"/>
    </xf>
    <xf numFmtId="181" fontId="10" fillId="0" borderId="55" xfId="0" applyNumberFormat="1" applyFont="1" applyFill="1" applyBorder="1" applyAlignment="1">
      <alignment vertical="center"/>
    </xf>
    <xf numFmtId="0" fontId="10" fillId="0" borderId="89" xfId="0" applyFont="1" applyFill="1" applyBorder="1" applyAlignment="1">
      <alignment horizontal="center" vertical="center"/>
    </xf>
    <xf numFmtId="0" fontId="10" fillId="0" borderId="78" xfId="0" applyFont="1" applyFill="1" applyBorder="1" applyAlignment="1">
      <alignment horizontal="center" vertical="center" wrapText="1"/>
    </xf>
    <xf numFmtId="181" fontId="10" fillId="0" borderId="81" xfId="0" applyNumberFormat="1" applyFont="1" applyFill="1" applyBorder="1" applyAlignment="1">
      <alignment vertical="center"/>
    </xf>
    <xf numFmtId="181" fontId="10" fillId="0" borderId="78" xfId="0" applyNumberFormat="1" applyFont="1" applyFill="1" applyBorder="1" applyAlignment="1">
      <alignment vertical="center"/>
    </xf>
    <xf numFmtId="181" fontId="10" fillId="0" borderId="52" xfId="0" applyNumberFormat="1" applyFont="1" applyFill="1" applyBorder="1" applyAlignment="1">
      <alignment vertical="center"/>
    </xf>
    <xf numFmtId="0" fontId="10" fillId="0" borderId="83" xfId="0" applyFont="1" applyFill="1" applyBorder="1" applyAlignment="1">
      <alignment horizontal="center" vertical="center" wrapText="1"/>
    </xf>
    <xf numFmtId="181" fontId="10" fillId="0" borderId="80" xfId="0" applyNumberFormat="1" applyFont="1" applyFill="1" applyBorder="1" applyAlignment="1">
      <alignment vertical="center"/>
    </xf>
    <xf numFmtId="181" fontId="10" fillId="0" borderId="46" xfId="0" applyNumberFormat="1" applyFont="1" applyFill="1" applyBorder="1" applyAlignment="1">
      <alignment vertical="center"/>
    </xf>
    <xf numFmtId="181" fontId="10" fillId="0" borderId="83" xfId="0" applyNumberFormat="1" applyFont="1" applyFill="1" applyBorder="1" applyAlignment="1">
      <alignment vertical="center"/>
    </xf>
    <xf numFmtId="181" fontId="10" fillId="0" borderId="41" xfId="0" applyNumberFormat="1" applyFont="1" applyFill="1" applyBorder="1" applyAlignment="1">
      <alignment vertical="center"/>
    </xf>
    <xf numFmtId="0" fontId="12" fillId="0" borderId="71" xfId="0" applyFont="1" applyBorder="1" applyAlignment="1">
      <alignment horizontal="center" vertical="center" wrapText="1"/>
    </xf>
    <xf numFmtId="0" fontId="14" fillId="0" borderId="75" xfId="0" applyFont="1" applyBorder="1" applyAlignment="1">
      <alignment horizontal="center" vertical="center" wrapText="1"/>
    </xf>
    <xf numFmtId="0" fontId="16" fillId="0" borderId="72" xfId="0" applyFont="1" applyBorder="1" applyAlignment="1">
      <alignment horizontal="center" vertical="center" wrapText="1"/>
    </xf>
    <xf numFmtId="178" fontId="18" fillId="0" borderId="0" xfId="0" applyNumberFormat="1" applyFont="1" applyBorder="1" applyAlignment="1">
      <alignment vertical="center"/>
    </xf>
    <xf numFmtId="3" fontId="18" fillId="0" borderId="0" xfId="0" applyNumberFormat="1" applyFont="1" applyBorder="1" applyAlignment="1">
      <alignment vertical="center"/>
    </xf>
    <xf numFmtId="176" fontId="18" fillId="0" borderId="0" xfId="0" applyNumberFormat="1" applyFont="1" applyBorder="1" applyAlignment="1">
      <alignment vertical="center"/>
    </xf>
    <xf numFmtId="176" fontId="18" fillId="0" borderId="0" xfId="0" applyNumberFormat="1" applyFont="1" applyFill="1" applyBorder="1" applyAlignment="1">
      <alignment vertical="center"/>
    </xf>
    <xf numFmtId="3" fontId="18" fillId="0" borderId="0" xfId="0" applyNumberFormat="1" applyFont="1" applyFill="1" applyBorder="1" applyAlignment="1">
      <alignment vertical="center"/>
    </xf>
    <xf numFmtId="179" fontId="18" fillId="0" borderId="0" xfId="0" applyNumberFormat="1" applyFont="1" applyBorder="1" applyAlignment="1">
      <alignment vertical="center"/>
    </xf>
    <xf numFmtId="179" fontId="18" fillId="0" borderId="0" xfId="0" applyNumberFormat="1" applyFont="1" applyBorder="1" applyAlignment="1">
      <alignment vertical="center" wrapText="1"/>
    </xf>
    <xf numFmtId="0" fontId="11" fillId="0" borderId="0" xfId="0" applyFont="1" applyBorder="1">
      <alignment vertical="center"/>
    </xf>
    <xf numFmtId="183" fontId="10" fillId="2" borderId="44" xfId="0" applyNumberFormat="1" applyFont="1" applyFill="1" applyBorder="1" applyAlignment="1">
      <alignment vertical="center"/>
    </xf>
    <xf numFmtId="183" fontId="10" fillId="2" borderId="46" xfId="0" applyNumberFormat="1" applyFont="1" applyFill="1" applyBorder="1" applyAlignment="1">
      <alignment vertical="center"/>
    </xf>
    <xf numFmtId="183" fontId="10" fillId="2" borderId="48" xfId="0" applyNumberFormat="1" applyFont="1" applyFill="1" applyBorder="1" applyAlignment="1">
      <alignment vertical="center"/>
    </xf>
    <xf numFmtId="183" fontId="10" fillId="0" borderId="50" xfId="0" applyNumberFormat="1" applyFont="1" applyBorder="1" applyAlignment="1">
      <alignment vertical="center"/>
    </xf>
    <xf numFmtId="180" fontId="10" fillId="2" borderId="44" xfId="0" applyNumberFormat="1" applyFont="1" applyFill="1" applyBorder="1" applyAlignment="1">
      <alignment vertical="center"/>
    </xf>
    <xf numFmtId="180" fontId="10" fillId="2" borderId="46" xfId="0" applyNumberFormat="1" applyFont="1" applyFill="1" applyBorder="1" applyAlignment="1">
      <alignment vertical="center"/>
    </xf>
    <xf numFmtId="180" fontId="10" fillId="2" borderId="48" xfId="0" applyNumberFormat="1" applyFont="1" applyFill="1" applyBorder="1" applyAlignment="1">
      <alignment vertical="center"/>
    </xf>
    <xf numFmtId="180" fontId="10" fillId="0" borderId="50" xfId="0" applyNumberFormat="1" applyFont="1" applyBorder="1" applyAlignment="1">
      <alignment vertical="center"/>
    </xf>
    <xf numFmtId="180" fontId="10" fillId="2" borderId="54" xfId="0" applyNumberFormat="1" applyFont="1" applyFill="1" applyBorder="1" applyAlignment="1">
      <alignment vertical="center"/>
    </xf>
    <xf numFmtId="180" fontId="10" fillId="2" borderId="55" xfId="0" applyNumberFormat="1" applyFont="1" applyFill="1" applyBorder="1" applyAlignment="1">
      <alignment vertical="center"/>
    </xf>
    <xf numFmtId="180" fontId="10" fillId="2" borderId="56" xfId="0" applyNumberFormat="1" applyFont="1" applyFill="1" applyBorder="1" applyAlignment="1">
      <alignment vertical="center"/>
    </xf>
    <xf numFmtId="180" fontId="10" fillId="0" borderId="57" xfId="0" applyNumberFormat="1" applyFont="1" applyBorder="1" applyAlignment="1">
      <alignment vertical="center"/>
    </xf>
    <xf numFmtId="183" fontId="10" fillId="2" borderId="64" xfId="0" applyNumberFormat="1" applyFont="1" applyFill="1" applyBorder="1" applyAlignment="1">
      <alignment vertical="center"/>
    </xf>
    <xf numFmtId="183" fontId="10" fillId="2" borderId="65" xfId="0" applyNumberFormat="1" applyFont="1" applyFill="1" applyBorder="1" applyAlignment="1">
      <alignment vertical="center"/>
    </xf>
    <xf numFmtId="183" fontId="10" fillId="2" borderId="66" xfId="0" applyNumberFormat="1" applyFont="1" applyFill="1" applyBorder="1" applyAlignment="1">
      <alignment vertical="center"/>
    </xf>
    <xf numFmtId="183" fontId="10" fillId="0" borderId="39" xfId="0" applyNumberFormat="1" applyFont="1" applyBorder="1" applyAlignment="1">
      <alignment vertical="center"/>
    </xf>
    <xf numFmtId="184" fontId="10" fillId="0" borderId="39" xfId="1" applyNumberFormat="1" applyFont="1" applyBorder="1" applyAlignment="1">
      <alignment vertical="center"/>
    </xf>
    <xf numFmtId="184" fontId="10" fillId="0" borderId="40" xfId="1" applyNumberFormat="1" applyFont="1" applyBorder="1" applyAlignment="1">
      <alignment vertical="center"/>
    </xf>
    <xf numFmtId="185" fontId="10" fillId="0" borderId="51" xfId="0" applyNumberFormat="1" applyFont="1" applyBorder="1" applyAlignment="1">
      <alignment vertical="center"/>
    </xf>
    <xf numFmtId="185" fontId="10" fillId="0" borderId="74" xfId="0" applyNumberFormat="1" applyFont="1" applyBorder="1" applyAlignment="1">
      <alignment vertical="center"/>
    </xf>
    <xf numFmtId="186" fontId="10" fillId="0" borderId="63" xfId="1" applyNumberFormat="1" applyFont="1" applyBorder="1" applyAlignment="1">
      <alignment vertical="center"/>
    </xf>
    <xf numFmtId="186" fontId="10" fillId="0" borderId="64" xfId="1" applyNumberFormat="1" applyFont="1" applyBorder="1" applyAlignment="1">
      <alignment vertical="center"/>
    </xf>
    <xf numFmtId="186" fontId="10" fillId="0" borderId="65" xfId="1" applyNumberFormat="1" applyFont="1" applyBorder="1" applyAlignment="1">
      <alignment vertical="center"/>
    </xf>
    <xf numFmtId="186" fontId="10" fillId="0" borderId="66" xfId="1" applyNumberFormat="1" applyFont="1" applyBorder="1" applyAlignment="1">
      <alignment vertical="center"/>
    </xf>
    <xf numFmtId="185" fontId="10" fillId="0" borderId="58" xfId="0" applyNumberFormat="1" applyFont="1" applyBorder="1" applyAlignment="1">
      <alignment vertical="center"/>
    </xf>
    <xf numFmtId="185" fontId="10" fillId="0" borderId="73" xfId="0" applyNumberFormat="1" applyFont="1" applyBorder="1" applyAlignment="1">
      <alignment vertical="center"/>
    </xf>
    <xf numFmtId="187" fontId="10" fillId="0" borderId="64" xfId="1" applyNumberFormat="1" applyFont="1" applyBorder="1" applyAlignment="1">
      <alignment vertical="center"/>
    </xf>
    <xf numFmtId="187" fontId="10" fillId="0" borderId="54" xfId="1" applyNumberFormat="1" applyFont="1" applyBorder="1" applyAlignment="1">
      <alignment vertical="center"/>
    </xf>
    <xf numFmtId="187" fontId="10" fillId="0" borderId="65" xfId="1" applyNumberFormat="1" applyFont="1" applyBorder="1" applyAlignment="1">
      <alignment vertical="center"/>
    </xf>
    <xf numFmtId="187" fontId="10" fillId="0" borderId="55" xfId="1" applyNumberFormat="1" applyFont="1" applyBorder="1" applyAlignment="1">
      <alignment vertical="center"/>
    </xf>
    <xf numFmtId="187" fontId="10" fillId="0" borderId="66" xfId="1" applyNumberFormat="1" applyFont="1" applyBorder="1" applyAlignment="1">
      <alignment vertical="center"/>
    </xf>
    <xf numFmtId="187" fontId="10" fillId="0" borderId="56" xfId="1" applyNumberFormat="1" applyFont="1" applyBorder="1" applyAlignment="1">
      <alignment vertical="center"/>
    </xf>
    <xf numFmtId="187" fontId="10" fillId="0" borderId="73" xfId="1" applyNumberFormat="1" applyFont="1" applyBorder="1" applyAlignment="1">
      <alignment vertical="center"/>
    </xf>
    <xf numFmtId="187" fontId="10" fillId="0" borderId="57" xfId="1" applyNumberFormat="1" applyFont="1" applyBorder="1" applyAlignment="1">
      <alignment vertical="center"/>
    </xf>
    <xf numFmtId="0" fontId="10" fillId="0" borderId="12" xfId="0" applyFont="1" applyBorder="1">
      <alignment vertical="center"/>
    </xf>
    <xf numFmtId="0" fontId="10" fillId="0" borderId="30" xfId="0" applyFont="1" applyBorder="1">
      <alignment vertical="center"/>
    </xf>
    <xf numFmtId="0" fontId="10" fillId="0" borderId="41" xfId="0" applyFont="1" applyBorder="1">
      <alignment vertical="center"/>
    </xf>
    <xf numFmtId="0" fontId="10" fillId="0" borderId="52" xfId="0" applyFont="1" applyBorder="1">
      <alignment vertical="center"/>
    </xf>
    <xf numFmtId="182" fontId="10" fillId="0" borderId="90" xfId="0" applyNumberFormat="1" applyFont="1" applyBorder="1">
      <alignment vertical="center"/>
    </xf>
    <xf numFmtId="181" fontId="10" fillId="0" borderId="82" xfId="0" applyNumberFormat="1" applyFont="1" applyBorder="1">
      <alignment vertical="center"/>
    </xf>
    <xf numFmtId="182" fontId="10" fillId="0" borderId="80" xfId="0" applyNumberFormat="1" applyFont="1" applyBorder="1">
      <alignment vertical="center"/>
    </xf>
    <xf numFmtId="182" fontId="10" fillId="0" borderId="81" xfId="0" applyNumberFormat="1" applyFont="1" applyBorder="1">
      <alignment vertical="center"/>
    </xf>
    <xf numFmtId="182" fontId="10" fillId="0" borderId="82" xfId="0" applyNumberFormat="1" applyFont="1" applyBorder="1">
      <alignment vertical="center"/>
    </xf>
    <xf numFmtId="182" fontId="10" fillId="0" borderId="27" xfId="0" applyNumberFormat="1" applyFont="1" applyBorder="1">
      <alignment vertical="center"/>
    </xf>
    <xf numFmtId="181" fontId="10" fillId="0" borderId="36" xfId="0" applyNumberFormat="1" applyFont="1" applyBorder="1">
      <alignment vertical="center"/>
    </xf>
    <xf numFmtId="182" fontId="10" fillId="0" borderId="46" xfId="0" applyNumberFormat="1" applyFont="1" applyBorder="1">
      <alignment vertical="center"/>
    </xf>
    <xf numFmtId="182" fontId="10" fillId="0" borderId="55" xfId="0" applyNumberFormat="1" applyFont="1" applyBorder="1">
      <alignment vertical="center"/>
    </xf>
    <xf numFmtId="182" fontId="10" fillId="0" borderId="36" xfId="0" applyNumberFormat="1" applyFont="1" applyBorder="1">
      <alignment vertical="center"/>
    </xf>
    <xf numFmtId="182" fontId="10" fillId="0" borderId="91" xfId="0" applyNumberFormat="1" applyFont="1" applyBorder="1">
      <alignment vertical="center"/>
    </xf>
    <xf numFmtId="181" fontId="10" fillId="0" borderId="84" xfId="0" applyNumberFormat="1" applyFont="1" applyBorder="1">
      <alignment vertical="center"/>
    </xf>
    <xf numFmtId="182" fontId="10" fillId="0" borderId="83" xfId="0" applyNumberFormat="1" applyFont="1" applyBorder="1">
      <alignment vertical="center"/>
    </xf>
    <xf numFmtId="182" fontId="10" fillId="0" borderId="78" xfId="0" applyNumberFormat="1" applyFont="1" applyBorder="1">
      <alignment vertical="center"/>
    </xf>
    <xf numFmtId="182" fontId="10" fillId="0" borderId="84" xfId="0" applyNumberFormat="1" applyFont="1" applyBorder="1">
      <alignment vertical="center"/>
    </xf>
    <xf numFmtId="182" fontId="10" fillId="0" borderId="12" xfId="0" applyNumberFormat="1" applyFont="1" applyBorder="1">
      <alignment vertical="center"/>
    </xf>
    <xf numFmtId="181" fontId="10" fillId="0" borderId="30" xfId="0" applyNumberFormat="1" applyFont="1" applyBorder="1">
      <alignment vertical="center"/>
    </xf>
    <xf numFmtId="182" fontId="10" fillId="0" borderId="41" xfId="0" applyNumberFormat="1" applyFont="1" applyBorder="1">
      <alignment vertical="center"/>
    </xf>
    <xf numFmtId="182" fontId="10" fillId="0" borderId="52" xfId="0" applyNumberFormat="1" applyFont="1" applyBorder="1">
      <alignment vertical="center"/>
    </xf>
    <xf numFmtId="182" fontId="10" fillId="0" borderId="30" xfId="0" applyNumberFormat="1" applyFont="1" applyBorder="1">
      <alignment vertical="center"/>
    </xf>
    <xf numFmtId="0" fontId="10" fillId="0" borderId="84" xfId="0" applyFont="1" applyBorder="1" applyAlignment="1">
      <alignment horizontal="center" vertical="center" wrapText="1"/>
    </xf>
    <xf numFmtId="0" fontId="19" fillId="0" borderId="0" xfId="0" applyFont="1" applyBorder="1">
      <alignment vertical="center"/>
    </xf>
    <xf numFmtId="180" fontId="10" fillId="0" borderId="0" xfId="0" applyNumberFormat="1" applyFont="1" applyFill="1" applyBorder="1" applyAlignment="1">
      <alignment vertical="center" shrinkToFit="1"/>
    </xf>
    <xf numFmtId="180" fontId="10" fillId="0" borderId="0" xfId="0" applyNumberFormat="1" applyFont="1" applyFill="1" applyBorder="1">
      <alignment vertical="center"/>
    </xf>
    <xf numFmtId="180" fontId="10" fillId="0" borderId="0" xfId="1" applyNumberFormat="1" applyFont="1" applyFill="1" applyBorder="1">
      <alignment vertical="center"/>
    </xf>
    <xf numFmtId="180" fontId="10" fillId="0" borderId="55" xfId="0" applyNumberFormat="1" applyFont="1" applyFill="1" applyBorder="1">
      <alignment vertical="center"/>
    </xf>
    <xf numFmtId="176" fontId="10" fillId="0" borderId="36" xfId="0" applyNumberFormat="1" applyFont="1" applyFill="1" applyBorder="1">
      <alignment vertical="center"/>
    </xf>
    <xf numFmtId="180" fontId="10" fillId="0" borderId="46" xfId="0" applyNumberFormat="1" applyFont="1" applyFill="1" applyBorder="1">
      <alignment vertical="center"/>
    </xf>
    <xf numFmtId="183" fontId="10" fillId="0" borderId="46" xfId="0" applyNumberFormat="1" applyFont="1" applyFill="1" applyBorder="1">
      <alignment vertical="center"/>
    </xf>
    <xf numFmtId="0" fontId="10" fillId="0" borderId="94" xfId="0" applyFont="1" applyFill="1" applyBorder="1" applyAlignment="1">
      <alignment horizontal="center" vertical="center"/>
    </xf>
    <xf numFmtId="0" fontId="10" fillId="0" borderId="95" xfId="0" applyFont="1" applyFill="1" applyBorder="1" applyAlignment="1">
      <alignment horizontal="center" vertical="center"/>
    </xf>
    <xf numFmtId="0" fontId="14" fillId="0" borderId="52" xfId="0" applyFont="1" applyBorder="1" applyAlignment="1">
      <alignment horizontal="center" vertical="center" wrapText="1"/>
    </xf>
    <xf numFmtId="0" fontId="10" fillId="0" borderId="26" xfId="0" applyNumberFormat="1" applyFont="1" applyFill="1" applyBorder="1" applyAlignment="1">
      <alignment horizontal="center" vertical="center"/>
    </xf>
    <xf numFmtId="180" fontId="10" fillId="0" borderId="28" xfId="0" applyNumberFormat="1" applyFont="1" applyFill="1" applyBorder="1" applyAlignment="1">
      <alignment horizontal="center" vertical="center"/>
    </xf>
    <xf numFmtId="0" fontId="10" fillId="0" borderId="101" xfId="0" applyFont="1" applyFill="1" applyBorder="1" applyAlignment="1">
      <alignment horizontal="center" vertical="center"/>
    </xf>
    <xf numFmtId="0" fontId="10" fillId="0" borderId="102" xfId="0" applyFont="1" applyFill="1" applyBorder="1" applyAlignment="1">
      <alignment horizontal="center" vertical="center"/>
    </xf>
    <xf numFmtId="176" fontId="10" fillId="0" borderId="65" xfId="0" applyNumberFormat="1" applyFont="1" applyFill="1" applyBorder="1">
      <alignment vertical="center"/>
    </xf>
    <xf numFmtId="176" fontId="10" fillId="0" borderId="60" xfId="0" applyNumberFormat="1" applyFont="1" applyFill="1" applyBorder="1">
      <alignment vertical="center"/>
    </xf>
    <xf numFmtId="176" fontId="10" fillId="0" borderId="66" xfId="1" applyNumberFormat="1" applyFont="1" applyFill="1" applyBorder="1">
      <alignment vertical="center"/>
    </xf>
    <xf numFmtId="176" fontId="10" fillId="0" borderId="38" xfId="1" applyNumberFormat="1" applyFont="1" applyFill="1" applyBorder="1">
      <alignment vertical="center"/>
    </xf>
    <xf numFmtId="180" fontId="10" fillId="0" borderId="48" xfId="1" applyNumberFormat="1" applyFont="1" applyFill="1" applyBorder="1">
      <alignment vertical="center"/>
    </xf>
    <xf numFmtId="183" fontId="10" fillId="0" borderId="48" xfId="1" applyNumberFormat="1" applyFont="1" applyFill="1" applyBorder="1">
      <alignment vertical="center"/>
    </xf>
    <xf numFmtId="180" fontId="10" fillId="0" borderId="56" xfId="1" applyNumberFormat="1" applyFont="1" applyFill="1" applyBorder="1">
      <alignment vertical="center"/>
    </xf>
    <xf numFmtId="176" fontId="10" fillId="0" borderId="61" xfId="1" applyNumberFormat="1" applyFont="1" applyFill="1" applyBorder="1">
      <alignment vertical="center"/>
    </xf>
    <xf numFmtId="0" fontId="10" fillId="0" borderId="101" xfId="0" applyFont="1" applyFill="1" applyBorder="1" applyAlignment="1">
      <alignment horizontal="center" vertical="center" wrapText="1"/>
    </xf>
    <xf numFmtId="183" fontId="10" fillId="0" borderId="65" xfId="0" applyNumberFormat="1" applyFont="1" applyFill="1" applyBorder="1">
      <alignment vertical="center"/>
    </xf>
    <xf numFmtId="183" fontId="10" fillId="0" borderId="66" xfId="1" applyNumberFormat="1" applyFont="1" applyFill="1" applyBorder="1">
      <alignment vertical="center"/>
    </xf>
    <xf numFmtId="183" fontId="10" fillId="0" borderId="65" xfId="0" applyNumberFormat="1" applyFont="1" applyFill="1" applyBorder="1" applyAlignment="1">
      <alignment vertical="center" shrinkToFit="1"/>
    </xf>
    <xf numFmtId="176" fontId="10" fillId="0" borderId="60" xfId="0" applyNumberFormat="1" applyFont="1" applyFill="1" applyBorder="1" applyAlignment="1">
      <alignment vertical="center" shrinkToFit="1"/>
    </xf>
    <xf numFmtId="176" fontId="10" fillId="0" borderId="26" xfId="0" applyNumberFormat="1" applyFont="1" applyFill="1" applyBorder="1" applyAlignment="1">
      <alignment vertical="center" shrinkToFit="1"/>
    </xf>
    <xf numFmtId="176" fontId="10" fillId="0" borderId="28" xfId="1" applyNumberFormat="1" applyFont="1" applyFill="1" applyBorder="1">
      <alignment vertical="center"/>
    </xf>
    <xf numFmtId="180" fontId="10" fillId="0" borderId="65" xfId="0" applyNumberFormat="1" applyFont="1" applyFill="1" applyBorder="1">
      <alignment vertical="center"/>
    </xf>
    <xf numFmtId="180" fontId="10" fillId="0" borderId="66" xfId="1" applyNumberFormat="1" applyFont="1" applyFill="1" applyBorder="1">
      <alignment vertical="center"/>
    </xf>
    <xf numFmtId="0" fontId="12" fillId="0" borderId="29" xfId="0" applyFont="1" applyBorder="1" applyAlignment="1">
      <alignment horizontal="center" vertical="center" wrapText="1"/>
    </xf>
    <xf numFmtId="0" fontId="16" fillId="0" borderId="62" xfId="0" applyFont="1" applyBorder="1" applyAlignment="1">
      <alignment horizontal="center" vertical="center" wrapText="1"/>
    </xf>
    <xf numFmtId="0" fontId="10" fillId="0" borderId="103" xfId="0" applyNumberFormat="1" applyFont="1" applyFill="1" applyBorder="1" applyAlignment="1">
      <alignment horizontal="center" vertical="center"/>
    </xf>
    <xf numFmtId="176" fontId="10" fillId="0" borderId="104" xfId="0" applyNumberFormat="1" applyFont="1" applyFill="1" applyBorder="1">
      <alignment vertical="center"/>
    </xf>
    <xf numFmtId="176" fontId="10" fillId="0" borderId="93" xfId="0" applyNumberFormat="1" applyFont="1" applyFill="1" applyBorder="1">
      <alignment vertical="center"/>
    </xf>
    <xf numFmtId="180" fontId="10" fillId="0" borderId="92" xfId="0" applyNumberFormat="1" applyFont="1" applyFill="1" applyBorder="1">
      <alignment vertical="center"/>
    </xf>
    <xf numFmtId="183" fontId="10" fillId="0" borderId="92" xfId="0" applyNumberFormat="1" applyFont="1" applyFill="1" applyBorder="1">
      <alignment vertical="center"/>
    </xf>
    <xf numFmtId="180" fontId="10" fillId="0" borderId="88" xfId="0" applyNumberFormat="1" applyFont="1" applyFill="1" applyBorder="1">
      <alignment vertical="center"/>
    </xf>
    <xf numFmtId="176" fontId="10" fillId="0" borderId="105" xfId="0" applyNumberFormat="1" applyFont="1" applyFill="1" applyBorder="1">
      <alignment vertical="center"/>
    </xf>
    <xf numFmtId="183" fontId="10" fillId="0" borderId="104" xfId="0" applyNumberFormat="1" applyFont="1" applyFill="1" applyBorder="1">
      <alignment vertical="center"/>
    </xf>
    <xf numFmtId="183" fontId="10" fillId="0" borderId="104" xfId="0" applyNumberFormat="1" applyFont="1" applyFill="1" applyBorder="1" applyAlignment="1">
      <alignment vertical="center" shrinkToFit="1"/>
    </xf>
    <xf numFmtId="176" fontId="10" fillId="0" borderId="105" xfId="0" applyNumberFormat="1" applyFont="1" applyFill="1" applyBorder="1" applyAlignment="1">
      <alignment vertical="center" shrinkToFit="1"/>
    </xf>
    <xf numFmtId="176" fontId="10" fillId="0" borderId="103" xfId="0" applyNumberFormat="1" applyFont="1" applyFill="1" applyBorder="1" applyAlignment="1">
      <alignment vertical="center" shrinkToFit="1"/>
    </xf>
    <xf numFmtId="180" fontId="10" fillId="0" borderId="104" xfId="0" applyNumberFormat="1" applyFont="1" applyFill="1" applyBorder="1">
      <alignment vertical="center"/>
    </xf>
    <xf numFmtId="180" fontId="10" fillId="0" borderId="25" xfId="0" applyNumberFormat="1" applyFont="1" applyFill="1" applyBorder="1" applyAlignment="1">
      <alignment horizontal="center" vertical="center"/>
    </xf>
    <xf numFmtId="176" fontId="10" fillId="0" borderId="64" xfId="1" applyNumberFormat="1" applyFont="1" applyFill="1" applyBorder="1">
      <alignment vertical="center"/>
    </xf>
    <xf numFmtId="176" fontId="10" fillId="0" borderId="34" xfId="1" applyNumberFormat="1" applyFont="1" applyFill="1" applyBorder="1">
      <alignment vertical="center"/>
    </xf>
    <xf numFmtId="180" fontId="10" fillId="0" borderId="44" xfId="1" applyNumberFormat="1" applyFont="1" applyFill="1" applyBorder="1">
      <alignment vertical="center"/>
    </xf>
    <xf numFmtId="183" fontId="10" fillId="0" borderId="44" xfId="1" applyNumberFormat="1" applyFont="1" applyFill="1" applyBorder="1">
      <alignment vertical="center"/>
    </xf>
    <xf numFmtId="180" fontId="10" fillId="0" borderId="54" xfId="1" applyNumberFormat="1" applyFont="1" applyFill="1" applyBorder="1">
      <alignment vertical="center"/>
    </xf>
    <xf numFmtId="176" fontId="10" fillId="0" borderId="59" xfId="1" applyNumberFormat="1" applyFont="1" applyFill="1" applyBorder="1">
      <alignment vertical="center"/>
    </xf>
    <xf numFmtId="183" fontId="10" fillId="0" borderId="64" xfId="1" applyNumberFormat="1" applyFont="1" applyFill="1" applyBorder="1">
      <alignment vertical="center"/>
    </xf>
    <xf numFmtId="176" fontId="10" fillId="0" borderId="25" xfId="1" applyNumberFormat="1" applyFont="1" applyFill="1" applyBorder="1">
      <alignment vertical="center"/>
    </xf>
    <xf numFmtId="180" fontId="10" fillId="0" borderId="64" xfId="1" applyNumberFormat="1" applyFont="1" applyFill="1" applyBorder="1">
      <alignment vertical="center"/>
    </xf>
    <xf numFmtId="0" fontId="0" fillId="0" borderId="24" xfId="0" applyBorder="1">
      <alignment vertical="center"/>
    </xf>
    <xf numFmtId="0" fontId="0" fillId="0" borderId="21" xfId="0" applyBorder="1">
      <alignment vertical="center"/>
    </xf>
    <xf numFmtId="0" fontId="0" fillId="0" borderId="23" xfId="0" applyBorder="1">
      <alignment vertical="center"/>
    </xf>
    <xf numFmtId="0" fontId="3" fillId="0" borderId="0" xfId="0" applyFont="1" applyBorder="1">
      <alignment vertical="center"/>
    </xf>
    <xf numFmtId="0" fontId="0" fillId="0" borderId="15" xfId="0" applyBorder="1">
      <alignment vertical="center"/>
    </xf>
    <xf numFmtId="0" fontId="0" fillId="0" borderId="11" xfId="0" applyBorder="1">
      <alignment vertical="center"/>
    </xf>
    <xf numFmtId="0" fontId="0" fillId="0" borderId="22" xfId="0" applyBorder="1">
      <alignment vertical="center"/>
    </xf>
    <xf numFmtId="0" fontId="10" fillId="0" borderId="5" xfId="0" applyFont="1" applyBorder="1" applyAlignment="1">
      <alignment horizontal="center" vertical="center"/>
    </xf>
    <xf numFmtId="0" fontId="10" fillId="0" borderId="106" xfId="0" applyFont="1" applyFill="1" applyBorder="1" applyAlignment="1">
      <alignment horizontal="center" vertical="center"/>
    </xf>
    <xf numFmtId="0" fontId="10" fillId="0" borderId="107"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6" xfId="0" applyFont="1" applyBorder="1" applyAlignment="1">
      <alignment horizontal="center" vertical="center"/>
    </xf>
    <xf numFmtId="0" fontId="10" fillId="0" borderId="110" xfId="0" applyFont="1" applyBorder="1" applyAlignment="1">
      <alignment horizontal="center" vertical="center"/>
    </xf>
    <xf numFmtId="0" fontId="10" fillId="0" borderId="106" xfId="0" applyFont="1" applyBorder="1" applyAlignment="1">
      <alignment horizontal="center" vertical="center" wrapText="1"/>
    </xf>
    <xf numFmtId="0" fontId="10" fillId="0" borderId="109" xfId="0" applyFont="1" applyBorder="1" applyAlignment="1">
      <alignment horizontal="center" vertical="center" wrapText="1"/>
    </xf>
    <xf numFmtId="0" fontId="10" fillId="0" borderId="110" xfId="0" applyFont="1" applyBorder="1" applyAlignment="1">
      <alignment horizontal="center" vertical="center" wrapText="1"/>
    </xf>
    <xf numFmtId="182" fontId="0" fillId="0" borderId="0" xfId="0" applyNumberFormat="1" applyBorder="1">
      <alignment vertical="center"/>
    </xf>
    <xf numFmtId="0" fontId="20" fillId="0" borderId="0" xfId="0" applyFont="1">
      <alignment vertical="center"/>
    </xf>
    <xf numFmtId="0" fontId="20" fillId="0" borderId="23" xfId="0" applyFont="1" applyBorder="1">
      <alignment vertical="center"/>
    </xf>
    <xf numFmtId="0" fontId="20" fillId="0" borderId="0" xfId="0" applyFont="1" applyBorder="1">
      <alignment vertical="center"/>
    </xf>
    <xf numFmtId="0" fontId="20" fillId="0" borderId="15" xfId="0" applyFont="1" applyBorder="1">
      <alignment vertical="center"/>
    </xf>
    <xf numFmtId="0" fontId="21" fillId="0" borderId="23" xfId="0" applyFont="1" applyBorder="1">
      <alignment vertical="center"/>
    </xf>
    <xf numFmtId="0" fontId="22" fillId="0" borderId="0" xfId="0" applyFont="1" applyBorder="1" applyAlignment="1">
      <alignment horizontal="center" vertical="center"/>
    </xf>
    <xf numFmtId="3" fontId="22" fillId="0" borderId="0" xfId="0" applyNumberFormat="1" applyFont="1" applyBorder="1" applyAlignment="1">
      <alignment vertical="center"/>
    </xf>
    <xf numFmtId="0" fontId="21" fillId="0" borderId="15" xfId="0" applyFont="1" applyBorder="1">
      <alignment vertical="center"/>
    </xf>
    <xf numFmtId="0" fontId="21" fillId="0" borderId="0" xfId="0" applyFont="1">
      <alignment vertical="center"/>
    </xf>
    <xf numFmtId="184" fontId="10" fillId="0" borderId="59" xfId="1" applyNumberFormat="1" applyFont="1" applyBorder="1" applyAlignment="1">
      <alignment vertical="center"/>
    </xf>
    <xf numFmtId="184" fontId="10" fillId="0" borderId="60" xfId="1" applyNumberFormat="1" applyFont="1" applyBorder="1" applyAlignment="1">
      <alignment vertical="center"/>
    </xf>
    <xf numFmtId="184" fontId="10" fillId="0" borderId="61" xfId="1" applyNumberFormat="1" applyFont="1" applyBorder="1" applyAlignment="1">
      <alignment vertical="center"/>
    </xf>
    <xf numFmtId="184" fontId="10" fillId="0" borderId="74" xfId="1" applyNumberFormat="1" applyFont="1" applyBorder="1" applyAlignment="1">
      <alignment vertical="center"/>
    </xf>
    <xf numFmtId="3" fontId="0" fillId="0" borderId="0" xfId="0" applyNumberFormat="1" applyFill="1" applyBorder="1" applyAlignment="1">
      <alignment horizontal="left" vertical="center" wrapText="1"/>
    </xf>
    <xf numFmtId="0" fontId="10" fillId="0" borderId="14" xfId="0" applyFont="1" applyBorder="1" applyAlignment="1">
      <alignment horizontal="center" vertical="center"/>
    </xf>
    <xf numFmtId="0" fontId="10" fillId="0" borderId="18" xfId="0" applyFont="1" applyBorder="1" applyAlignment="1">
      <alignment horizontal="center" vertical="center"/>
    </xf>
    <xf numFmtId="0" fontId="10" fillId="0" borderId="80" xfId="0" applyFont="1" applyFill="1" applyBorder="1" applyAlignment="1">
      <alignment horizontal="center" vertical="center"/>
    </xf>
    <xf numFmtId="0" fontId="10" fillId="0" borderId="81" xfId="0" applyFont="1" applyFill="1" applyBorder="1" applyAlignment="1">
      <alignment horizontal="center" vertical="center"/>
    </xf>
    <xf numFmtId="0" fontId="10" fillId="0" borderId="82" xfId="0" applyFont="1" applyFill="1" applyBorder="1" applyAlignment="1">
      <alignment horizontal="center" vertical="center"/>
    </xf>
    <xf numFmtId="0" fontId="10" fillId="0" borderId="80" xfId="0" applyFont="1" applyBorder="1" applyAlignment="1">
      <alignment horizontal="center" vertical="center"/>
    </xf>
    <xf numFmtId="0" fontId="10" fillId="0" borderId="81" xfId="0" applyFont="1" applyBorder="1" applyAlignment="1">
      <alignment horizontal="center" vertical="center"/>
    </xf>
    <xf numFmtId="0" fontId="10" fillId="0" borderId="82" xfId="0" applyFont="1" applyBorder="1" applyAlignment="1">
      <alignment horizontal="center" vertical="center"/>
    </xf>
    <xf numFmtId="0" fontId="10" fillId="4" borderId="10" xfId="0" applyFont="1" applyFill="1" applyBorder="1" applyAlignment="1">
      <alignment horizontal="center" vertical="center"/>
    </xf>
    <xf numFmtId="0" fontId="10" fillId="4" borderId="5" xfId="0" applyFont="1" applyFill="1" applyBorder="1" applyAlignment="1">
      <alignment horizontal="center" vertical="center"/>
    </xf>
    <xf numFmtId="0" fontId="10" fillId="8" borderId="8" xfId="0" applyFont="1" applyFill="1" applyBorder="1" applyAlignment="1">
      <alignment horizontal="center" vertical="center"/>
    </xf>
    <xf numFmtId="0" fontId="10" fillId="8" borderId="19"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13"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17" xfId="0" applyFont="1" applyBorder="1" applyAlignment="1">
      <alignment horizontal="center" vertical="center"/>
    </xf>
    <xf numFmtId="0" fontId="10" fillId="0" borderId="69" xfId="0" applyFont="1" applyBorder="1" applyAlignment="1">
      <alignment horizontal="center" vertical="center" wrapText="1"/>
    </xf>
    <xf numFmtId="0" fontId="10" fillId="0" borderId="71" xfId="0" applyFont="1" applyBorder="1" applyAlignment="1">
      <alignment horizontal="center" vertical="center"/>
    </xf>
    <xf numFmtId="0" fontId="10" fillId="0" borderId="70" xfId="0" applyFont="1" applyBorder="1" applyAlignment="1">
      <alignment horizontal="center" vertical="center" wrapText="1"/>
    </xf>
    <xf numFmtId="0" fontId="10" fillId="0" borderId="72" xfId="0" applyFont="1" applyBorder="1" applyAlignment="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10" fillId="0" borderId="19" xfId="0" applyFont="1" applyBorder="1" applyAlignment="1">
      <alignment horizontal="center" vertical="center"/>
    </xf>
    <xf numFmtId="0" fontId="10" fillId="10" borderId="8" xfId="0" applyFont="1" applyFill="1" applyBorder="1" applyAlignment="1">
      <alignment horizontal="center" vertical="center"/>
    </xf>
    <xf numFmtId="0" fontId="10" fillId="10" borderId="20" xfId="0" applyFont="1" applyFill="1" applyBorder="1" applyAlignment="1">
      <alignment horizontal="center" vertical="center"/>
    </xf>
    <xf numFmtId="0" fontId="10" fillId="9" borderId="9" xfId="0" applyFont="1" applyFill="1" applyBorder="1" applyAlignment="1">
      <alignment horizontal="center" vertical="center"/>
    </xf>
    <xf numFmtId="0" fontId="10" fillId="9" borderId="20"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13" xfId="0" applyFont="1" applyFill="1" applyBorder="1" applyAlignment="1">
      <alignment horizontal="center" vertical="center"/>
    </xf>
    <xf numFmtId="0" fontId="10" fillId="7" borderId="20" xfId="0" applyFont="1" applyFill="1" applyBorder="1" applyAlignment="1">
      <alignment horizontal="center" vertical="center"/>
    </xf>
    <xf numFmtId="0" fontId="10" fillId="7" borderId="19" xfId="0" applyFont="1" applyFill="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59" xfId="0" applyFont="1" applyBorder="1" applyAlignment="1">
      <alignment horizontal="center" vertical="center" wrapText="1"/>
    </xf>
    <xf numFmtId="0" fontId="10" fillId="0" borderId="79" xfId="0" applyFont="1" applyBorder="1" applyAlignment="1">
      <alignment horizontal="center" vertical="center"/>
    </xf>
    <xf numFmtId="0" fontId="10" fillId="10" borderId="96" xfId="0" applyFont="1" applyFill="1" applyBorder="1" applyAlignment="1">
      <alignment horizontal="center" vertical="center"/>
    </xf>
    <xf numFmtId="0" fontId="10" fillId="10" borderId="97" xfId="0" applyFont="1" applyFill="1" applyBorder="1" applyAlignment="1">
      <alignment horizontal="center" vertical="center"/>
    </xf>
    <xf numFmtId="0" fontId="10" fillId="9" borderId="98" xfId="0" applyFont="1" applyFill="1" applyBorder="1" applyAlignment="1">
      <alignment horizontal="center" vertical="center"/>
    </xf>
    <xf numFmtId="0" fontId="10" fillId="9" borderId="97" xfId="0" applyFont="1" applyFill="1" applyBorder="1" applyAlignment="1">
      <alignment horizontal="center" vertical="center"/>
    </xf>
    <xf numFmtId="0" fontId="10" fillId="7" borderId="98" xfId="0" applyFont="1" applyFill="1" applyBorder="1" applyAlignment="1">
      <alignment horizontal="center" vertical="center"/>
    </xf>
    <xf numFmtId="0" fontId="10" fillId="7" borderId="99" xfId="0" applyFont="1" applyFill="1" applyBorder="1" applyAlignment="1">
      <alignment horizontal="center" vertical="center"/>
    </xf>
    <xf numFmtId="0" fontId="10" fillId="7" borderId="97" xfId="0" applyFont="1" applyFill="1" applyBorder="1" applyAlignment="1">
      <alignment horizontal="center" vertical="center"/>
    </xf>
    <xf numFmtId="0" fontId="10" fillId="7" borderId="100" xfId="0" applyFont="1" applyFill="1" applyBorder="1" applyAlignment="1">
      <alignment horizontal="center" vertical="center"/>
    </xf>
    <xf numFmtId="0" fontId="10" fillId="8" borderId="96" xfId="0" applyFont="1" applyFill="1" applyBorder="1" applyAlignment="1">
      <alignment horizontal="center" vertical="center"/>
    </xf>
    <xf numFmtId="0" fontId="10" fillId="8" borderId="100" xfId="0" applyFont="1" applyFill="1" applyBorder="1" applyAlignment="1">
      <alignment horizontal="center" vertical="center"/>
    </xf>
    <xf numFmtId="0" fontId="10" fillId="0" borderId="64" xfId="0" applyFont="1" applyBorder="1" applyAlignment="1">
      <alignment horizontal="center" vertical="center" wrapText="1"/>
    </xf>
    <xf numFmtId="0" fontId="10" fillId="0" borderId="77" xfId="0" applyFont="1" applyBorder="1" applyAlignment="1">
      <alignment horizontal="center" vertical="center"/>
    </xf>
    <xf numFmtId="0" fontId="10" fillId="5" borderId="96" xfId="0" applyFont="1" applyFill="1" applyBorder="1" applyAlignment="1">
      <alignment horizontal="center" vertical="center"/>
    </xf>
    <xf numFmtId="0" fontId="10" fillId="5" borderId="100" xfId="0" applyFont="1" applyFill="1" applyBorder="1" applyAlignment="1">
      <alignment horizontal="center" vertical="center"/>
    </xf>
    <xf numFmtId="0" fontId="10" fillId="0" borderId="25" xfId="0" applyFont="1" applyBorder="1" applyAlignment="1">
      <alignment horizontal="center" vertical="center" wrapText="1"/>
    </xf>
    <xf numFmtId="0" fontId="10" fillId="0" borderId="76" xfId="0" applyFont="1" applyBorder="1" applyAlignment="1">
      <alignment horizontal="center" vertical="center"/>
    </xf>
    <xf numFmtId="0" fontId="23" fillId="0" borderId="0" xfId="0" applyFont="1">
      <alignment vertical="center"/>
    </xf>
    <xf numFmtId="0" fontId="5" fillId="0" borderId="24" xfId="0" applyFont="1" applyBorder="1" applyAlignment="1">
      <alignment horizontal="left" vertical="center" wrapText="1"/>
    </xf>
    <xf numFmtId="0" fontId="5" fillId="0" borderId="2" xfId="0" applyFont="1" applyBorder="1" applyAlignment="1">
      <alignment horizontal="left" vertical="center" wrapText="1"/>
    </xf>
    <xf numFmtId="0" fontId="5" fillId="0" borderId="21" xfId="0" applyFont="1" applyBorder="1" applyAlignment="1">
      <alignment horizontal="left" vertical="center" wrapText="1"/>
    </xf>
    <xf numFmtId="0" fontId="5" fillId="0" borderId="23" xfId="0" applyFont="1" applyBorder="1" applyAlignment="1">
      <alignment horizontal="left" vertical="center" wrapText="1"/>
    </xf>
    <xf numFmtId="0" fontId="5" fillId="0" borderId="0" xfId="0" applyFont="1" applyBorder="1" applyAlignment="1">
      <alignment horizontal="left" vertical="center" wrapText="1"/>
    </xf>
    <xf numFmtId="0" fontId="5" fillId="0" borderId="15" xfId="0" applyFont="1" applyBorder="1" applyAlignment="1">
      <alignment horizontal="left" vertical="center" wrapText="1"/>
    </xf>
    <xf numFmtId="0" fontId="5" fillId="0" borderId="11" xfId="0" applyFont="1" applyBorder="1" applyAlignment="1">
      <alignment horizontal="left" vertical="center" wrapText="1"/>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6"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center" wrapText="1"/>
    </xf>
    <xf numFmtId="0" fontId="24" fillId="0" borderId="0" xfId="0" applyFont="1" applyAlignment="1">
      <alignment horizontal="left" vertical="center" wrapText="1"/>
    </xf>
    <xf numFmtId="0" fontId="25" fillId="0" borderId="0" xfId="0" applyFont="1" applyAlignment="1">
      <alignment horizontal="left" vertical="top" wrapText="1"/>
    </xf>
    <xf numFmtId="0" fontId="25" fillId="0" borderId="0" xfId="0" applyFont="1" applyAlignment="1">
      <alignment horizontal="left" vertical="top" wrapText="1"/>
    </xf>
    <xf numFmtId="0" fontId="0" fillId="0" borderId="0" xfId="0" applyAlignment="1">
      <alignment horizontal="left" vertical="center" wrapText="1"/>
    </xf>
    <xf numFmtId="0" fontId="6" fillId="0" borderId="0" xfId="0" applyFont="1" applyAlignment="1">
      <alignment vertical="center" wrapText="1"/>
    </xf>
    <xf numFmtId="0" fontId="6" fillId="0" borderId="0" xfId="0" applyFont="1" applyAlignment="1">
      <alignment horizontal="right" vertical="center" wrapText="1"/>
    </xf>
    <xf numFmtId="0" fontId="5" fillId="0" borderId="0" xfId="0" applyFont="1">
      <alignment vertical="center"/>
    </xf>
    <xf numFmtId="0" fontId="5" fillId="6" borderId="41" xfId="0" applyFont="1" applyFill="1" applyBorder="1">
      <alignment vertical="center"/>
    </xf>
    <xf numFmtId="0" fontId="5" fillId="6" borderId="52" xfId="0" applyFont="1" applyFill="1" applyBorder="1" applyAlignment="1">
      <alignment horizontal="center" vertical="center"/>
    </xf>
    <xf numFmtId="0" fontId="5" fillId="6" borderId="52" xfId="0" applyFont="1" applyFill="1" applyBorder="1" applyAlignment="1">
      <alignment horizontal="center" vertical="center"/>
    </xf>
    <xf numFmtId="0" fontId="5" fillId="6" borderId="30" xfId="0" applyFont="1" applyFill="1" applyBorder="1" applyAlignment="1">
      <alignment horizontal="center" vertical="center"/>
    </xf>
    <xf numFmtId="0" fontId="5" fillId="0" borderId="85" xfId="0" applyFont="1" applyBorder="1">
      <alignment vertical="center"/>
    </xf>
    <xf numFmtId="0" fontId="5" fillId="0" borderId="86" xfId="0" applyFont="1" applyBorder="1">
      <alignment vertical="center"/>
    </xf>
    <xf numFmtId="0" fontId="5" fillId="0" borderId="87" xfId="0" applyFont="1" applyBorder="1">
      <alignment vertical="center"/>
    </xf>
    <xf numFmtId="0" fontId="5" fillId="0" borderId="46" xfId="0" applyFont="1" applyBorder="1">
      <alignment vertical="center"/>
    </xf>
    <xf numFmtId="0" fontId="5" fillId="0" borderId="55" xfId="0" applyFont="1" applyBorder="1">
      <alignment vertical="center"/>
    </xf>
    <xf numFmtId="0" fontId="5" fillId="0" borderId="36" xfId="0" applyFont="1" applyBorder="1">
      <alignment vertical="center"/>
    </xf>
    <xf numFmtId="0" fontId="5" fillId="0" borderId="83" xfId="0" applyFont="1" applyBorder="1">
      <alignment vertical="center"/>
    </xf>
    <xf numFmtId="0" fontId="5" fillId="0" borderId="78" xfId="0" applyFont="1" applyBorder="1">
      <alignment vertical="center"/>
    </xf>
    <xf numFmtId="0" fontId="5" fillId="0" borderId="84" xfId="0" applyFont="1" applyBorder="1">
      <alignment vertical="center"/>
    </xf>
    <xf numFmtId="0" fontId="5" fillId="0" borderId="15" xfId="0" applyFont="1" applyFill="1" applyBorder="1">
      <alignment vertical="center"/>
    </xf>
    <xf numFmtId="0" fontId="5" fillId="0" borderId="0" xfId="0" applyFont="1" applyBorder="1">
      <alignment vertical="center"/>
    </xf>
    <xf numFmtId="0" fontId="5" fillId="0" borderId="0" xfId="0" applyFont="1" applyFill="1" applyBorder="1">
      <alignment vertical="center"/>
    </xf>
    <xf numFmtId="0" fontId="25" fillId="0" borderId="0" xfId="0" applyFont="1" applyAlignment="1">
      <alignment horizontal="left"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9900FF"/>
      <color rgb="FFFFCCFF"/>
      <color rgb="FFCCECFF"/>
      <color rgb="FFCC99FF"/>
      <color rgb="FFCCFFCC"/>
      <color rgb="FFFFBD5D"/>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'入力シート（2022年）'!$AE$5:$AE$7</c:f>
              <c:strCache>
                <c:ptCount val="3"/>
                <c:pt idx="0">
                  <c:v>電力</c:v>
                </c:pt>
              </c:strCache>
            </c:strRef>
          </c:tx>
          <c:spPr>
            <a:solidFill>
              <a:schemeClr val="accent2">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'入力シート（2022年）'!$AE$8:$AE$19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56-4A95-8F3D-B2244A17B5BE}"/>
            </c:ext>
          </c:extLst>
        </c:ser>
        <c:ser>
          <c:idx val="17"/>
          <c:order val="18"/>
          <c:tx>
            <c:v>燃料</c:v>
          </c:tx>
          <c:spPr>
            <a:solidFill>
              <a:schemeClr val="accent1">
                <a:lumMod val="60000"/>
                <a:lumOff val="40000"/>
              </a:schemeClr>
            </a:solidFill>
            <a:ln>
              <a:noFill/>
            </a:ln>
            <a:effectLst/>
          </c:spPr>
          <c:invertIfNegative val="0"/>
          <c:val>
            <c:numRef>
              <c:f>'入力シート（2022年）'!$AH$8:$AH$19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E56-4A95-8F3D-B2244A17B5BE}"/>
            </c:ext>
          </c:extLst>
        </c:ser>
        <c:ser>
          <c:idx val="19"/>
          <c:order val="19"/>
          <c:tx>
            <c:v>ガス</c:v>
          </c:tx>
          <c:spPr>
            <a:solidFill>
              <a:schemeClr val="bg2">
                <a:lumMod val="50000"/>
              </a:schemeClr>
            </a:solidFill>
            <a:ln>
              <a:noFill/>
            </a:ln>
            <a:effectLst/>
          </c:spPr>
          <c:invertIfNegative val="0"/>
          <c:val>
            <c:numRef>
              <c:f>'入力シート（2022年）'!$AL$8:$AL$19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E56-4A95-8F3D-B2244A17B5BE}"/>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3-DE56-4A95-8F3D-B2244A17B5B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DE56-4A95-8F3D-B2244A17B5B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DE56-4A95-8F3D-B2244A17B5B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DE56-4A95-8F3D-B2244A17B5B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DE56-4A95-8F3D-B2244A17B5B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DE56-4A95-8F3D-B2244A17B5B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DE56-4A95-8F3D-B2244A17B5B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DE56-4A95-8F3D-B2244A17B5B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DE56-4A95-8F3D-B2244A17B5B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DE56-4A95-8F3D-B2244A17B5B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DE56-4A95-8F3D-B2244A17B5B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DE56-4A95-8F3D-B2244A17B5BE}"/>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DE56-4A95-8F3D-B2244A17B5BE}"/>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DE56-4A95-8F3D-B2244A17B5BE}"/>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DE56-4A95-8F3D-B2244A17B5BE}"/>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DE56-4A95-8F3D-B2244A17B5BE}"/>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'入力シート（2022年）'!$AA$5:$AA$7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DE56-4A95-8F3D-B2244A17B5BE}"/>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'入力シート（2023年）'!$AF$6</c:f>
              <c:strCache>
                <c:ptCount val="1"/>
                <c:pt idx="0">
                  <c:v>Ａ重油</c:v>
                </c:pt>
              </c:strCache>
            </c:strRef>
          </c:tx>
          <c:spPr>
            <a:solidFill>
              <a:srgbClr val="0000FF"/>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'入力シート（2023年）'!$AF$8:$AF$19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D9-4BA4-AB96-93431D2CA5AA}"/>
            </c:ext>
          </c:extLst>
        </c:ser>
        <c:ser>
          <c:idx val="23"/>
          <c:order val="23"/>
          <c:tx>
            <c:strRef>
              <c:f>'入力シート（2023年）'!$AG$6</c:f>
              <c:strCache>
                <c:ptCount val="1"/>
                <c:pt idx="0">
                  <c:v>灯油</c:v>
                </c:pt>
              </c:strCache>
            </c:strRef>
          </c:tx>
          <c:spPr>
            <a:solidFill>
              <a:schemeClr val="accent1">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'入力シート（2023年）'!$AG$8:$AG$19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CD9-4BA4-AB96-93431D2CA5AA}"/>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2-7CD9-4BA4-AB96-93431D2CA5A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7CD9-4BA4-AB96-93431D2CA5A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7CD9-4BA4-AB96-93431D2CA5A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7CD9-4BA4-AB96-93431D2CA5A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7CD9-4BA4-AB96-93431D2CA5A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7CD9-4BA4-AB96-93431D2CA5A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7CD9-4BA4-AB96-93431D2CA5A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7CD9-4BA4-AB96-93431D2CA5A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7CD9-4BA4-AB96-93431D2CA5A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7CD9-4BA4-AB96-93431D2CA5A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7CD9-4BA4-AB96-93431D2CA5A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7CD9-4BA4-AB96-93431D2CA5A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7CD9-4BA4-AB96-93431D2CA5A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'入力シート（2023年）'!$Q$5:$Q$7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7CD9-4BA4-AB96-93431D2CA5A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7CD9-4BA4-AB96-93431D2CA5A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7CD9-4BA4-AB96-93431D2CA5A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7CD9-4BA4-AB96-93431D2CA5A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'入力シート（2023年）'!$AH$5:$AH$7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7CD9-4BA4-AB96-93431D2CA5A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7CD9-4BA4-AB96-93431D2CA5AA}"/>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7CD9-4BA4-AB96-93431D2CA5AA}"/>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'入力シート（2023年）'!$Z$5:$Z$7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7CD9-4BA4-AB96-93431D2CA5AA}"/>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'入力シート（2023年）'!$AA$5:$AA$7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7CD9-4BA4-AB96-93431D2CA5AA}"/>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'入力シート（2023年）'!$U$21</c:f>
              <c:strCache>
                <c:ptCount val="1"/>
                <c:pt idx="0">
                  <c:v>光熱水費</c:v>
                </c:pt>
              </c:strCache>
            </c:strRef>
          </c:tx>
          <c:spPr>
            <a:solidFill>
              <a:schemeClr val="accent4">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'入力シート（2023年）'!$U$8:$U$19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3953-4C4A-9769-8BE726EC0E4C}"/>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2-3953-4C4A-9769-8BE726EC0E4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3953-4C4A-9769-8BE726EC0E4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3953-4C4A-9769-8BE726EC0E4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3953-4C4A-9769-8BE726EC0E4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3953-4C4A-9769-8BE726EC0E4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3953-4C4A-9769-8BE726EC0E4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3953-4C4A-9769-8BE726EC0E4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3953-4C4A-9769-8BE726EC0E4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3953-4C4A-9769-8BE726EC0E4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3953-4C4A-9769-8BE726EC0E4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3953-4C4A-9769-8BE726EC0E4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3953-4C4A-9769-8BE726EC0E4C}"/>
                  </c:ext>
                </c:extLst>
              </c15:ser>
            </c15:filteredBarSeries>
          </c:ext>
        </c:extLst>
      </c:barChart>
      <c:lineChart>
        <c:grouping val="standard"/>
        <c:varyColors val="0"/>
        <c:ser>
          <c:idx val="22"/>
          <c:order val="22"/>
          <c:tx>
            <c:strRef>
              <c:f>'入力シート（2023年）'!$AB$21</c:f>
              <c:strCache>
                <c:ptCount val="1"/>
                <c:pt idx="0">
                  <c:v>原単位③</c:v>
                </c:pt>
              </c:strCache>
            </c:strRef>
          </c:tx>
          <c:spPr>
            <a:ln w="28575" cap="rnd">
              <a:solidFill>
                <a:srgbClr val="9900FF"/>
              </a:solidFill>
              <a:round/>
            </a:ln>
            <a:effectLst/>
          </c:spPr>
          <c:marker>
            <c:symbol val="none"/>
          </c:marker>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'入力シート（2023年）'!$AB$8:$AB$19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953-4C4A-9769-8BE726EC0E4C}"/>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'入力シート（2023年）'!$P$5:$P$7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'入力シート（2023年）'!$P$8:$P$19</c15:sqref>
                        </c15:formulaRef>
                      </c:ext>
                    </c:extLst>
                    <c:numCache>
                      <c:formatCode>#,##0_);[Red]\(#,##0\)</c:formatCode>
                      <c:ptCount val="12"/>
                    </c:numCache>
                  </c:numRef>
                </c:val>
                <c:smooth val="0"/>
                <c:extLst>
                  <c:ext xmlns:c16="http://schemas.microsoft.com/office/drawing/2014/chart" uri="{C3380CC4-5D6E-409C-BE32-E72D297353CC}">
                    <c16:uniqueId val="{0000000E-3953-4C4A-9769-8BE726EC0E4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'入力シート（2023年）'!$Q$5:$Q$7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3953-4C4A-9769-8BE726EC0E4C}"/>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3953-4C4A-9769-8BE726EC0E4C}"/>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'入力シート（2023年）'!$S$5:$S$7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3953-4C4A-9769-8BE726EC0E4C}"/>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'入力シート（2023年）'!$T$5:$T$7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3953-4C4A-9769-8BE726EC0E4C}"/>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3953-4C4A-9769-8BE726EC0E4C}"/>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3953-4C4A-9769-8BE726EC0E4C}"/>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'入力シート（2023年）'!$Z$5:$Z$7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3953-4C4A-9769-8BE726EC0E4C}"/>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'入力シート（2023年）'!$AA$5:$AA$7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3953-4C4A-9769-8BE726EC0E4C}"/>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'入力シート（2023年）'!$Q$21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304-4053-BA46-E7BBC5E85292}"/>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2-8304-4053-BA46-E7BBC5E852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8304-4053-BA46-E7BBC5E8529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8304-4053-BA46-E7BBC5E8529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8304-4053-BA46-E7BBC5E8529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8304-4053-BA46-E7BBC5E8529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8304-4053-BA46-E7BBC5E8529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8304-4053-BA46-E7BBC5E8529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8304-4053-BA46-E7BBC5E8529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8304-4053-BA46-E7BBC5E8529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8304-4053-BA46-E7BBC5E8529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8304-4053-BA46-E7BBC5E8529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8304-4053-BA46-E7BBC5E8529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8304-4053-BA46-E7BBC5E8529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8304-4053-BA46-E7BBC5E8529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8304-4053-BA46-E7BBC5E8529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8304-4053-BA46-E7BBC5E8529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'入力シート（2023年）'!$AA$5:$AA$7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8304-4053-BA46-E7BBC5E85292}"/>
                  </c:ext>
                </c:extLst>
              </c15:ser>
            </c15:filteredBarSeries>
          </c:ext>
        </c:extLst>
      </c:barChart>
      <c:lineChart>
        <c:grouping val="standard"/>
        <c:varyColors val="0"/>
        <c:ser>
          <c:idx val="17"/>
          <c:order val="17"/>
          <c:tx>
            <c:strRef>
              <c:f>'入力シート（2023年）'!$Z$21</c:f>
              <c:strCache>
                <c:ptCount val="1"/>
                <c:pt idx="0">
                  <c:v>原単位①</c:v>
                </c:pt>
              </c:strCache>
            </c:strRef>
          </c:tx>
          <c:spPr>
            <a:ln w="28575" cap="rnd">
              <a:solidFill>
                <a:srgbClr val="FF0000"/>
              </a:solidFill>
              <a:round/>
            </a:ln>
            <a:effectLst/>
          </c:spPr>
          <c:marker>
            <c:symbol val="none"/>
          </c:marker>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'入力シート（2023年）'!$Z$8:$Z$19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8304-4053-BA46-E7BBC5E85292}"/>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'入力シート（2023年）'!$Q$21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C14D-4B98-9167-32EFF3F1E623}"/>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2-C14D-4B98-9167-32EFF3F1E62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C14D-4B98-9167-32EFF3F1E62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C14D-4B98-9167-32EFF3F1E62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C14D-4B98-9167-32EFF3F1E62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C14D-4B98-9167-32EFF3F1E62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C14D-4B98-9167-32EFF3F1E62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C14D-4B98-9167-32EFF3F1E62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C14D-4B98-9167-32EFF3F1E62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C14D-4B98-9167-32EFF3F1E62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C14D-4B98-9167-32EFF3F1E62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C14D-4B98-9167-32EFF3F1E62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C14D-4B98-9167-32EFF3F1E62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C14D-4B98-9167-32EFF3F1E62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C14D-4B98-9167-32EFF3F1E62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C14D-4B98-9167-32EFF3F1E62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C14D-4B98-9167-32EFF3F1E62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'入力シート（2023年）'!$Z$5:$Z$7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C14D-4B98-9167-32EFF3F1E623}"/>
                  </c:ext>
                </c:extLst>
              </c15:ser>
            </c15:filteredBarSeries>
          </c:ext>
        </c:extLst>
      </c:barChart>
      <c:lineChart>
        <c:grouping val="standard"/>
        <c:varyColors val="0"/>
        <c:ser>
          <c:idx val="18"/>
          <c:order val="18"/>
          <c:tx>
            <c:strRef>
              <c:f>'入力シート（2023年）'!$AA$21</c:f>
              <c:strCache>
                <c:ptCount val="1"/>
                <c:pt idx="0">
                  <c:v>原単位②</c:v>
                </c:pt>
              </c:strCache>
            </c:strRef>
          </c:tx>
          <c:spPr>
            <a:ln w="28575" cap="rnd">
              <a:solidFill>
                <a:srgbClr val="0000FF"/>
              </a:solidFill>
              <a:round/>
            </a:ln>
            <a:effectLst/>
          </c:spPr>
          <c:marker>
            <c:symbol val="none"/>
          </c:marker>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'入力シート（2023年）'!$AA$8:$AA$19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C14D-4B98-9167-32EFF3F1E623}"/>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'入力シート（2023年）'!$AI$6</c:f>
              <c:strCache>
                <c:ptCount val="1"/>
                <c:pt idx="0">
                  <c:v>LPG</c:v>
                </c:pt>
              </c:strCache>
            </c:strRef>
          </c:tx>
          <c:spPr>
            <a:solidFill>
              <a:schemeClr val="bg2">
                <a:lumMod val="9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'入力シート（2023年）'!$AI$8:$AI$19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0C-4890-B4EA-BC0C5342EB1D}"/>
            </c:ext>
          </c:extLst>
        </c:ser>
        <c:ser>
          <c:idx val="23"/>
          <c:order val="23"/>
          <c:tx>
            <c:strRef>
              <c:f>'入力シート（2023年）'!$AJ$6</c:f>
              <c:strCache>
                <c:ptCount val="1"/>
                <c:pt idx="0">
                  <c:v>都市ガス</c:v>
                </c:pt>
              </c:strCache>
            </c:strRef>
          </c:tx>
          <c:spPr>
            <a:solidFill>
              <a:schemeClr val="bg2">
                <a:lumMod val="5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'入力シート（2023年）'!$AJ$8:$AJ$19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D0C-4890-B4EA-BC0C5342EB1D}"/>
            </c:ext>
          </c:extLst>
        </c:ser>
        <c:ser>
          <c:idx val="24"/>
          <c:order val="24"/>
          <c:tx>
            <c:strRef>
              <c:f>'入力シート（2023年）'!$AK$6</c:f>
              <c:strCache>
                <c:ptCount val="1"/>
                <c:pt idx="0">
                  <c:v>LNG</c:v>
                </c:pt>
              </c:strCache>
            </c:strRef>
          </c:tx>
          <c:spPr>
            <a:solidFill>
              <a:schemeClr val="bg2">
                <a:lumMod val="1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'入力シート（2023年）'!$AK$8:$AK$19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D0C-4890-B4EA-BC0C5342EB1D}"/>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3-0D0C-4890-B4EA-BC0C5342EB1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0D0C-4890-B4EA-BC0C5342EB1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0D0C-4890-B4EA-BC0C5342EB1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0D0C-4890-B4EA-BC0C5342EB1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0D0C-4890-B4EA-BC0C5342EB1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0D0C-4890-B4EA-BC0C5342EB1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0D0C-4890-B4EA-BC0C5342EB1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0D0C-4890-B4EA-BC0C5342EB1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0D0C-4890-B4EA-BC0C5342EB1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0D0C-4890-B4EA-BC0C5342EB1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0D0C-4890-B4EA-BC0C5342EB1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0D0C-4890-B4EA-BC0C5342EB1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0D0C-4890-B4EA-BC0C5342EB1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'入力シート（2023年）'!$Q$5:$Q$7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0D0C-4890-B4EA-BC0C5342EB1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0D0C-4890-B4EA-BC0C5342EB1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0D0C-4890-B4EA-BC0C5342EB1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0D0C-4890-B4EA-BC0C5342EB1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'入力シート（2023年）'!$AL$5:$AL$7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0D0C-4890-B4EA-BC0C5342EB1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0D0C-4890-B4EA-BC0C5342EB1D}"/>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0D0C-4890-B4EA-BC0C5342EB1D}"/>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'入力シート（2023年）'!$Z$5:$Z$7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0D0C-4890-B4EA-BC0C5342EB1D}"/>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'入力シート（2023年）'!$AA$5:$AA$7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0D0C-4890-B4EA-BC0C5342EB1D}"/>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'入力シート（2024年）'!$AE$5:$AE$7</c:f>
              <c:strCache>
                <c:ptCount val="3"/>
                <c:pt idx="0">
                  <c:v>電力</c:v>
                </c:pt>
              </c:strCache>
            </c:strRef>
          </c:tx>
          <c:spPr>
            <a:solidFill>
              <a:schemeClr val="accent2">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'入力シート（2024年）'!$AE$8:$AE$19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E0-46F6-9D38-81B88B6397CF}"/>
            </c:ext>
          </c:extLst>
        </c:ser>
        <c:ser>
          <c:idx val="17"/>
          <c:order val="18"/>
          <c:tx>
            <c:v>燃料</c:v>
          </c:tx>
          <c:spPr>
            <a:solidFill>
              <a:schemeClr val="accent1">
                <a:lumMod val="60000"/>
                <a:lumOff val="40000"/>
              </a:schemeClr>
            </a:solidFill>
            <a:ln>
              <a:noFill/>
            </a:ln>
            <a:effectLst/>
          </c:spPr>
          <c:invertIfNegative val="0"/>
          <c:val>
            <c:numRef>
              <c:f>'入力シート（2024年）'!$AH$8:$AH$19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8E0-46F6-9D38-81B88B6397CF}"/>
            </c:ext>
          </c:extLst>
        </c:ser>
        <c:ser>
          <c:idx val="19"/>
          <c:order val="19"/>
          <c:tx>
            <c:v>ガス</c:v>
          </c:tx>
          <c:spPr>
            <a:solidFill>
              <a:schemeClr val="bg2">
                <a:lumMod val="50000"/>
              </a:schemeClr>
            </a:solidFill>
            <a:ln>
              <a:noFill/>
            </a:ln>
            <a:effectLst/>
          </c:spPr>
          <c:invertIfNegative val="0"/>
          <c:val>
            <c:numRef>
              <c:f>'入力シート（2024年）'!$AL$8:$AL$19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8E0-46F6-9D38-81B88B6397CF}"/>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3-08E0-46F6-9D38-81B88B6397C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08E0-46F6-9D38-81B88B6397C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08E0-46F6-9D38-81B88B6397C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08E0-46F6-9D38-81B88B6397C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08E0-46F6-9D38-81B88B6397C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08E0-46F6-9D38-81B88B6397C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08E0-46F6-9D38-81B88B6397C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08E0-46F6-9D38-81B88B6397C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08E0-46F6-9D38-81B88B6397C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08E0-46F6-9D38-81B88B6397C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08E0-46F6-9D38-81B88B6397C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08E0-46F6-9D38-81B88B6397C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08E0-46F6-9D38-81B88B6397C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08E0-46F6-9D38-81B88B6397C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08E0-46F6-9D38-81B88B6397C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08E0-46F6-9D38-81B88B6397CF}"/>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'入力シート（2024年）'!$AA$5:$AA$7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08E0-46F6-9D38-81B88B6397CF}"/>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'入力シート（2024年）'!$D$5:$D$7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'入力シート（2024年）'!$D$8:$D$19</c:f>
              <c:numCache>
                <c:formatCode>#,##0_);[Red]\(#,##0\)</c:formatCode>
                <c:ptCount val="12"/>
              </c:numCache>
            </c:numRef>
          </c:val>
          <c:extLst xmlns:c15="http://schemas.microsoft.com/office/drawing/2012/chart">
            <c:ext xmlns:c16="http://schemas.microsoft.com/office/drawing/2014/chart" uri="{C3380CC4-5D6E-409C-BE32-E72D297353CC}">
              <c16:uniqueId val="{00000000-D8BA-453C-B75B-2610629B395E}"/>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1-D8BA-453C-B75B-2610629B39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D8BA-453C-B75B-2610629B39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D8BA-453C-B75B-2610629B395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D8BA-453C-B75B-2610629B395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D8BA-453C-B75B-2610629B395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D8BA-453C-B75B-2610629B395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D8BA-453C-B75B-2610629B395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D8BA-453C-B75B-2610629B395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D8BA-453C-B75B-2610629B395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D8BA-453C-B75B-2610629B395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D8BA-453C-B75B-2610629B395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D8BA-453C-B75B-2610629B395E}"/>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D8BA-453C-B75B-2610629B395E}"/>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D8BA-453C-B75B-2610629B395E}"/>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D8BA-453C-B75B-2610629B395E}"/>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D8BA-453C-B75B-2610629B395E}"/>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'入力シート（2024年）'!$Z$5:$Z$7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D8BA-453C-B75B-2610629B395E}"/>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'入力シート（2024年）'!$AF$6</c:f>
              <c:strCache>
                <c:ptCount val="1"/>
                <c:pt idx="0">
                  <c:v>Ａ重油</c:v>
                </c:pt>
              </c:strCache>
            </c:strRef>
          </c:tx>
          <c:spPr>
            <a:solidFill>
              <a:srgbClr val="0000FF"/>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'入力シート（2024年）'!$AF$8:$AF$19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FB-4279-85E3-6AFFC5DF61D9}"/>
            </c:ext>
          </c:extLst>
        </c:ser>
        <c:ser>
          <c:idx val="23"/>
          <c:order val="23"/>
          <c:tx>
            <c:strRef>
              <c:f>'入力シート（2024年）'!$AG$6</c:f>
              <c:strCache>
                <c:ptCount val="1"/>
                <c:pt idx="0">
                  <c:v>灯油</c:v>
                </c:pt>
              </c:strCache>
            </c:strRef>
          </c:tx>
          <c:spPr>
            <a:solidFill>
              <a:schemeClr val="accent1">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'入力シート（2024年）'!$AG$8:$AG$19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5FB-4279-85E3-6AFFC5DF61D9}"/>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2-C5FB-4279-85E3-6AFFC5DF61D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C5FB-4279-85E3-6AFFC5DF61D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C5FB-4279-85E3-6AFFC5DF61D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C5FB-4279-85E3-6AFFC5DF61D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C5FB-4279-85E3-6AFFC5DF61D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C5FB-4279-85E3-6AFFC5DF61D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C5FB-4279-85E3-6AFFC5DF61D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C5FB-4279-85E3-6AFFC5DF61D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C5FB-4279-85E3-6AFFC5DF61D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C5FB-4279-85E3-6AFFC5DF61D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C5FB-4279-85E3-6AFFC5DF61D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C5FB-4279-85E3-6AFFC5DF61D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C5FB-4279-85E3-6AFFC5DF61D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'入力シート（2024年）'!$Q$5:$Q$7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C5FB-4279-85E3-6AFFC5DF61D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C5FB-4279-85E3-6AFFC5DF61D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C5FB-4279-85E3-6AFFC5DF61D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C5FB-4279-85E3-6AFFC5DF61D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'入力シート（2024年）'!$AH$5:$AH$7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C5FB-4279-85E3-6AFFC5DF61D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C5FB-4279-85E3-6AFFC5DF61D9}"/>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C5FB-4279-85E3-6AFFC5DF61D9}"/>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'入力シート（2024年）'!$Z$5:$Z$7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C5FB-4279-85E3-6AFFC5DF61D9}"/>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'入力シート（2024年）'!$AA$5:$AA$7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C5FB-4279-85E3-6AFFC5DF61D9}"/>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'入力シート（2024年）'!$U$21</c:f>
              <c:strCache>
                <c:ptCount val="1"/>
                <c:pt idx="0">
                  <c:v>光熱水費</c:v>
                </c:pt>
              </c:strCache>
            </c:strRef>
          </c:tx>
          <c:spPr>
            <a:solidFill>
              <a:schemeClr val="accent4">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'入力シート（2024年）'!$U$8:$U$19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10ED-489F-A894-B26B445DBEF2}"/>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2-10ED-489F-A894-B26B445DBEF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10ED-489F-A894-B26B445DBEF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10ED-489F-A894-B26B445DBEF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0ED-489F-A894-B26B445DBEF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10ED-489F-A894-B26B445DBEF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10ED-489F-A894-B26B445DBEF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10ED-489F-A894-B26B445DBEF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10ED-489F-A894-B26B445DBEF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10ED-489F-A894-B26B445DBEF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10ED-489F-A894-B26B445DBEF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10ED-489F-A894-B26B445DBEF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10ED-489F-A894-B26B445DBEF2}"/>
                  </c:ext>
                </c:extLst>
              </c15:ser>
            </c15:filteredBarSeries>
          </c:ext>
        </c:extLst>
      </c:barChart>
      <c:lineChart>
        <c:grouping val="standard"/>
        <c:varyColors val="0"/>
        <c:ser>
          <c:idx val="22"/>
          <c:order val="22"/>
          <c:tx>
            <c:strRef>
              <c:f>'入力シート（2024年）'!$AB$21</c:f>
              <c:strCache>
                <c:ptCount val="1"/>
                <c:pt idx="0">
                  <c:v>原単位③</c:v>
                </c:pt>
              </c:strCache>
            </c:strRef>
          </c:tx>
          <c:spPr>
            <a:ln w="28575" cap="rnd">
              <a:solidFill>
                <a:srgbClr val="9900FF"/>
              </a:solidFill>
              <a:round/>
            </a:ln>
            <a:effectLst/>
          </c:spPr>
          <c:marker>
            <c:symbol val="none"/>
          </c:marker>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'入力シート（2024年）'!$AB$8:$AB$19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0ED-489F-A894-B26B445DBEF2}"/>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'入力シート（2024年）'!$P$5:$P$7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'入力シート（2024年）'!$P$8:$P$19</c15:sqref>
                        </c15:formulaRef>
                      </c:ext>
                    </c:extLst>
                    <c:numCache>
                      <c:formatCode>#,##0_);[Red]\(#,##0\)</c:formatCode>
                      <c:ptCount val="12"/>
                    </c:numCache>
                  </c:numRef>
                </c:val>
                <c:smooth val="0"/>
                <c:extLst>
                  <c:ext xmlns:c16="http://schemas.microsoft.com/office/drawing/2014/chart" uri="{C3380CC4-5D6E-409C-BE32-E72D297353CC}">
                    <c16:uniqueId val="{0000000E-10ED-489F-A894-B26B445DBEF2}"/>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'入力シート（2024年）'!$Q$5:$Q$7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10ED-489F-A894-B26B445DBEF2}"/>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10ED-489F-A894-B26B445DBEF2}"/>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'入力シート（2024年）'!$S$5:$S$7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10ED-489F-A894-B26B445DBEF2}"/>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'入力シート（2024年）'!$T$5:$T$7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10ED-489F-A894-B26B445DBEF2}"/>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10ED-489F-A894-B26B445DBEF2}"/>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10ED-489F-A894-B26B445DBEF2}"/>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'入力シート（2024年）'!$Z$5:$Z$7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10ED-489F-A894-B26B445DBEF2}"/>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'入力シート（2024年）'!$AA$5:$AA$7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10ED-489F-A894-B26B445DBEF2}"/>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'入力シート（2024年）'!$Q$21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423-4570-931C-763ABB03A3A8}"/>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2-9423-4570-931C-763ABB03A3A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9423-4570-931C-763ABB03A3A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9423-4570-931C-763ABB03A3A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9423-4570-931C-763ABB03A3A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9423-4570-931C-763ABB03A3A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9423-4570-931C-763ABB03A3A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9423-4570-931C-763ABB03A3A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9423-4570-931C-763ABB03A3A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9423-4570-931C-763ABB03A3A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9423-4570-931C-763ABB03A3A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9423-4570-931C-763ABB03A3A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9423-4570-931C-763ABB03A3A8}"/>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9423-4570-931C-763ABB03A3A8}"/>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9423-4570-931C-763ABB03A3A8}"/>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9423-4570-931C-763ABB03A3A8}"/>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9423-4570-931C-763ABB03A3A8}"/>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'入力シート（2024年）'!$AA$5:$AA$7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9423-4570-931C-763ABB03A3A8}"/>
                  </c:ext>
                </c:extLst>
              </c15:ser>
            </c15:filteredBarSeries>
          </c:ext>
        </c:extLst>
      </c:barChart>
      <c:lineChart>
        <c:grouping val="standard"/>
        <c:varyColors val="0"/>
        <c:ser>
          <c:idx val="17"/>
          <c:order val="17"/>
          <c:tx>
            <c:strRef>
              <c:f>'入力シート（2024年）'!$Z$21</c:f>
              <c:strCache>
                <c:ptCount val="1"/>
                <c:pt idx="0">
                  <c:v>原単位①</c:v>
                </c:pt>
              </c:strCache>
            </c:strRef>
          </c:tx>
          <c:spPr>
            <a:ln w="28575" cap="rnd">
              <a:solidFill>
                <a:srgbClr val="FF0000"/>
              </a:solidFill>
              <a:round/>
            </a:ln>
            <a:effectLst/>
          </c:spPr>
          <c:marker>
            <c:symbol val="none"/>
          </c:marker>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'入力シート（2024年）'!$Z$8:$Z$19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9423-4570-931C-763ABB03A3A8}"/>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'入力シート（2022年）'!$D$5:$D$7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'入力シート（2022年）'!$D$8:$D$19</c:f>
              <c:numCache>
                <c:formatCode>#,##0_);[Red]\(#,##0\)</c:formatCode>
                <c:ptCount val="12"/>
              </c:numCache>
            </c:numRef>
          </c:val>
          <c:extLst xmlns:c15="http://schemas.microsoft.com/office/drawing/2012/chart">
            <c:ext xmlns:c16="http://schemas.microsoft.com/office/drawing/2014/chart" uri="{C3380CC4-5D6E-409C-BE32-E72D297353CC}">
              <c16:uniqueId val="{00000000-C79E-4068-B9B5-F7929543F4BC}"/>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1-C79E-4068-B9B5-F7929543F4B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C79E-4068-B9B5-F7929543F4B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C79E-4068-B9B5-F7929543F4B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C79E-4068-B9B5-F7929543F4B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C79E-4068-B9B5-F7929543F4B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C79E-4068-B9B5-F7929543F4B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C79E-4068-B9B5-F7929543F4B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C79E-4068-B9B5-F7929543F4B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C79E-4068-B9B5-F7929543F4B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C79E-4068-B9B5-F7929543F4B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C79E-4068-B9B5-F7929543F4B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C79E-4068-B9B5-F7929543F4B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C79E-4068-B9B5-F7929543F4B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C79E-4068-B9B5-F7929543F4B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C79E-4068-B9B5-F7929543F4B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C79E-4068-B9B5-F7929543F4B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'入力シート（2022年）'!$Z$5:$Z$7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C79E-4068-B9B5-F7929543F4BC}"/>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'入力シート（2024年）'!$Q$21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E2BB-4C8F-B748-CE341C156CB9}"/>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2-E2BB-4C8F-B748-CE341C156C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E2BB-4C8F-B748-CE341C156CB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E2BB-4C8F-B748-CE341C156C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E2BB-4C8F-B748-CE341C156C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E2BB-4C8F-B748-CE341C156CB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E2BB-4C8F-B748-CE341C156CB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E2BB-4C8F-B748-CE341C156CB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E2BB-4C8F-B748-CE341C156CB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E2BB-4C8F-B748-CE341C156CB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E2BB-4C8F-B748-CE341C156CB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E2BB-4C8F-B748-CE341C156CB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E2BB-4C8F-B748-CE341C156CB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E2BB-4C8F-B748-CE341C156CB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E2BB-4C8F-B748-CE341C156CB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E2BB-4C8F-B748-CE341C156CB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E2BB-4C8F-B748-CE341C156CB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'入力シート（2024年）'!$Z$5:$Z$7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E2BB-4C8F-B748-CE341C156CB9}"/>
                  </c:ext>
                </c:extLst>
              </c15:ser>
            </c15:filteredBarSeries>
          </c:ext>
        </c:extLst>
      </c:barChart>
      <c:lineChart>
        <c:grouping val="standard"/>
        <c:varyColors val="0"/>
        <c:ser>
          <c:idx val="18"/>
          <c:order val="18"/>
          <c:tx>
            <c:strRef>
              <c:f>'入力シート（2024年）'!$AA$21</c:f>
              <c:strCache>
                <c:ptCount val="1"/>
                <c:pt idx="0">
                  <c:v>原単位②</c:v>
                </c:pt>
              </c:strCache>
            </c:strRef>
          </c:tx>
          <c:spPr>
            <a:ln w="28575" cap="rnd">
              <a:solidFill>
                <a:srgbClr val="0000FF"/>
              </a:solidFill>
              <a:round/>
            </a:ln>
            <a:effectLst/>
          </c:spPr>
          <c:marker>
            <c:symbol val="none"/>
          </c:marker>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'入力シート（2024年）'!$AA$8:$AA$19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E2BB-4C8F-B748-CE341C156CB9}"/>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'入力シート（2024年）'!$AI$6</c:f>
              <c:strCache>
                <c:ptCount val="1"/>
                <c:pt idx="0">
                  <c:v>LPG</c:v>
                </c:pt>
              </c:strCache>
            </c:strRef>
          </c:tx>
          <c:spPr>
            <a:solidFill>
              <a:schemeClr val="bg2">
                <a:lumMod val="9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'入力シート（2024年）'!$AI$8:$AI$19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503-43DB-8A0E-2713E6D6DD2A}"/>
            </c:ext>
          </c:extLst>
        </c:ser>
        <c:ser>
          <c:idx val="23"/>
          <c:order val="23"/>
          <c:tx>
            <c:strRef>
              <c:f>'入力シート（2024年）'!$AJ$6</c:f>
              <c:strCache>
                <c:ptCount val="1"/>
                <c:pt idx="0">
                  <c:v>都市ガス</c:v>
                </c:pt>
              </c:strCache>
            </c:strRef>
          </c:tx>
          <c:spPr>
            <a:solidFill>
              <a:schemeClr val="bg2">
                <a:lumMod val="5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'入力シート（2024年）'!$AJ$8:$AJ$19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503-43DB-8A0E-2713E6D6DD2A}"/>
            </c:ext>
          </c:extLst>
        </c:ser>
        <c:ser>
          <c:idx val="24"/>
          <c:order val="24"/>
          <c:tx>
            <c:strRef>
              <c:f>'入力シート（2024年）'!$AK$6</c:f>
              <c:strCache>
                <c:ptCount val="1"/>
                <c:pt idx="0">
                  <c:v>LNG</c:v>
                </c:pt>
              </c:strCache>
            </c:strRef>
          </c:tx>
          <c:spPr>
            <a:solidFill>
              <a:schemeClr val="bg2">
                <a:lumMod val="10000"/>
              </a:schemeClr>
            </a:solidFill>
            <a:ln>
              <a:noFill/>
            </a:ln>
            <a:effectLst/>
          </c:spPr>
          <c:invertIfNegative val="0"/>
          <c:cat>
            <c:strRef>
              <c:f>'入力シート（2024年）'!$C$8:$C$19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'入力シート（2024年）'!$AK$8:$AK$19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503-43DB-8A0E-2713E6D6DD2A}"/>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'入力シート（2024年）'!$D$5:$D$7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'入力シート（2024年）'!$D$8:$D$19</c15:sqref>
                        </c15:formulaRef>
                      </c:ext>
                    </c:extLst>
                    <c:numCache>
                      <c:formatCode>#,##0_);[Red]\(#,##0\)</c:formatCode>
                      <c:ptCount val="12"/>
                    </c:numCache>
                  </c:numRef>
                </c:val>
                <c:extLst>
                  <c:ext xmlns:c16="http://schemas.microsoft.com/office/drawing/2014/chart" uri="{C3380CC4-5D6E-409C-BE32-E72D297353CC}">
                    <c16:uniqueId val="{00000003-8503-43DB-8A0E-2713E6D6DD2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'入力シート（2024年）'!$E$5:$E$7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8503-43DB-8A0E-2713E6D6DD2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'入力シート（2024年）'!$F$5:$F$7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8503-43DB-8A0E-2713E6D6DD2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'入力シート（2024年）'!$G$5:$G$7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8503-43DB-8A0E-2713E6D6DD2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'入力シート（2024年）'!$H$5:$H$7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8503-43DB-8A0E-2713E6D6DD2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'入力シート（2024年）'!$I$5:$I$7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8503-43DB-8A0E-2713E6D6DD2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'入力シート（2024年）'!$J$5:$J$7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8503-43DB-8A0E-2713E6D6DD2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'入力シート（2024年）'!$K$5:$K$7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8503-43DB-8A0E-2713E6D6DD2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'入力シート（2024年）'!$L$5:$L$7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8503-43DB-8A0E-2713E6D6DD2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'入力シート（2024年）'!$M$5:$M$7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8503-43DB-8A0E-2713E6D6DD2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'入力シート（2024年）'!$N$5:$N$7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8503-43DB-8A0E-2713E6D6DD2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'入力シート（2024年）'!$O$5:$O$7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8503-43DB-8A0E-2713E6D6DD2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'入力シート（2024年）'!$P$5:$P$7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8503-43DB-8A0E-2713E6D6DD2A}"/>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'入力シート（2024年）'!$Q$5:$Q$7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8503-43DB-8A0E-2713E6D6DD2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'入力シート（2024年）'!$R$5:$R$7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8503-43DB-8A0E-2713E6D6DD2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'入力シート（2024年）'!$S$5:$S$7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8503-43DB-8A0E-2713E6D6DD2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'入力シート（2024年）'!$T$5:$T$7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8503-43DB-8A0E-2713E6D6DD2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'入力シート（2024年）'!$AL$5:$AL$7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8503-43DB-8A0E-2713E6D6DD2A}"/>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'入力シート（2024年）'!$W$5:$W$7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8503-43DB-8A0E-2713E6D6DD2A}"/>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'入力シート（2024年）'!$X$5:$X$7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8503-43DB-8A0E-2713E6D6DD2A}"/>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'入力シート（2024年）'!$Z$5:$Z$7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8503-43DB-8A0E-2713E6D6DD2A}"/>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'入力シート（2024年）'!$AA$5:$AA$7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'入力シート（2024年）'!$C$8:$C$19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'入力シート（2024年）'!$AA$8:$AA$19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8503-43DB-8A0E-2713E6D6DD2A}"/>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'入力シート（2025年）'!$AE$5:$AE$7</c:f>
              <c:strCache>
                <c:ptCount val="3"/>
                <c:pt idx="0">
                  <c:v>電力</c:v>
                </c:pt>
              </c:strCache>
            </c:strRef>
          </c:tx>
          <c:spPr>
            <a:solidFill>
              <a:schemeClr val="accent2">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'入力シート（2025年）'!$AE$8:$AE$19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17-4B63-8E00-7A8268F4E3AA}"/>
            </c:ext>
          </c:extLst>
        </c:ser>
        <c:ser>
          <c:idx val="17"/>
          <c:order val="18"/>
          <c:tx>
            <c:v>燃料</c:v>
          </c:tx>
          <c:spPr>
            <a:solidFill>
              <a:schemeClr val="accent1">
                <a:lumMod val="60000"/>
                <a:lumOff val="40000"/>
              </a:schemeClr>
            </a:solidFill>
            <a:ln>
              <a:noFill/>
            </a:ln>
            <a:effectLst/>
          </c:spPr>
          <c:invertIfNegative val="0"/>
          <c:val>
            <c:numRef>
              <c:f>'入力シート（2025年）'!$AH$8:$AH$19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17-4B63-8E00-7A8268F4E3AA}"/>
            </c:ext>
          </c:extLst>
        </c:ser>
        <c:ser>
          <c:idx val="19"/>
          <c:order val="19"/>
          <c:tx>
            <c:v>ガス</c:v>
          </c:tx>
          <c:spPr>
            <a:solidFill>
              <a:schemeClr val="bg2">
                <a:lumMod val="50000"/>
              </a:schemeClr>
            </a:solidFill>
            <a:ln>
              <a:noFill/>
            </a:ln>
            <a:effectLst/>
          </c:spPr>
          <c:invertIfNegative val="0"/>
          <c:val>
            <c:numRef>
              <c:f>'入力シート（2025年）'!$AL$8:$AL$19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C17-4B63-8E00-7A8268F4E3AA}"/>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3-0C17-4B63-8E00-7A8268F4E3A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0C17-4B63-8E00-7A8268F4E3A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0C17-4B63-8E00-7A8268F4E3A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0C17-4B63-8E00-7A8268F4E3A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0C17-4B63-8E00-7A8268F4E3A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0C17-4B63-8E00-7A8268F4E3A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0C17-4B63-8E00-7A8268F4E3A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0C17-4B63-8E00-7A8268F4E3A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0C17-4B63-8E00-7A8268F4E3A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0C17-4B63-8E00-7A8268F4E3A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0C17-4B63-8E00-7A8268F4E3A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0C17-4B63-8E00-7A8268F4E3A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0C17-4B63-8E00-7A8268F4E3A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0C17-4B63-8E00-7A8268F4E3A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0C17-4B63-8E00-7A8268F4E3A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0C17-4B63-8E00-7A8268F4E3AA}"/>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'入力シート（2025年）'!$AA$5:$AA$7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0C17-4B63-8E00-7A8268F4E3AA}"/>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'入力シート（2025年）'!$D$5:$D$7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'入力シート（2025年）'!$D$8:$D$19</c:f>
              <c:numCache>
                <c:formatCode>#,##0_);[Red]\(#,##0\)</c:formatCode>
                <c:ptCount val="12"/>
              </c:numCache>
            </c:numRef>
          </c:val>
          <c:extLst xmlns:c15="http://schemas.microsoft.com/office/drawing/2012/chart">
            <c:ext xmlns:c16="http://schemas.microsoft.com/office/drawing/2014/chart" uri="{C3380CC4-5D6E-409C-BE32-E72D297353CC}">
              <c16:uniqueId val="{00000000-29B5-4B74-A1E5-5C28C6E64526}"/>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1-29B5-4B74-A1E5-5C28C6E6452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29B5-4B74-A1E5-5C28C6E6452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29B5-4B74-A1E5-5C28C6E645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29B5-4B74-A1E5-5C28C6E6452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29B5-4B74-A1E5-5C28C6E6452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29B5-4B74-A1E5-5C28C6E6452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29B5-4B74-A1E5-5C28C6E6452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29B5-4B74-A1E5-5C28C6E6452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29B5-4B74-A1E5-5C28C6E645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29B5-4B74-A1E5-5C28C6E645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29B5-4B74-A1E5-5C28C6E6452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29B5-4B74-A1E5-5C28C6E6452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29B5-4B74-A1E5-5C28C6E6452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29B5-4B74-A1E5-5C28C6E6452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29B5-4B74-A1E5-5C28C6E6452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29B5-4B74-A1E5-5C28C6E64526}"/>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'入力シート（2025年）'!$Z$5:$Z$7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29B5-4B74-A1E5-5C28C6E64526}"/>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'入力シート（2025年）'!$AF$6</c:f>
              <c:strCache>
                <c:ptCount val="1"/>
                <c:pt idx="0">
                  <c:v>Ａ重油</c:v>
                </c:pt>
              </c:strCache>
            </c:strRef>
          </c:tx>
          <c:spPr>
            <a:solidFill>
              <a:srgbClr val="0000FF"/>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'入力シート（2025年）'!$AF$8:$AF$19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61-4E66-AD84-F37E8BB8FF08}"/>
            </c:ext>
          </c:extLst>
        </c:ser>
        <c:ser>
          <c:idx val="23"/>
          <c:order val="23"/>
          <c:tx>
            <c:strRef>
              <c:f>'入力シート（2025年）'!$AG$6</c:f>
              <c:strCache>
                <c:ptCount val="1"/>
                <c:pt idx="0">
                  <c:v>灯油</c:v>
                </c:pt>
              </c:strCache>
            </c:strRef>
          </c:tx>
          <c:spPr>
            <a:solidFill>
              <a:schemeClr val="accent1">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'入力シート（2025年）'!$AG$8:$AG$19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261-4E66-AD84-F37E8BB8FF08}"/>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2-1261-4E66-AD84-F37E8BB8FF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1261-4E66-AD84-F37E8BB8FF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1261-4E66-AD84-F37E8BB8FF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261-4E66-AD84-F37E8BB8FF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1261-4E66-AD84-F37E8BB8FF0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1261-4E66-AD84-F37E8BB8FF0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1261-4E66-AD84-F37E8BB8FF0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1261-4E66-AD84-F37E8BB8FF0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1261-4E66-AD84-F37E8BB8FF0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1261-4E66-AD84-F37E8BB8FF0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1261-4E66-AD84-F37E8BB8FF0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1261-4E66-AD84-F37E8BB8FF08}"/>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1261-4E66-AD84-F37E8BB8FF08}"/>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'入力シート（2025年）'!$Q$5:$Q$7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1261-4E66-AD84-F37E8BB8FF08}"/>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1261-4E66-AD84-F37E8BB8FF08}"/>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1261-4E66-AD84-F37E8BB8FF08}"/>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1261-4E66-AD84-F37E8BB8FF08}"/>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'入力シート（2025年）'!$AH$5:$AH$7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1261-4E66-AD84-F37E8BB8FF08}"/>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1261-4E66-AD84-F37E8BB8FF08}"/>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1261-4E66-AD84-F37E8BB8FF08}"/>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'入力シート（2025年）'!$Z$5:$Z$7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1261-4E66-AD84-F37E8BB8FF08}"/>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'入力シート（2025年）'!$AA$5:$AA$7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1261-4E66-AD84-F37E8BB8FF08}"/>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'入力シート（2025年）'!$U$21</c:f>
              <c:strCache>
                <c:ptCount val="1"/>
                <c:pt idx="0">
                  <c:v>光熱水費</c:v>
                </c:pt>
              </c:strCache>
            </c:strRef>
          </c:tx>
          <c:spPr>
            <a:solidFill>
              <a:schemeClr val="accent4">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'入力シート（2025年）'!$U$8:$U$19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1043-4A66-8D53-854D62731661}"/>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2-1043-4A66-8D53-854D627316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1043-4A66-8D53-854D627316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1043-4A66-8D53-854D627316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043-4A66-8D53-854D6273166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1043-4A66-8D53-854D6273166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1043-4A66-8D53-854D6273166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1043-4A66-8D53-854D6273166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1043-4A66-8D53-854D6273166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1043-4A66-8D53-854D6273166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1043-4A66-8D53-854D6273166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1043-4A66-8D53-854D6273166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1043-4A66-8D53-854D62731661}"/>
                  </c:ext>
                </c:extLst>
              </c15:ser>
            </c15:filteredBarSeries>
          </c:ext>
        </c:extLst>
      </c:barChart>
      <c:lineChart>
        <c:grouping val="standard"/>
        <c:varyColors val="0"/>
        <c:ser>
          <c:idx val="22"/>
          <c:order val="22"/>
          <c:tx>
            <c:strRef>
              <c:f>'入力シート（2025年）'!$AB$21</c:f>
              <c:strCache>
                <c:ptCount val="1"/>
                <c:pt idx="0">
                  <c:v>原単位③</c:v>
                </c:pt>
              </c:strCache>
            </c:strRef>
          </c:tx>
          <c:spPr>
            <a:ln w="28575" cap="rnd">
              <a:solidFill>
                <a:srgbClr val="9900FF"/>
              </a:solidFill>
              <a:round/>
            </a:ln>
            <a:effectLst/>
          </c:spPr>
          <c:marker>
            <c:symbol val="none"/>
          </c:marker>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'入力シート（2025年）'!$AB$8:$AB$19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043-4A66-8D53-854D62731661}"/>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'入力シート（2025年）'!$P$5:$P$7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'入力シート（2025年）'!$P$8:$P$19</c15:sqref>
                        </c15:formulaRef>
                      </c:ext>
                    </c:extLst>
                    <c:numCache>
                      <c:formatCode>#,##0_);[Red]\(#,##0\)</c:formatCode>
                      <c:ptCount val="12"/>
                    </c:numCache>
                  </c:numRef>
                </c:val>
                <c:smooth val="0"/>
                <c:extLst>
                  <c:ext xmlns:c16="http://schemas.microsoft.com/office/drawing/2014/chart" uri="{C3380CC4-5D6E-409C-BE32-E72D297353CC}">
                    <c16:uniqueId val="{0000000E-1043-4A66-8D53-854D6273166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'入力シート（2025年）'!$Q$5:$Q$7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1043-4A66-8D53-854D6273166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1043-4A66-8D53-854D6273166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'入力シート（2025年）'!$S$5:$S$7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1043-4A66-8D53-854D6273166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'入力シート（2025年）'!$T$5:$T$7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1043-4A66-8D53-854D6273166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1043-4A66-8D53-854D6273166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1043-4A66-8D53-854D6273166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'入力シート（2025年）'!$Z$5:$Z$7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1043-4A66-8D53-854D6273166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'入力シート（2025年）'!$AA$5:$AA$7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1043-4A66-8D53-854D62731661}"/>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'入力シート（2025年）'!$Q$21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4C-4E44-94BF-1109C4D01C19}"/>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2-724C-4E44-94BF-1109C4D01C1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724C-4E44-94BF-1109C4D01C1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724C-4E44-94BF-1109C4D01C1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724C-4E44-94BF-1109C4D01C1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724C-4E44-94BF-1109C4D01C1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724C-4E44-94BF-1109C4D01C1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724C-4E44-94BF-1109C4D01C1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724C-4E44-94BF-1109C4D01C1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724C-4E44-94BF-1109C4D01C1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724C-4E44-94BF-1109C4D01C1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724C-4E44-94BF-1109C4D01C1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724C-4E44-94BF-1109C4D01C1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724C-4E44-94BF-1109C4D01C1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724C-4E44-94BF-1109C4D01C1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724C-4E44-94BF-1109C4D01C1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724C-4E44-94BF-1109C4D01C1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'入力シート（2025年）'!$AA$5:$AA$7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724C-4E44-94BF-1109C4D01C19}"/>
                  </c:ext>
                </c:extLst>
              </c15:ser>
            </c15:filteredBarSeries>
          </c:ext>
        </c:extLst>
      </c:barChart>
      <c:lineChart>
        <c:grouping val="standard"/>
        <c:varyColors val="0"/>
        <c:ser>
          <c:idx val="17"/>
          <c:order val="17"/>
          <c:tx>
            <c:strRef>
              <c:f>'入力シート（2025年）'!$Z$21</c:f>
              <c:strCache>
                <c:ptCount val="1"/>
                <c:pt idx="0">
                  <c:v>原単位①</c:v>
                </c:pt>
              </c:strCache>
            </c:strRef>
          </c:tx>
          <c:spPr>
            <a:ln w="28575" cap="rnd">
              <a:solidFill>
                <a:srgbClr val="FF0000"/>
              </a:solidFill>
              <a:round/>
            </a:ln>
            <a:effectLst/>
          </c:spPr>
          <c:marker>
            <c:symbol val="none"/>
          </c:marker>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'入力シート（2025年）'!$Z$8:$Z$19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724C-4E44-94BF-1109C4D01C19}"/>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'入力シート（2025年）'!$Q$21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915A-440B-A69A-9187BAC7267C}"/>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2-915A-440B-A69A-9187BAC7267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915A-440B-A69A-9187BAC7267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915A-440B-A69A-9187BAC7267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915A-440B-A69A-9187BAC7267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915A-440B-A69A-9187BAC7267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915A-440B-A69A-9187BAC7267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915A-440B-A69A-9187BAC7267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915A-440B-A69A-9187BAC7267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915A-440B-A69A-9187BAC7267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915A-440B-A69A-9187BAC7267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915A-440B-A69A-9187BAC7267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915A-440B-A69A-9187BAC7267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915A-440B-A69A-9187BAC7267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915A-440B-A69A-9187BAC7267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915A-440B-A69A-9187BAC7267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915A-440B-A69A-9187BAC7267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'入力シート（2025年）'!$Z$5:$Z$7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915A-440B-A69A-9187BAC7267C}"/>
                  </c:ext>
                </c:extLst>
              </c15:ser>
            </c15:filteredBarSeries>
          </c:ext>
        </c:extLst>
      </c:barChart>
      <c:lineChart>
        <c:grouping val="standard"/>
        <c:varyColors val="0"/>
        <c:ser>
          <c:idx val="18"/>
          <c:order val="18"/>
          <c:tx>
            <c:strRef>
              <c:f>'入力シート（2025年）'!$AA$21</c:f>
              <c:strCache>
                <c:ptCount val="1"/>
                <c:pt idx="0">
                  <c:v>原単位②</c:v>
                </c:pt>
              </c:strCache>
            </c:strRef>
          </c:tx>
          <c:spPr>
            <a:ln w="28575" cap="rnd">
              <a:solidFill>
                <a:srgbClr val="0000FF"/>
              </a:solidFill>
              <a:round/>
            </a:ln>
            <a:effectLst/>
          </c:spPr>
          <c:marker>
            <c:symbol val="none"/>
          </c:marker>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'入力シート（2025年）'!$AA$8:$AA$19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915A-440B-A69A-9187BAC7267C}"/>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'入力シート（2025年）'!$AI$6</c:f>
              <c:strCache>
                <c:ptCount val="1"/>
                <c:pt idx="0">
                  <c:v>LPG</c:v>
                </c:pt>
              </c:strCache>
            </c:strRef>
          </c:tx>
          <c:spPr>
            <a:solidFill>
              <a:schemeClr val="bg2">
                <a:lumMod val="9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'入力シート（2025年）'!$AI$8:$AI$19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3E-4385-B27E-9CB4042CC9EB}"/>
            </c:ext>
          </c:extLst>
        </c:ser>
        <c:ser>
          <c:idx val="23"/>
          <c:order val="23"/>
          <c:tx>
            <c:strRef>
              <c:f>'入力シート（2025年）'!$AJ$6</c:f>
              <c:strCache>
                <c:ptCount val="1"/>
                <c:pt idx="0">
                  <c:v>都市ガス</c:v>
                </c:pt>
              </c:strCache>
            </c:strRef>
          </c:tx>
          <c:spPr>
            <a:solidFill>
              <a:schemeClr val="bg2">
                <a:lumMod val="5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'入力シート（2025年）'!$AJ$8:$AJ$19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F3E-4385-B27E-9CB4042CC9EB}"/>
            </c:ext>
          </c:extLst>
        </c:ser>
        <c:ser>
          <c:idx val="24"/>
          <c:order val="24"/>
          <c:tx>
            <c:strRef>
              <c:f>'入力シート（2025年）'!$AK$6</c:f>
              <c:strCache>
                <c:ptCount val="1"/>
                <c:pt idx="0">
                  <c:v>LNG</c:v>
                </c:pt>
              </c:strCache>
            </c:strRef>
          </c:tx>
          <c:spPr>
            <a:solidFill>
              <a:schemeClr val="bg2">
                <a:lumMod val="10000"/>
              </a:schemeClr>
            </a:solidFill>
            <a:ln>
              <a:noFill/>
            </a:ln>
            <a:effectLst/>
          </c:spPr>
          <c:invertIfNegative val="0"/>
          <c:cat>
            <c:strRef>
              <c:f>'入力シート（2025年）'!$C$8:$C$19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'入力シート（2025年）'!$AK$8:$AK$19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F3E-4385-B27E-9CB4042CC9EB}"/>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'入力シート（2025年）'!$D$5:$D$7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'入力シート（2025年）'!$D$8:$D$19</c15:sqref>
                        </c15:formulaRef>
                      </c:ext>
                    </c:extLst>
                    <c:numCache>
                      <c:formatCode>#,##0_);[Red]\(#,##0\)</c:formatCode>
                      <c:ptCount val="12"/>
                    </c:numCache>
                  </c:numRef>
                </c:val>
                <c:extLst>
                  <c:ext xmlns:c16="http://schemas.microsoft.com/office/drawing/2014/chart" uri="{C3380CC4-5D6E-409C-BE32-E72D297353CC}">
                    <c16:uniqueId val="{00000003-0F3E-4385-B27E-9CB4042CC9E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'入力シート（2025年）'!$E$5:$E$7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0F3E-4385-B27E-9CB4042CC9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'入力シート（2025年）'!$F$5:$F$7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0F3E-4385-B27E-9CB4042CC9E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'入力シート（2025年）'!$G$5:$G$7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0F3E-4385-B27E-9CB4042CC9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'入力シート（2025年）'!$H$5:$H$7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0F3E-4385-B27E-9CB4042CC9E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'入力シート（2025年）'!$I$5:$I$7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0F3E-4385-B27E-9CB4042CC9E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'入力シート（2025年）'!$J$5:$J$7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0F3E-4385-B27E-9CB4042CC9E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'入力シート（2025年）'!$K$5:$K$7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0F3E-4385-B27E-9CB4042CC9E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'入力シート（2025年）'!$L$5:$L$7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0F3E-4385-B27E-9CB4042CC9E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'入力シート（2025年）'!$M$5:$M$7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0F3E-4385-B27E-9CB4042CC9E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'入力シート（2025年）'!$N$5:$N$7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0F3E-4385-B27E-9CB4042CC9E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'入力シート（2025年）'!$O$5:$O$7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0F3E-4385-B27E-9CB4042CC9E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'入力シート（2025年）'!$P$5:$P$7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0F3E-4385-B27E-9CB4042CC9E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'入力シート（2025年）'!$Q$5:$Q$7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0F3E-4385-B27E-9CB4042CC9E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'入力シート（2025年）'!$R$5:$R$7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0F3E-4385-B27E-9CB4042CC9E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'入力シート（2025年）'!$S$5:$S$7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0F3E-4385-B27E-9CB4042CC9E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'入力シート（2025年）'!$T$5:$T$7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0F3E-4385-B27E-9CB4042CC9E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'入力シート（2025年）'!$AL$5:$AL$7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0F3E-4385-B27E-9CB4042CC9EB}"/>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'入力シート（2025年）'!$W$5:$W$7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0F3E-4385-B27E-9CB4042CC9EB}"/>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'入力シート（2025年）'!$X$5:$X$7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0F3E-4385-B27E-9CB4042CC9EB}"/>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'入力シート（2025年）'!$Z$5:$Z$7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0F3E-4385-B27E-9CB4042CC9EB}"/>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'入力シート（2025年）'!$AA$5:$AA$7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'入力シート（2025年）'!$C$8:$C$19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'入力シート（2025年）'!$AA$8:$AA$19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0F3E-4385-B27E-9CB4042CC9EB}"/>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'入力シート（2026年）'!$AE$5:$AE$7</c:f>
              <c:strCache>
                <c:ptCount val="3"/>
                <c:pt idx="0">
                  <c:v>電力</c:v>
                </c:pt>
              </c:strCache>
            </c:strRef>
          </c:tx>
          <c:spPr>
            <a:solidFill>
              <a:schemeClr val="accent2">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'入力シート（2026年）'!$AE$8:$AE$19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95-4A25-BCA8-5666947376BF}"/>
            </c:ext>
          </c:extLst>
        </c:ser>
        <c:ser>
          <c:idx val="17"/>
          <c:order val="18"/>
          <c:tx>
            <c:v>燃料</c:v>
          </c:tx>
          <c:spPr>
            <a:solidFill>
              <a:schemeClr val="accent1">
                <a:lumMod val="60000"/>
                <a:lumOff val="40000"/>
              </a:schemeClr>
            </a:solidFill>
            <a:ln>
              <a:noFill/>
            </a:ln>
            <a:effectLst/>
          </c:spPr>
          <c:invertIfNegative val="0"/>
          <c:val>
            <c:numRef>
              <c:f>'入力シート（2026年）'!$AH$8:$AH$19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A95-4A25-BCA8-5666947376BF}"/>
            </c:ext>
          </c:extLst>
        </c:ser>
        <c:ser>
          <c:idx val="19"/>
          <c:order val="19"/>
          <c:tx>
            <c:v>ガス</c:v>
          </c:tx>
          <c:spPr>
            <a:solidFill>
              <a:schemeClr val="bg2">
                <a:lumMod val="50000"/>
              </a:schemeClr>
            </a:solidFill>
            <a:ln>
              <a:noFill/>
            </a:ln>
            <a:effectLst/>
          </c:spPr>
          <c:invertIfNegative val="0"/>
          <c:val>
            <c:numRef>
              <c:f>'入力シート（2026年）'!$AL$8:$AL$19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A95-4A25-BCA8-5666947376BF}"/>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3-8A95-4A25-BCA8-5666947376B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8A95-4A25-BCA8-5666947376B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8A95-4A25-BCA8-5666947376B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8A95-4A25-BCA8-5666947376B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8A95-4A25-BCA8-5666947376B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8A95-4A25-BCA8-5666947376B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8A95-4A25-BCA8-5666947376B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8A95-4A25-BCA8-5666947376B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8A95-4A25-BCA8-5666947376B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8A95-4A25-BCA8-5666947376B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8A95-4A25-BCA8-5666947376B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8A95-4A25-BCA8-5666947376B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8A95-4A25-BCA8-5666947376B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8A95-4A25-BCA8-5666947376B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8A95-4A25-BCA8-5666947376B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8A95-4A25-BCA8-5666947376BF}"/>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8A95-4A25-BCA8-5666947376BF}"/>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'入力シート（2022年）'!$AF$6</c:f>
              <c:strCache>
                <c:ptCount val="1"/>
                <c:pt idx="0">
                  <c:v>Ａ重油</c:v>
                </c:pt>
              </c:strCache>
            </c:strRef>
          </c:tx>
          <c:spPr>
            <a:solidFill>
              <a:srgbClr val="0000FF"/>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'入力シート（2022年）'!$AF$8:$AF$19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91-4F6F-AF82-1A774C58B25B}"/>
            </c:ext>
          </c:extLst>
        </c:ser>
        <c:ser>
          <c:idx val="23"/>
          <c:order val="23"/>
          <c:tx>
            <c:strRef>
              <c:f>'入力シート（2022年）'!$AG$6</c:f>
              <c:strCache>
                <c:ptCount val="1"/>
                <c:pt idx="0">
                  <c:v>灯油</c:v>
                </c:pt>
              </c:strCache>
            </c:strRef>
          </c:tx>
          <c:spPr>
            <a:solidFill>
              <a:schemeClr val="accent1">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'入力シート（2022年）'!$AG$8:$AG$19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A91-4F6F-AF82-1A774C58B25B}"/>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2-EA91-4F6F-AF82-1A774C58B25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EA91-4F6F-AF82-1A774C58B25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EA91-4F6F-AF82-1A774C58B25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EA91-4F6F-AF82-1A774C58B25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EA91-4F6F-AF82-1A774C58B25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EA91-4F6F-AF82-1A774C58B25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EA91-4F6F-AF82-1A774C58B25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EA91-4F6F-AF82-1A774C58B25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EA91-4F6F-AF82-1A774C58B25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EA91-4F6F-AF82-1A774C58B25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EA91-4F6F-AF82-1A774C58B25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EA91-4F6F-AF82-1A774C58B25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EA91-4F6F-AF82-1A774C58B25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'入力シート（2022年）'!$Q$5:$Q$7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EA91-4F6F-AF82-1A774C58B25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EA91-4F6F-AF82-1A774C58B25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EA91-4F6F-AF82-1A774C58B25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EA91-4F6F-AF82-1A774C58B25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'入力シート（2022年）'!$AH$5:$AH$7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EA91-4F6F-AF82-1A774C58B25B}"/>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EA91-4F6F-AF82-1A774C58B25B}"/>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EA91-4F6F-AF82-1A774C58B25B}"/>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'入力シート（2022年）'!$Z$5:$Z$7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EA91-4F6F-AF82-1A774C58B25B}"/>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'入力シート（2022年）'!$AA$5:$AA$7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EA91-4F6F-AF82-1A774C58B25B}"/>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'入力シート（2026年）'!$D$5:$D$7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'入力シート（2026年）'!$D$8:$D$19</c:f>
              <c:numCache>
                <c:formatCode>#,##0_);[Red]\(#,##0\)</c:formatCode>
                <c:ptCount val="12"/>
              </c:numCache>
            </c:numRef>
          </c:val>
          <c:extLst xmlns:c15="http://schemas.microsoft.com/office/drawing/2012/chart">
            <c:ext xmlns:c16="http://schemas.microsoft.com/office/drawing/2014/chart" uri="{C3380CC4-5D6E-409C-BE32-E72D297353CC}">
              <c16:uniqueId val="{00000000-F6C7-478E-BA42-988EB329A664}"/>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1-F6C7-478E-BA42-988EB329A66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F6C7-478E-BA42-988EB329A66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F6C7-478E-BA42-988EB329A66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F6C7-478E-BA42-988EB329A66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F6C7-478E-BA42-988EB329A66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F6C7-478E-BA42-988EB329A66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F6C7-478E-BA42-988EB329A66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F6C7-478E-BA42-988EB329A66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F6C7-478E-BA42-988EB329A66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F6C7-478E-BA42-988EB329A664}"/>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F6C7-478E-BA42-988EB329A664}"/>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F6C7-478E-BA42-988EB329A664}"/>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F6C7-478E-BA42-988EB329A664}"/>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F6C7-478E-BA42-988EB329A664}"/>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F6C7-478E-BA42-988EB329A664}"/>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F6C7-478E-BA42-988EB329A664}"/>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F6C7-478E-BA42-988EB329A664}"/>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'入力シート（2026年）'!$AF$6</c:f>
              <c:strCache>
                <c:ptCount val="1"/>
                <c:pt idx="0">
                  <c:v>Ａ重油</c:v>
                </c:pt>
              </c:strCache>
            </c:strRef>
          </c:tx>
          <c:spPr>
            <a:solidFill>
              <a:srgbClr val="0000FF"/>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'入力シート（2026年）'!$AF$8:$AF$19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0219-4A15-85EC-0FE76271CE4B}"/>
            </c:ext>
          </c:extLst>
        </c:ser>
        <c:ser>
          <c:idx val="23"/>
          <c:order val="23"/>
          <c:tx>
            <c:strRef>
              <c:f>'入力シート（2026年）'!$AG$6</c:f>
              <c:strCache>
                <c:ptCount val="1"/>
                <c:pt idx="0">
                  <c:v>灯油</c:v>
                </c:pt>
              </c:strCache>
            </c:strRef>
          </c:tx>
          <c:spPr>
            <a:solidFill>
              <a:schemeClr val="accent1">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'入力シート（2026年）'!$AG$8:$AG$19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0219-4A15-85EC-0FE76271CE4B}"/>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1-0219-4A15-85EC-0FE76271CE4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0219-4A15-85EC-0FE76271CE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0219-4A15-85EC-0FE76271CE4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0219-4A15-85EC-0FE76271CE4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0219-4A15-85EC-0FE76271CE4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0219-4A15-85EC-0FE76271CE4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0219-4A15-85EC-0FE76271CE4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0219-4A15-85EC-0FE76271CE4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0219-4A15-85EC-0FE76271CE4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0219-4A15-85EC-0FE76271CE4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0219-4A15-85EC-0FE76271CE4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0219-4A15-85EC-0FE76271CE4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0219-4A15-85EC-0FE76271CE4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0219-4A15-85EC-0FE76271CE4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0219-4A15-85EC-0FE76271CE4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0-0219-4A15-85EC-0FE76271CE4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0219-4A15-85EC-0FE76271CE4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0219-4A15-85EC-0FE76271CE4B}"/>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0219-4A15-85EC-0FE76271CE4B}"/>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0219-4A15-85EC-0FE76271CE4B}"/>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0219-4A15-85EC-0FE76271CE4B}"/>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5-0219-4A15-85EC-0FE76271CE4B}"/>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'入力シート（2026年）'!$U$21</c:f>
              <c:strCache>
                <c:ptCount val="1"/>
                <c:pt idx="0">
                  <c:v>光熱水費</c:v>
                </c:pt>
              </c:strCache>
            </c:strRef>
          </c:tx>
          <c:spPr>
            <a:solidFill>
              <a:schemeClr val="accent4">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'入力シート（2026年）'!$U$8:$U$19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1A72-4145-83A5-F348BD1F3BCE}"/>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1A72-4145-83A5-F348BD1F3B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1A72-4145-83A5-F348BD1F3B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1A72-4145-83A5-F348BD1F3B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A72-4145-83A5-F348BD1F3B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1A72-4145-83A5-F348BD1F3B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1A72-4145-83A5-F348BD1F3B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1A72-4145-83A5-F348BD1F3B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1A72-4145-83A5-F348BD1F3B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1A72-4145-83A5-F348BD1F3BC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1A72-4145-83A5-F348BD1F3BC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1A72-4145-83A5-F348BD1F3BC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1A72-4145-83A5-F348BD1F3BCE}"/>
                  </c:ext>
                </c:extLst>
              </c15:ser>
            </c15:filteredBarSeries>
          </c:ext>
        </c:extLst>
      </c:barChart>
      <c:lineChart>
        <c:grouping val="standard"/>
        <c:varyColors val="0"/>
        <c:ser>
          <c:idx val="22"/>
          <c:order val="22"/>
          <c:tx>
            <c:strRef>
              <c:f>'入力シート（2026年）'!$AB$21</c:f>
              <c:strCache>
                <c:ptCount val="1"/>
                <c:pt idx="0">
                  <c:v>原単位③</c:v>
                </c:pt>
              </c:strCache>
            </c:strRef>
          </c:tx>
          <c:spPr>
            <a:ln w="28575" cap="rnd">
              <a:solidFill>
                <a:srgbClr val="9900FF"/>
              </a:solidFill>
              <a:round/>
            </a:ln>
            <a:effectLst/>
          </c:spPr>
          <c:marker>
            <c:symbol val="none"/>
          </c:marker>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'入力シート（2026年）'!$AB$8:$AB$19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A72-4145-83A5-F348BD1F3BCE}"/>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'入力シート（2026年）'!$P$5:$P$7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'入力シート（2026年）'!$P$8:$P$19</c15:sqref>
                        </c15:formulaRef>
                      </c:ext>
                    </c:extLst>
                    <c:numCache>
                      <c:formatCode>#,##0_);[Red]\(#,##0\)</c:formatCode>
                      <c:ptCount val="12"/>
                    </c:numCache>
                  </c:numRef>
                </c:val>
                <c:smooth val="0"/>
                <c:extLst>
                  <c:ext xmlns:c16="http://schemas.microsoft.com/office/drawing/2014/chart" uri="{C3380CC4-5D6E-409C-BE32-E72D297353CC}">
                    <c16:uniqueId val="{0000000E-1A72-4145-83A5-F348BD1F3BC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1A72-4145-83A5-F348BD1F3BC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1A72-4145-83A5-F348BD1F3BC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1A72-4145-83A5-F348BD1F3BC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1A72-4145-83A5-F348BD1F3BC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1A72-4145-83A5-F348BD1F3BC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1A72-4145-83A5-F348BD1F3BC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1A72-4145-83A5-F348BD1F3BC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1A72-4145-83A5-F348BD1F3BCE}"/>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'入力シート（2026年）'!$Q$21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4F7-4C3F-B37C-23755D321278}"/>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E4F7-4C3F-B37C-23755D3212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E4F7-4C3F-B37C-23755D3212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E4F7-4C3F-B37C-23755D32127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E4F7-4C3F-B37C-23755D32127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E4F7-4C3F-B37C-23755D32127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E4F7-4C3F-B37C-23755D32127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E4F7-4C3F-B37C-23755D32127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E4F7-4C3F-B37C-23755D32127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E4F7-4C3F-B37C-23755D32127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E4F7-4C3F-B37C-23755D32127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E4F7-4C3F-B37C-23755D32127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E4F7-4C3F-B37C-23755D321278}"/>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E4F7-4C3F-B37C-23755D321278}"/>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E4F7-4C3F-B37C-23755D321278}"/>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E4F7-4C3F-B37C-23755D321278}"/>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E4F7-4C3F-B37C-23755D321278}"/>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E4F7-4C3F-B37C-23755D321278}"/>
                  </c:ext>
                </c:extLst>
              </c15:ser>
            </c15:filteredBarSeries>
          </c:ext>
        </c:extLst>
      </c:barChart>
      <c:lineChart>
        <c:grouping val="standard"/>
        <c:varyColors val="0"/>
        <c:ser>
          <c:idx val="17"/>
          <c:order val="17"/>
          <c:tx>
            <c:strRef>
              <c:f>'入力シート（2026年）'!$Z$21</c:f>
              <c:strCache>
                <c:ptCount val="1"/>
                <c:pt idx="0">
                  <c:v>原単位①</c:v>
                </c:pt>
              </c:strCache>
            </c:strRef>
          </c:tx>
          <c:spPr>
            <a:ln w="28575" cap="rnd">
              <a:solidFill>
                <a:srgbClr val="FF0000"/>
              </a:solidFill>
              <a:round/>
            </a:ln>
            <a:effectLst/>
          </c:spPr>
          <c:marker>
            <c:symbol val="none"/>
          </c:marker>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'入力シート（2026年）'!$Z$8:$Z$19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E4F7-4C3F-B37C-23755D321278}"/>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'入力シート（2026年）'!$Q$21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C54C-4EAF-A7A8-B24875C0FE8C}"/>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C54C-4EAF-A7A8-B24875C0FE8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C54C-4EAF-A7A8-B24875C0FE8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C54C-4EAF-A7A8-B24875C0FE8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C54C-4EAF-A7A8-B24875C0FE8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C54C-4EAF-A7A8-B24875C0FE8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C54C-4EAF-A7A8-B24875C0FE8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C54C-4EAF-A7A8-B24875C0FE8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C54C-4EAF-A7A8-B24875C0FE8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C54C-4EAF-A7A8-B24875C0FE8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C54C-4EAF-A7A8-B24875C0FE8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C54C-4EAF-A7A8-B24875C0FE8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C54C-4EAF-A7A8-B24875C0FE8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C54C-4EAF-A7A8-B24875C0FE8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C54C-4EAF-A7A8-B24875C0FE8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C54C-4EAF-A7A8-B24875C0FE8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C54C-4EAF-A7A8-B24875C0FE8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C54C-4EAF-A7A8-B24875C0FE8C}"/>
                  </c:ext>
                </c:extLst>
              </c15:ser>
            </c15:filteredBarSeries>
          </c:ext>
        </c:extLst>
      </c:barChart>
      <c:lineChart>
        <c:grouping val="standard"/>
        <c:varyColors val="0"/>
        <c:ser>
          <c:idx val="18"/>
          <c:order val="18"/>
          <c:tx>
            <c:strRef>
              <c:f>'入力シート（2026年）'!$AA$21</c:f>
              <c:strCache>
                <c:ptCount val="1"/>
                <c:pt idx="0">
                  <c:v>原単位②</c:v>
                </c:pt>
              </c:strCache>
            </c:strRef>
          </c:tx>
          <c:spPr>
            <a:ln w="28575" cap="rnd">
              <a:solidFill>
                <a:srgbClr val="0000FF"/>
              </a:solidFill>
              <a:round/>
            </a:ln>
            <a:effectLst/>
          </c:spPr>
          <c:marker>
            <c:symbol val="none"/>
          </c:marker>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'入力シート（2026年）'!$AA$8:$AA$19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C54C-4EAF-A7A8-B24875C0FE8C}"/>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'入力シート（2026年）'!$AI$6</c:f>
              <c:strCache>
                <c:ptCount val="1"/>
                <c:pt idx="0">
                  <c:v>LPG</c:v>
                </c:pt>
              </c:strCache>
            </c:strRef>
          </c:tx>
          <c:spPr>
            <a:solidFill>
              <a:schemeClr val="bg2">
                <a:lumMod val="9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'入力シート（2026年）'!$AI$8:$AI$19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E00C-4A7F-B013-42390EC794CE}"/>
            </c:ext>
          </c:extLst>
        </c:ser>
        <c:ser>
          <c:idx val="23"/>
          <c:order val="23"/>
          <c:tx>
            <c:strRef>
              <c:f>'入力シート（2026年）'!$AJ$6</c:f>
              <c:strCache>
                <c:ptCount val="1"/>
                <c:pt idx="0">
                  <c:v>都市ガス</c:v>
                </c:pt>
              </c:strCache>
            </c:strRef>
          </c:tx>
          <c:spPr>
            <a:solidFill>
              <a:schemeClr val="bg2">
                <a:lumMod val="5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'入力シート（2026年）'!$AJ$8:$AJ$19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E00C-4A7F-B013-42390EC794CE}"/>
            </c:ext>
          </c:extLst>
        </c:ser>
        <c:ser>
          <c:idx val="24"/>
          <c:order val="24"/>
          <c:tx>
            <c:strRef>
              <c:f>'入力シート（2026年）'!$AK$6</c:f>
              <c:strCache>
                <c:ptCount val="1"/>
                <c:pt idx="0">
                  <c:v>LNG</c:v>
                </c:pt>
              </c:strCache>
            </c:strRef>
          </c:tx>
          <c:spPr>
            <a:solidFill>
              <a:schemeClr val="bg2">
                <a:lumMod val="10000"/>
              </a:schemeClr>
            </a:solidFill>
            <a:ln>
              <a:noFill/>
            </a:ln>
            <a:effectLst/>
          </c:spPr>
          <c:invertIfNegative val="0"/>
          <c:cat>
            <c:strRef>
              <c:f>'入力シート（2026年）'!$C$8:$C$19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'入力シート（2026年）'!$AK$8:$AK$19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E00C-4A7F-B013-42390EC794CE}"/>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1-E00C-4A7F-B013-42390EC794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E00C-4A7F-B013-42390EC794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E00C-4A7F-B013-42390EC794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E00C-4A7F-B013-42390EC794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E00C-4A7F-B013-42390EC794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E00C-4A7F-B013-42390EC794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E00C-4A7F-B013-42390EC794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E00C-4A7F-B013-42390EC794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E00C-4A7F-B013-42390EC794C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E00C-4A7F-B013-42390EC794C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E00C-4A7F-B013-42390EC794C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E00C-4A7F-B013-42390EC794CE}"/>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E00C-4A7F-B013-42390EC794CE}"/>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E00C-4A7F-B013-42390EC794CE}"/>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E00C-4A7F-B013-42390EC794CE}"/>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0-E00C-4A7F-B013-42390EC794CE}"/>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E00C-4A7F-B013-42390EC794CE}"/>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E00C-4A7F-B013-42390EC794CE}"/>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E00C-4A7F-B013-42390EC794CE}"/>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E00C-4A7F-B013-42390EC794CE}"/>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E00C-4A7F-B013-42390EC794CE}"/>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'入力シート（2026年）'!$C$8:$C$19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5-E00C-4A7F-B013-42390EC794CE}"/>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0"/>
          <c:order val="0"/>
          <c:tx>
            <c:strRef>
              <c:f>'出力シート（年別）'!$AE$5:$AE$6</c:f>
              <c:strCache>
                <c:ptCount val="2"/>
                <c:pt idx="0">
                  <c:v>電力</c:v>
                </c:pt>
              </c:strCache>
            </c:strRef>
          </c:tx>
          <c:spPr>
            <a:solidFill>
              <a:schemeClr val="accent2">
                <a:lumMod val="60000"/>
                <a:lumOff val="40000"/>
              </a:schemeClr>
            </a:solidFill>
            <a:ln>
              <a:noFill/>
            </a:ln>
            <a:effectLst/>
          </c:spPr>
          <c:invertIfNegative val="0"/>
          <c:cat>
            <c:numRef>
              <c:extLst>
                <c:ext xmlns:c15="http://schemas.microsoft.com/office/drawing/2012/chart" uri="{02D57815-91ED-43cb-92C2-25804820EDAC}">
                  <c15:fullRef>
                    <c15:sqref>'出力シート（年別）'!$C$8:$C$13</c15:sqref>
                  </c15:fullRef>
                </c:ext>
              </c:extLst>
              <c:f>'出力シート（年別）'!$C$8:$C$12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'出力シート（年別）'!$AE$8:$AE$13</c15:sqref>
                  </c15:fullRef>
                </c:ext>
              </c:extLst>
              <c:f>'出力シート（年別）'!$AE$8:$AE$12</c:f>
              <c:numCache>
                <c:formatCode>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3-0A6D-4757-9CCC-86778BD368C6}"/>
            </c:ext>
          </c:extLst>
        </c:ser>
        <c:ser>
          <c:idx val="3"/>
          <c:order val="3"/>
          <c:tx>
            <c:strRef>
              <c:f>'出力シート（年別）'!$AG$4:$AG$5</c:f>
              <c:strCache>
                <c:ptCount val="2"/>
                <c:pt idx="1">
                  <c:v>燃料</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'出力シート（年別）'!$C$8:$C$13</c15:sqref>
                  </c15:fullRef>
                </c:ext>
              </c:extLst>
              <c:f>'出力シート（年別）'!$C$8:$C$12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'出力シート（年別）'!$AH$8:$AH$13</c15:sqref>
                  </c15:fullRef>
                </c:ext>
              </c:extLst>
              <c:f>'出力シート（年別）'!$AH$8:$AH$12</c:f>
              <c:numCache>
                <c:formatCode>#,##0.0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0A6D-4757-9CCC-86778BD368C6}"/>
            </c:ext>
          </c:extLst>
        </c:ser>
        <c:ser>
          <c:idx val="7"/>
          <c:order val="7"/>
          <c:tx>
            <c:strRef>
              <c:f>'出力シート（年別）'!$AJ$4:$AJ$5</c:f>
              <c:strCache>
                <c:ptCount val="2"/>
                <c:pt idx="1">
                  <c:v>ガス</c:v>
                </c:pt>
              </c:strCache>
            </c:strRef>
          </c:tx>
          <c:spPr>
            <a:solidFill>
              <a:schemeClr val="bg2">
                <a:lumMod val="50000"/>
              </a:schemeClr>
            </a:solidFill>
            <a:ln>
              <a:noFill/>
            </a:ln>
            <a:effectLst/>
          </c:spPr>
          <c:invertIfNegative val="0"/>
          <c:cat>
            <c:numRef>
              <c:extLst>
                <c:ext xmlns:c15="http://schemas.microsoft.com/office/drawing/2012/chart" uri="{02D57815-91ED-43cb-92C2-25804820EDAC}">
                  <c15:fullRef>
                    <c15:sqref>'出力シート（年別）'!$C$8:$C$13</c15:sqref>
                  </c15:fullRef>
                </c:ext>
              </c:extLst>
              <c:f>'出力シート（年別）'!$C$8:$C$12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'出力シート（年別）'!$AL$8:$AL$13</c15:sqref>
                  </c15:fullRef>
                </c:ext>
              </c:extLst>
              <c:f>'出力シート（年別）'!$AL$8:$AL$12</c:f>
              <c:numCache>
                <c:formatCode>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A-0A6D-4757-9CCC-86778BD368C6}"/>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1"/>
                <c:order val="1"/>
                <c:tx>
                  <c:strRef>
                    <c:extLst>
                      <c:ext uri="{02D57815-91ED-43cb-92C2-25804820EDAC}">
                        <c15:formulaRef>
                          <c15:sqref>'出力シート（年別）'!$AF$5:$AF$6</c15:sqref>
                        </c15:formulaRef>
                      </c:ext>
                    </c:extLst>
                    <c:strCache>
                      <c:ptCount val="2"/>
                      <c:pt idx="0">
                        <c:v>燃料</c:v>
                      </c:pt>
                      <c:pt idx="1">
                        <c:v>Ａ重油</c:v>
                      </c:pt>
                    </c:strCache>
                  </c:strRef>
                </c:tx>
                <c:spPr>
                  <a:solidFill>
                    <a:schemeClr val="accent6">
                      <a:shade val="61000"/>
                    </a:schemeClr>
                  </a:solidFill>
                  <a:ln>
                    <a:noFill/>
                  </a:ln>
                  <a:effectLst/>
                </c:spPr>
                <c:invertIfNegative val="0"/>
                <c:cat>
                  <c:numRef>
                    <c:extLst>
                      <c:ext uri="{02D57815-91ED-43cb-92C2-25804820EDAC}">
                        <c15:fullRef>
                          <c15:sqref>'出力シート（年別）'!$C$8:$C$13</c15:sqref>
                        </c15:fullRef>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ullRef>
                          <c15:sqref>'出力シート（年別）'!$AF$7:$AF$15</c15:sqref>
                        </c15:fullRef>
                        <c15:formulaRef>
                          <c15:sqref>('出力シート（年別）'!$AF$7:$AF$11,'出力シート（年別）'!$AF$13:$AF$15)</c15:sqref>
                        </c15:formulaRef>
                      </c:ext>
                    </c:extLst>
                    <c:numCache>
                      <c:formatCode>#,##0.0</c:formatCode>
                      <c:ptCount val="8"/>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0A6D-4757-9CCC-86778BD368C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'出力シート（年別）'!$AG$5:$AG$6</c15:sqref>
                        </c15:formulaRef>
                      </c:ext>
                    </c:extLst>
                    <c:strCache>
                      <c:ptCount val="2"/>
                      <c:pt idx="0">
                        <c:v>燃料</c:v>
                      </c:pt>
                      <c:pt idx="1">
                        <c:v>灯油</c:v>
                      </c:pt>
                    </c:strCache>
                  </c:strRef>
                </c:tx>
                <c:spPr>
                  <a:solidFill>
                    <a:schemeClr val="accent6">
                      <a:shade val="76000"/>
                    </a:schemeClr>
                  </a:solidFill>
                  <a:ln>
                    <a:noFill/>
                  </a:ln>
                  <a:effectLst/>
                </c:spPr>
                <c:invertIfNegative val="0"/>
                <c:cat>
                  <c:numRef>
                    <c:extLst>
                      <c:ext xmlns:c15="http://schemas.microsoft.com/office/drawing/2012/chart" uri="{02D57815-91ED-43cb-92C2-25804820EDAC}">
                        <c15:fullRef>
                          <c15:sqref>'出力シート（年別）'!$C$8:$C$13</c15:sqref>
                        </c15:fullRef>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'出力シート（年別）'!$AG$7:$AG$15</c15:sqref>
                        </c15:fullRef>
                        <c15:formulaRef>
                          <c15:sqref>('出力シート（年別）'!$AG$7:$AG$11,'出力シート（年別）'!$AG$13:$AG$15)</c15:sqref>
                        </c15:formulaRef>
                      </c:ext>
                    </c:extLst>
                    <c:numCache>
                      <c:formatCode>#,##0.0</c:formatCode>
                      <c:ptCount val="8"/>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5-0A6D-4757-9CCC-86778BD368C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'出力シート（年別）'!$AI$5:$AI$6</c15:sqref>
                        </c15:formulaRef>
                      </c:ext>
                    </c:extLst>
                    <c:strCache>
                      <c:ptCount val="2"/>
                      <c:pt idx="0">
                        <c:v>ガス</c:v>
                      </c:pt>
                      <c:pt idx="1">
                        <c:v>LPG</c:v>
                      </c:pt>
                    </c:strCache>
                  </c:strRef>
                </c:tx>
                <c:spPr>
                  <a:solidFill>
                    <a:schemeClr val="accent6">
                      <a:tint val="93000"/>
                    </a:schemeClr>
                  </a:solidFill>
                  <a:ln>
                    <a:noFill/>
                  </a:ln>
                  <a:effectLst/>
                </c:spPr>
                <c:invertIfNegative val="0"/>
                <c:cat>
                  <c:numRef>
                    <c:extLst>
                      <c:ext xmlns:c15="http://schemas.microsoft.com/office/drawing/2012/chart" uri="{02D57815-91ED-43cb-92C2-25804820EDAC}">
                        <c15:fullRef>
                          <c15:sqref>'出力シート（年別）'!$C$8:$C$13</c15:sqref>
                        </c15:fullRef>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'出力シート（年別）'!$AI$7:$AI$15</c15:sqref>
                        </c15:fullRef>
                        <c15:formulaRef>
                          <c15:sqref>('出力シート（年別）'!$AI$7:$AI$11,'出力シート（年別）'!$AI$13:$AI$15)</c15:sqref>
                        </c15:formulaRef>
                      </c:ext>
                    </c:extLst>
                    <c:numCache>
                      <c:formatCode>0.0</c:formatCode>
                      <c:ptCount val="8"/>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7-0A6D-4757-9CCC-86778BD368C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'出力シート（年別）'!$AJ$5:$AJ$6</c15:sqref>
                        </c15:formulaRef>
                      </c:ext>
                    </c:extLst>
                    <c:strCache>
                      <c:ptCount val="2"/>
                      <c:pt idx="0">
                        <c:v>ガス</c:v>
                      </c:pt>
                      <c:pt idx="1">
                        <c:v>都市ガス</c:v>
                      </c:pt>
                    </c:strCache>
                  </c:strRef>
                </c:tx>
                <c:spPr>
                  <a:solidFill>
                    <a:schemeClr val="accent6">
                      <a:tint val="77000"/>
                    </a:schemeClr>
                  </a:solidFill>
                  <a:ln>
                    <a:noFill/>
                  </a:ln>
                  <a:effectLst/>
                </c:spPr>
                <c:invertIfNegative val="0"/>
                <c:cat>
                  <c:numRef>
                    <c:extLst>
                      <c:ext xmlns:c15="http://schemas.microsoft.com/office/drawing/2012/chart" uri="{02D57815-91ED-43cb-92C2-25804820EDAC}">
                        <c15:fullRef>
                          <c15:sqref>'出力シート（年別）'!$C$8:$C$13</c15:sqref>
                        </c15:fullRef>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'出力シート（年別）'!$AJ$7:$AJ$15</c15:sqref>
                        </c15:fullRef>
                        <c15:formulaRef>
                          <c15:sqref>('出力シート（年別）'!$AJ$7:$AJ$11,'出力シート（年別）'!$AJ$13:$AJ$15)</c15:sqref>
                        </c15:formulaRef>
                      </c:ext>
                    </c:extLst>
                    <c:numCache>
                      <c:formatCode>0.0</c:formatCode>
                      <c:ptCount val="8"/>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8-0A6D-4757-9CCC-86778BD368C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'出力シート（年別）'!$AK$5:$AK$6</c15:sqref>
                        </c15:formulaRef>
                      </c:ext>
                    </c:extLst>
                    <c:strCache>
                      <c:ptCount val="2"/>
                      <c:pt idx="0">
                        <c:v>ガス</c:v>
                      </c:pt>
                      <c:pt idx="1">
                        <c:v>LNG</c:v>
                      </c:pt>
                    </c:strCache>
                  </c:strRef>
                </c:tx>
                <c:spPr>
                  <a:solidFill>
                    <a:schemeClr val="accent6">
                      <a:tint val="62000"/>
                    </a:schemeClr>
                  </a:solidFill>
                  <a:ln>
                    <a:noFill/>
                  </a:ln>
                  <a:effectLst/>
                </c:spPr>
                <c:invertIfNegative val="0"/>
                <c:cat>
                  <c:numRef>
                    <c:extLst>
                      <c:ext xmlns:c15="http://schemas.microsoft.com/office/drawing/2012/chart" uri="{02D57815-91ED-43cb-92C2-25804820EDAC}">
                        <c15:fullRef>
                          <c15:sqref>'出力シート（年別）'!$C$8:$C$13</c15:sqref>
                        </c15:fullRef>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'出力シート（年別）'!$AK$7:$AK$15</c15:sqref>
                        </c15:fullRef>
                        <c15:formulaRef>
                          <c15:sqref>('出力シート（年別）'!$AK$7:$AK$11,'出力シート（年別）'!$AK$13:$AK$15)</c15:sqref>
                        </c15:formulaRef>
                      </c:ext>
                    </c:extLst>
                    <c:numCache>
                      <c:formatCode>0.0</c:formatCode>
                      <c:ptCount val="8"/>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9-0A6D-4757-9CCC-86778BD368C6}"/>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
          <c:order val="1"/>
          <c:spPr>
            <a:solidFill>
              <a:schemeClr val="accent2">
                <a:lumMod val="60000"/>
                <a:lumOff val="4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'出力シート（年別）'!$D$8:$D$12</c:f>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49B4-4AE5-9BAC-437DD3854BE9}"/>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spPr>
                  <a:solidFill>
                    <a:schemeClr val="accent2">
                      <a:shade val="76000"/>
                    </a:schemeClr>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val>
                <c:extLst>
                  <c:ext xmlns:c16="http://schemas.microsoft.com/office/drawing/2014/chart" uri="{C3380CC4-5D6E-409C-BE32-E72D297353CC}">
                    <c16:uniqueId val="{00000001-49B4-4AE5-9BAC-437DD3854BE9}"/>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'出力シート（年別）'!$U$16</c:f>
              <c:strCache>
                <c:ptCount val="1"/>
                <c:pt idx="0">
                  <c:v>光熱水費</c:v>
                </c:pt>
              </c:strCache>
            </c:strRef>
          </c:tx>
          <c:spPr>
            <a:solidFill>
              <a:schemeClr val="accent4">
                <a:lumMod val="60000"/>
                <a:lumOff val="4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'出力シート（年別）'!$U$8:$U$12</c:f>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9903-4C5E-BAC9-E4EA38C048E9}"/>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9903-4C5E-BAC9-E4EA38C048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9903-4C5E-BAC9-E4EA38C048E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9903-4C5E-BAC9-E4EA38C048E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9903-4C5E-BAC9-E4EA38C048E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9903-4C5E-BAC9-E4EA38C048E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9903-4C5E-BAC9-E4EA38C048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9903-4C5E-BAC9-E4EA38C048E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9903-4C5E-BAC9-E4EA38C048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9903-4C5E-BAC9-E4EA38C048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9903-4C5E-BAC9-E4EA38C048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9903-4C5E-BAC9-E4EA38C048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9903-4C5E-BAC9-E4EA38C048E9}"/>
                  </c:ext>
                </c:extLst>
              </c15:ser>
            </c15:filteredBarSeries>
          </c:ext>
        </c:extLst>
      </c:barChart>
      <c:lineChart>
        <c:grouping val="standard"/>
        <c:varyColors val="0"/>
        <c:ser>
          <c:idx val="22"/>
          <c:order val="22"/>
          <c:tx>
            <c:strRef>
              <c:f>'出力シート（年別）'!$AB$16</c:f>
              <c:strCache>
                <c:ptCount val="1"/>
                <c:pt idx="0">
                  <c:v>原単位③</c:v>
                </c:pt>
              </c:strCache>
            </c:strRef>
          </c:tx>
          <c:spPr>
            <a:ln w="28575" cap="rnd">
              <a:solidFill>
                <a:srgbClr val="9900FF"/>
              </a:solidFill>
              <a:round/>
            </a:ln>
            <a:effectLst/>
          </c:spPr>
          <c:marker>
            <c:symbol val="none"/>
          </c:marker>
          <c:cat>
            <c:numRef>
              <c:f>'出力シート（年別）'!$C$8:$C$12</c:f>
              <c:numCache>
                <c:formatCode>General</c:formatCode>
                <c:ptCount val="5"/>
                <c:pt idx="0">
                  <c:v>2022</c:v>
                </c:pt>
                <c:pt idx="1">
                  <c:v>2023</c:v>
                </c:pt>
                <c:pt idx="2">
                  <c:v>2024</c:v>
                </c:pt>
                <c:pt idx="3">
                  <c:v>2025</c:v>
                </c:pt>
                <c:pt idx="4">
                  <c:v>2026</c:v>
                </c:pt>
              </c:numCache>
            </c:numRef>
          </c:cat>
          <c:val>
            <c:numRef>
              <c:f>'出力シート（年別）'!$AB$8:$AB$12</c:f>
              <c:numCache>
                <c:formatCode>#,##0_);[Red]\(#,##0\)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903-4C5E-BAC9-E4EA38C048E9}"/>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'入力シート（2026年）'!$P$5:$P$7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'入力シート（2026年）'!$P$8:$P$19</c15:sqref>
                        </c15:formulaRef>
                      </c:ext>
                    </c:extLst>
                    <c:numCache>
                      <c:formatCode>#,##0_);[Red]\(#,##0\)</c:formatCode>
                      <c:ptCount val="12"/>
                    </c:numCache>
                  </c:numRef>
                </c:val>
                <c:smooth val="0"/>
                <c:extLst>
                  <c:ext xmlns:c16="http://schemas.microsoft.com/office/drawing/2014/chart" uri="{C3380CC4-5D6E-409C-BE32-E72D297353CC}">
                    <c16:uniqueId val="{0000000E-9903-4C5E-BAC9-E4EA38C048E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9903-4C5E-BAC9-E4EA38C048E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9903-4C5E-BAC9-E4EA38C048E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9903-4C5E-BAC9-E4EA38C048E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9903-4C5E-BAC9-E4EA38C048E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9903-4C5E-BAC9-E4EA38C048E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9903-4C5E-BAC9-E4EA38C048E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9903-4C5E-BAC9-E4EA38C048E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9903-4C5E-BAC9-E4EA38C048E9}"/>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'出力シート（年別）'!$Q$16</c:f>
              <c:strCache>
                <c:ptCount val="1"/>
                <c:pt idx="0">
                  <c:v>全エネルギー使用量</c:v>
                </c:pt>
              </c:strCache>
            </c:strRef>
          </c:tx>
          <c:spPr>
            <a:solidFill>
              <a:schemeClr val="accent6">
                <a:lumMod val="60000"/>
                <a:lumOff val="4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'出力シート（年別）'!$Q$8:$Q$12</c:f>
              <c:numCache>
                <c:formatCode>#,##0.0_);[Red]\(#,##0.0\)</c:formatCode>
                <c:ptCount val="5"/>
                <c:pt idx="0">
                  <c:v>0</c:v>
                </c:pt>
                <c:pt idx="1">
                  <c:v>0</c:v>
                </c:pt>
                <c:pt idx="2">
                  <c:v>0</c:v>
                </c:pt>
                <c:pt idx="3">
                  <c:v>0</c:v>
                </c:pt>
                <c:pt idx="4">
                  <c:v>0</c:v>
                </c:pt>
              </c:numCache>
            </c:numRef>
          </c:val>
          <c:extLst>
            <c:ext xmlns:c16="http://schemas.microsoft.com/office/drawing/2014/chart" uri="{C3380CC4-5D6E-409C-BE32-E72D297353CC}">
              <c16:uniqueId val="{00000000-5985-4751-A56A-29011870F7B8}"/>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5985-4751-A56A-29011870F7B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5985-4751-A56A-29011870F7B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5985-4751-A56A-29011870F7B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5985-4751-A56A-29011870F7B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5985-4751-A56A-29011870F7B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5985-4751-A56A-29011870F7B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5985-4751-A56A-29011870F7B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5985-4751-A56A-29011870F7B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5985-4751-A56A-29011870F7B8}"/>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5985-4751-A56A-29011870F7B8}"/>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5985-4751-A56A-29011870F7B8}"/>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5985-4751-A56A-29011870F7B8}"/>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5985-4751-A56A-29011870F7B8}"/>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5985-4751-A56A-29011870F7B8}"/>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5985-4751-A56A-29011870F7B8}"/>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5985-4751-A56A-29011870F7B8}"/>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5985-4751-A56A-29011870F7B8}"/>
                  </c:ext>
                </c:extLst>
              </c15:ser>
            </c15:filteredBarSeries>
          </c:ext>
        </c:extLst>
      </c:barChart>
      <c:lineChart>
        <c:grouping val="standard"/>
        <c:varyColors val="0"/>
        <c:ser>
          <c:idx val="17"/>
          <c:order val="17"/>
          <c:tx>
            <c:strRef>
              <c:f>'出力シート（年別）'!$Z$16</c:f>
              <c:strCache>
                <c:ptCount val="1"/>
                <c:pt idx="0">
                  <c:v>原単位①</c:v>
                </c:pt>
              </c:strCache>
            </c:strRef>
          </c:tx>
          <c:spPr>
            <a:ln w="28575" cap="rnd">
              <a:solidFill>
                <a:srgbClr val="FF0000"/>
              </a:solidFill>
              <a:round/>
            </a:ln>
            <a:effectLst/>
          </c:spPr>
          <c:marker>
            <c:symbol val="none"/>
          </c:marker>
          <c:cat>
            <c:numRef>
              <c:f>'出力シート（年別）'!$C$8:$C$12</c:f>
              <c:numCache>
                <c:formatCode>General</c:formatCode>
                <c:ptCount val="5"/>
                <c:pt idx="0">
                  <c:v>2022</c:v>
                </c:pt>
                <c:pt idx="1">
                  <c:v>2023</c:v>
                </c:pt>
                <c:pt idx="2">
                  <c:v>2024</c:v>
                </c:pt>
                <c:pt idx="3">
                  <c:v>2025</c:v>
                </c:pt>
                <c:pt idx="4">
                  <c:v>2026</c:v>
                </c:pt>
              </c:numCache>
            </c:numRef>
          </c:cat>
          <c:val>
            <c:numRef>
              <c:f>'出力シート（年別）'!$Z$8:$Z$12</c:f>
              <c:numCache>
                <c:formatCode>#,##0.000_);[Red]\(#,##0.000\)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1-5985-4751-A56A-29011870F7B8}"/>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Red]\(#,##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'入力シート（2022年）'!$U$21</c:f>
              <c:strCache>
                <c:ptCount val="1"/>
                <c:pt idx="0">
                  <c:v>光熱水費</c:v>
                </c:pt>
              </c:strCache>
            </c:strRef>
          </c:tx>
          <c:spPr>
            <a:solidFill>
              <a:schemeClr val="accent4">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'入力シート（2022年）'!$U$8:$U$19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B220-436E-9379-E6C0B31BB3B5}"/>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2-B220-436E-9379-E6C0B31BB3B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B220-436E-9379-E6C0B31BB3B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B220-436E-9379-E6C0B31BB3B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B220-436E-9379-E6C0B31BB3B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B220-436E-9379-E6C0B31BB3B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B220-436E-9379-E6C0B31BB3B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B220-436E-9379-E6C0B31BB3B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B220-436E-9379-E6C0B31BB3B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B220-436E-9379-E6C0B31BB3B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B220-436E-9379-E6C0B31BB3B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B220-436E-9379-E6C0B31BB3B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B220-436E-9379-E6C0B31BB3B5}"/>
                  </c:ext>
                </c:extLst>
              </c15:ser>
            </c15:filteredBarSeries>
          </c:ext>
        </c:extLst>
      </c:barChart>
      <c:lineChart>
        <c:grouping val="standard"/>
        <c:varyColors val="0"/>
        <c:ser>
          <c:idx val="22"/>
          <c:order val="22"/>
          <c:tx>
            <c:strRef>
              <c:f>'入力シート（2022年）'!$AB$21</c:f>
              <c:strCache>
                <c:ptCount val="1"/>
                <c:pt idx="0">
                  <c:v>原単位③</c:v>
                </c:pt>
              </c:strCache>
            </c:strRef>
          </c:tx>
          <c:spPr>
            <a:ln w="28575" cap="rnd">
              <a:solidFill>
                <a:srgbClr val="9900FF"/>
              </a:solidFill>
              <a:round/>
            </a:ln>
            <a:effectLst/>
          </c:spPr>
          <c:marker>
            <c:symbol val="none"/>
          </c:marker>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'入力シート（2022年）'!$AB$8:$AB$19</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220-436E-9379-E6C0B31BB3B5}"/>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'入力シート（2022年）'!$P$5:$P$7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'入力シート（2022年）'!$P$8:$P$19</c15:sqref>
                        </c15:formulaRef>
                      </c:ext>
                    </c:extLst>
                    <c:numCache>
                      <c:formatCode>#,##0_);[Red]\(#,##0\)</c:formatCode>
                      <c:ptCount val="12"/>
                    </c:numCache>
                  </c:numRef>
                </c:val>
                <c:smooth val="0"/>
                <c:extLst>
                  <c:ext xmlns:c16="http://schemas.microsoft.com/office/drawing/2014/chart" uri="{C3380CC4-5D6E-409C-BE32-E72D297353CC}">
                    <c16:uniqueId val="{0000000E-B220-436E-9379-E6C0B31BB3B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'入力シート（2022年）'!$Q$5:$Q$7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B220-436E-9379-E6C0B31BB3B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B220-436E-9379-E6C0B31BB3B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'入力シート（2022年）'!$S$5:$S$7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B220-436E-9379-E6C0B31BB3B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'入力シート（2022年）'!$T$5:$T$7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B220-436E-9379-E6C0B31BB3B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B220-436E-9379-E6C0B31BB3B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B220-436E-9379-E6C0B31BB3B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'入力シート（2022年）'!$Z$5:$Z$7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B220-436E-9379-E6C0B31BB3B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'入力シート（2022年）'!$AA$5:$AA$7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B220-436E-9379-E6C0B31BB3B5}"/>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'出力シート（年別）'!$Q$16</c:f>
              <c:strCache>
                <c:ptCount val="1"/>
                <c:pt idx="0">
                  <c:v>全エネルギー使用量</c:v>
                </c:pt>
              </c:strCache>
            </c:strRef>
          </c:tx>
          <c:spPr>
            <a:solidFill>
              <a:schemeClr val="accent6">
                <a:lumMod val="60000"/>
                <a:lumOff val="4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'出力シート（年別）'!$Q$8:$Q$12</c:f>
              <c:numCache>
                <c:formatCode>#,##0.0_);[Red]\(#,##0.0\)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223F-4793-9911-29AA3B1E2D1F}"/>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223F-4793-9911-29AA3B1E2D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223F-4793-9911-29AA3B1E2D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223F-4793-9911-29AA3B1E2D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223F-4793-9911-29AA3B1E2D1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223F-4793-9911-29AA3B1E2D1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223F-4793-9911-29AA3B1E2D1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223F-4793-9911-29AA3B1E2D1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223F-4793-9911-29AA3B1E2D1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223F-4793-9911-29AA3B1E2D1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223F-4793-9911-29AA3B1E2D1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223F-4793-9911-29AA3B1E2D1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223F-4793-9911-29AA3B1E2D1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223F-4793-9911-29AA3B1E2D1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223F-4793-9911-29AA3B1E2D1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223F-4793-9911-29AA3B1E2D1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223F-4793-9911-29AA3B1E2D1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223F-4793-9911-29AA3B1E2D1F}"/>
                  </c:ext>
                </c:extLst>
              </c15:ser>
            </c15:filteredBarSeries>
          </c:ext>
        </c:extLst>
      </c:barChart>
      <c:lineChart>
        <c:grouping val="standard"/>
        <c:varyColors val="0"/>
        <c:ser>
          <c:idx val="18"/>
          <c:order val="18"/>
          <c:tx>
            <c:strRef>
              <c:f>'出力シート（年別）'!$AA$16</c:f>
              <c:strCache>
                <c:ptCount val="1"/>
                <c:pt idx="0">
                  <c:v>原単位②</c:v>
                </c:pt>
              </c:strCache>
            </c:strRef>
          </c:tx>
          <c:spPr>
            <a:ln w="28575" cap="rnd">
              <a:solidFill>
                <a:srgbClr val="0000FF"/>
              </a:solidFill>
              <a:round/>
            </a:ln>
            <a:effectLst/>
          </c:spPr>
          <c:marker>
            <c:symbol val="none"/>
          </c:marker>
          <c:cat>
            <c:numRef>
              <c:f>'出力シート（年別）'!$C$8:$C$12</c:f>
              <c:numCache>
                <c:formatCode>General</c:formatCode>
                <c:ptCount val="5"/>
                <c:pt idx="0">
                  <c:v>2022</c:v>
                </c:pt>
                <c:pt idx="1">
                  <c:v>2023</c:v>
                </c:pt>
                <c:pt idx="2">
                  <c:v>2024</c:v>
                </c:pt>
                <c:pt idx="3">
                  <c:v>2025</c:v>
                </c:pt>
                <c:pt idx="4">
                  <c:v>2026</c:v>
                </c:pt>
              </c:numCache>
            </c:numRef>
          </c:cat>
          <c:val>
            <c:numRef>
              <c:f>'出力シート（年別）'!$AA$8:$AA$12</c:f>
              <c:numCache>
                <c:formatCode>#,##0.000_);[Red]\(#,##0.000\)</c:formatCode>
                <c:ptCount val="5"/>
                <c:pt idx="0">
                  <c:v>0</c:v>
                </c:pt>
                <c:pt idx="1">
                  <c:v>0</c:v>
                </c:pt>
                <c:pt idx="2">
                  <c:v>0</c:v>
                </c:pt>
                <c:pt idx="3">
                  <c:v>0</c:v>
                </c:pt>
                <c:pt idx="4">
                  <c:v>0</c:v>
                </c:pt>
              </c:numCache>
            </c:numRef>
          </c:val>
          <c:smooth val="0"/>
          <c:extLst xmlns:c15="http://schemas.microsoft.com/office/drawing/2012/chart">
            <c:ext xmlns:c16="http://schemas.microsoft.com/office/drawing/2014/chart" uri="{C3380CC4-5D6E-409C-BE32-E72D297353CC}">
              <c16:uniqueId val="{00000001-223F-4793-9911-29AA3B1E2D1F}"/>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Red]\(#,##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'出力シート（年別）'!$AF$6</c:f>
              <c:strCache>
                <c:ptCount val="1"/>
                <c:pt idx="0">
                  <c:v>Ａ重油</c:v>
                </c:pt>
              </c:strCache>
            </c:strRef>
          </c:tx>
          <c:spPr>
            <a:solidFill>
              <a:srgbClr val="0000FF"/>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'出力シート（年別）'!$AF$8:$AF$12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797C-48E6-963C-1625F9AA2280}"/>
            </c:ext>
          </c:extLst>
        </c:ser>
        <c:ser>
          <c:idx val="23"/>
          <c:order val="23"/>
          <c:tx>
            <c:strRef>
              <c:f>'出力シート（年別）'!$AG$6</c:f>
              <c:strCache>
                <c:ptCount val="1"/>
                <c:pt idx="0">
                  <c:v>灯油</c:v>
                </c:pt>
              </c:strCache>
            </c:strRef>
          </c:tx>
          <c:spPr>
            <a:solidFill>
              <a:schemeClr val="accent1">
                <a:lumMod val="60000"/>
                <a:lumOff val="4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'出力シート（年別）'!$AG$8:$AG$12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797C-48E6-963C-1625F9AA2280}"/>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797C-48E6-963C-1625F9AA228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797C-48E6-963C-1625F9AA228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797C-48E6-963C-1625F9AA228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797C-48E6-963C-1625F9AA228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797C-48E6-963C-1625F9AA228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797C-48E6-963C-1625F9AA228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797C-48E6-963C-1625F9AA228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797C-48E6-963C-1625F9AA228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797C-48E6-963C-1625F9AA228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797C-48E6-963C-1625F9AA228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797C-48E6-963C-1625F9AA2280}"/>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797C-48E6-963C-1625F9AA2280}"/>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797C-48E6-963C-1625F9AA2280}"/>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797C-48E6-963C-1625F9AA2280}"/>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797C-48E6-963C-1625F9AA2280}"/>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797C-48E6-963C-1625F9AA2280}"/>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797C-48E6-963C-1625F9AA2280}"/>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797C-48E6-963C-1625F9AA2280}"/>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797C-48E6-963C-1625F9AA2280}"/>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797C-48E6-963C-1625F9AA2280}"/>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797C-48E6-963C-1625F9AA2280}"/>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797C-48E6-963C-1625F9AA2280}"/>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'出力シート（年別）'!$AI$6</c:f>
              <c:strCache>
                <c:ptCount val="1"/>
                <c:pt idx="0">
                  <c:v>LPG</c:v>
                </c:pt>
              </c:strCache>
            </c:strRef>
          </c:tx>
          <c:spPr>
            <a:solidFill>
              <a:schemeClr val="bg2">
                <a:lumMod val="9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'出力シート（年別）'!$AI$8:$AI$12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C85-40F5-A874-6B05B7119AEF}"/>
            </c:ext>
          </c:extLst>
        </c:ser>
        <c:ser>
          <c:idx val="23"/>
          <c:order val="23"/>
          <c:tx>
            <c:strRef>
              <c:f>'出力シート（年別）'!$AJ$6</c:f>
              <c:strCache>
                <c:ptCount val="1"/>
                <c:pt idx="0">
                  <c:v>都市ガス</c:v>
                </c:pt>
              </c:strCache>
            </c:strRef>
          </c:tx>
          <c:spPr>
            <a:solidFill>
              <a:schemeClr val="bg2">
                <a:lumMod val="5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'出力シート（年別）'!$AJ$8:$AJ$12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C85-40F5-A874-6B05B7119AEF}"/>
            </c:ext>
          </c:extLst>
        </c:ser>
        <c:ser>
          <c:idx val="24"/>
          <c:order val="24"/>
          <c:tx>
            <c:strRef>
              <c:f>'出力シート（年別）'!$AK$6</c:f>
              <c:strCache>
                <c:ptCount val="1"/>
                <c:pt idx="0">
                  <c:v>LNG</c:v>
                </c:pt>
              </c:strCache>
            </c:strRef>
          </c:tx>
          <c:spPr>
            <a:solidFill>
              <a:schemeClr val="bg2">
                <a:lumMod val="10000"/>
              </a:schemeClr>
            </a:solidFill>
            <a:ln>
              <a:noFill/>
            </a:ln>
            <a:effectLst/>
          </c:spPr>
          <c:invertIfNegative val="0"/>
          <c:cat>
            <c:numRef>
              <c:f>'出力シート（年別）'!$C$8:$C$12</c:f>
              <c:numCache>
                <c:formatCode>General</c:formatCode>
                <c:ptCount val="5"/>
                <c:pt idx="0">
                  <c:v>2022</c:v>
                </c:pt>
                <c:pt idx="1">
                  <c:v>2023</c:v>
                </c:pt>
                <c:pt idx="2">
                  <c:v>2024</c:v>
                </c:pt>
                <c:pt idx="3">
                  <c:v>2025</c:v>
                </c:pt>
                <c:pt idx="4">
                  <c:v>2026</c:v>
                </c:pt>
              </c:numCache>
            </c:numRef>
          </c:cat>
          <c:val>
            <c:numRef>
              <c:f>'出力シート（年別）'!$AK$8:$AK$12</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EC85-40F5-A874-6B05B7119AEF}"/>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numRef>
                    <c:extLst>
                      <c:ex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3-EC85-40F5-A874-6B05B7119AE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EC85-40F5-A874-6B05B7119AE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EC85-40F5-A874-6B05B7119AE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EC85-40F5-A874-6B05B7119AE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EC85-40F5-A874-6B05B7119AE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EC85-40F5-A874-6B05B7119AE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EC85-40F5-A874-6B05B7119AE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EC85-40F5-A874-6B05B7119AE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EC85-40F5-A874-6B05B7119AE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EC85-40F5-A874-6B05B7119AE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EC85-40F5-A874-6B05B7119AE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EC85-40F5-A874-6B05B7119AE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EC85-40F5-A874-6B05B7119AE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EC85-40F5-A874-6B05B7119AE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EC85-40F5-A874-6B05B7119AE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EC85-40F5-A874-6B05B7119AE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EC85-40F5-A874-6B05B7119AE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EC85-40F5-A874-6B05B7119AE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EC85-40F5-A874-6B05B7119AEF}"/>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EC85-40F5-A874-6B05B7119AEF}"/>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EC85-40F5-A874-6B05B7119AEF}"/>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numRef>
                    <c:extLst xmlns:c15="http://schemas.microsoft.com/office/drawing/2012/chart">
                      <c:ext xmlns:c15="http://schemas.microsoft.com/office/drawing/2012/chart" uri="{02D57815-91ED-43cb-92C2-25804820EDAC}">
                        <c15:formulaRef>
                          <c15:sqref>'出力シート（年別）'!$C$8:$C$12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EC85-40F5-A874-6B05B7119AEF}"/>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入力シートサンプル!$AF$5:$AF$7</c:f>
              <c:strCache>
                <c:ptCount val="3"/>
                <c:pt idx="0">
                  <c:v>電力</c:v>
                </c:pt>
              </c:strCache>
            </c:strRef>
          </c:tx>
          <c:spPr>
            <a:solidFill>
              <a:schemeClr val="accent2">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入力シートサンプル!$AF$8:$AF$19</c:f>
              <c:numCache>
                <c:formatCode>0.0</c:formatCode>
                <c:ptCount val="12"/>
                <c:pt idx="0">
                  <c:v>6.0056208</c:v>
                </c:pt>
                <c:pt idx="1">
                  <c:v>7.5723701760000006</c:v>
                </c:pt>
                <c:pt idx="2">
                  <c:v>8.4111299832384017</c:v>
                </c:pt>
                <c:pt idx="3">
                  <c:v>11.891884608</c:v>
                </c:pt>
                <c:pt idx="4">
                  <c:v>10.019943936000001</c:v>
                </c:pt>
                <c:pt idx="5">
                  <c:v>6.4936247040000001</c:v>
                </c:pt>
                <c:pt idx="6">
                  <c:v>6.4588752000000005</c:v>
                </c:pt>
                <c:pt idx="7">
                  <c:v>6.3183663360000004</c:v>
                </c:pt>
                <c:pt idx="8">
                  <c:v>5.5961809919999999</c:v>
                </c:pt>
                <c:pt idx="9">
                  <c:v>5.8892855040000001</c:v>
                </c:pt>
                <c:pt idx="10">
                  <c:v>5.429987712</c:v>
                </c:pt>
                <c:pt idx="11">
                  <c:v>7.1984352960000004</c:v>
                </c:pt>
              </c:numCache>
            </c:numRef>
          </c:val>
          <c:extLst>
            <c:ext xmlns:c16="http://schemas.microsoft.com/office/drawing/2014/chart" uri="{C3380CC4-5D6E-409C-BE32-E72D297353CC}">
              <c16:uniqueId val="{00000000-832E-4992-BDC9-F4C439EA92DD}"/>
            </c:ext>
          </c:extLst>
        </c:ser>
        <c:ser>
          <c:idx val="17"/>
          <c:order val="18"/>
          <c:tx>
            <c:v>燃料</c:v>
          </c:tx>
          <c:spPr>
            <a:solidFill>
              <a:schemeClr val="accent1">
                <a:lumMod val="60000"/>
                <a:lumOff val="40000"/>
              </a:schemeClr>
            </a:solidFill>
            <a:ln>
              <a:noFill/>
            </a:ln>
            <a:effectLst/>
          </c:spPr>
          <c:invertIfNegative val="0"/>
          <c:val>
            <c:numRef>
              <c:f>入力シートサンプル!$AI$8:$AI$19</c:f>
              <c:numCache>
                <c:formatCode>#,##0.0</c:formatCode>
                <c:ptCount val="12"/>
                <c:pt idx="0">
                  <c:v>1.5131700000000001</c:v>
                </c:pt>
                <c:pt idx="1">
                  <c:v>2.1184380000000003</c:v>
                </c:pt>
                <c:pt idx="2">
                  <c:v>2.2193160000000001</c:v>
                </c:pt>
                <c:pt idx="3">
                  <c:v>3.2280960000000003</c:v>
                </c:pt>
                <c:pt idx="4">
                  <c:v>4.2368760000000005</c:v>
                </c:pt>
                <c:pt idx="5">
                  <c:v>3.5307300000000001</c:v>
                </c:pt>
                <c:pt idx="6">
                  <c:v>3.0263400000000003</c:v>
                </c:pt>
                <c:pt idx="7">
                  <c:v>5.0044053599999998</c:v>
                </c:pt>
                <c:pt idx="8">
                  <c:v>10.465906740000001</c:v>
                </c:pt>
                <c:pt idx="9">
                  <c:v>10.710557820000002</c:v>
                </c:pt>
                <c:pt idx="10">
                  <c:v>9.5943466199999996</c:v>
                </c:pt>
                <c:pt idx="11">
                  <c:v>4.7283582600000003</c:v>
                </c:pt>
              </c:numCache>
            </c:numRef>
          </c:val>
          <c:extLst>
            <c:ext xmlns:c16="http://schemas.microsoft.com/office/drawing/2014/chart" uri="{C3380CC4-5D6E-409C-BE32-E72D297353CC}">
              <c16:uniqueId val="{00000001-832E-4992-BDC9-F4C439EA92DD}"/>
            </c:ext>
          </c:extLst>
        </c:ser>
        <c:ser>
          <c:idx val="19"/>
          <c:order val="19"/>
          <c:tx>
            <c:v>ガス</c:v>
          </c:tx>
          <c:spPr>
            <a:solidFill>
              <a:schemeClr val="bg2">
                <a:lumMod val="50000"/>
              </a:schemeClr>
            </a:solidFill>
            <a:ln>
              <a:noFill/>
            </a:ln>
            <a:effectLst/>
          </c:spPr>
          <c:invertIfNegative val="0"/>
          <c:val>
            <c:numRef>
              <c:f>入力シートサンプル!$AM$8:$AM$19</c:f>
              <c:numCache>
                <c:formatCode>0.0</c:formatCode>
                <c:ptCount val="12"/>
                <c:pt idx="0">
                  <c:v>1.9659600000000001E-3</c:v>
                </c:pt>
                <c:pt idx="1">
                  <c:v>1.441704E-3</c:v>
                </c:pt>
                <c:pt idx="2">
                  <c:v>4.3290335999999999E-2</c:v>
                </c:pt>
                <c:pt idx="3">
                  <c:v>0.306821856</c:v>
                </c:pt>
                <c:pt idx="4">
                  <c:v>0.60965193599999989</c:v>
                </c:pt>
                <c:pt idx="5">
                  <c:v>0.49291209600000002</c:v>
                </c:pt>
                <c:pt idx="6">
                  <c:v>1.2630648E-2</c:v>
                </c:pt>
                <c:pt idx="7">
                  <c:v>3.3683448000000005E-2</c:v>
                </c:pt>
                <c:pt idx="8">
                  <c:v>9.9608639999999998E-3</c:v>
                </c:pt>
                <c:pt idx="9">
                  <c:v>0.99583149599999998</c:v>
                </c:pt>
                <c:pt idx="10">
                  <c:v>1.198562736</c:v>
                </c:pt>
                <c:pt idx="11">
                  <c:v>0.69861549599999995</c:v>
                </c:pt>
              </c:numCache>
            </c:numRef>
          </c:val>
          <c:extLst>
            <c:ext xmlns:c16="http://schemas.microsoft.com/office/drawing/2014/chart" uri="{C3380CC4-5D6E-409C-BE32-E72D297353CC}">
              <c16:uniqueId val="{00000002-832E-4992-BDC9-F4C439EA92DD}"/>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3-832E-4992-BDC9-F4C439EA92D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4-832E-4992-BDC9-F4C439EA92D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5-832E-4992-BDC9-F4C439EA92D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832E-4992-BDC9-F4C439EA92D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7-832E-4992-BDC9-F4C439EA92D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8-832E-4992-BDC9-F4C439EA92D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9-832E-4992-BDC9-F4C439EA92D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A-832E-4992-BDC9-F4C439EA92D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B-832E-4992-BDC9-F4C439EA92D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C-832E-4992-BDC9-F4C439EA92D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D-832E-4992-BDC9-F4C439EA92D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E-832E-4992-BDC9-F4C439EA92D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832E-4992-BDC9-F4C439EA92D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10-832E-4992-BDC9-F4C439EA92D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11-832E-4992-BDC9-F4C439EA92D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2-832E-4992-BDC9-F4C439EA92DD}"/>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入力シートサンプル!$AA$5:$AA$7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入力シートサンプル!$AA$8:$AA$19</c15:sqref>
                        </c15:formulaRef>
                      </c:ext>
                    </c:extLst>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extLst xmlns:c15="http://schemas.microsoft.com/office/drawing/2012/chart">
                  <c:ext xmlns:c16="http://schemas.microsoft.com/office/drawing/2014/chart" uri="{C3380CC4-5D6E-409C-BE32-E72D297353CC}">
                    <c16:uniqueId val="{00000013-832E-4992-BDC9-F4C439EA92DD}"/>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入力シートサンプル!$D$5:$D$7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入力シートサンプル!$D$8:$D$19</c:f>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xmlns:c15="http://schemas.microsoft.com/office/drawing/2012/chart">
            <c:ext xmlns:c16="http://schemas.microsoft.com/office/drawing/2014/chart" uri="{C3380CC4-5D6E-409C-BE32-E72D297353CC}">
              <c16:uniqueId val="{00000000-ED4D-4BC2-8C48-BE827E3F029A}"/>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1-ED4D-4BC2-8C48-BE827E3F029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2-ED4D-4BC2-8C48-BE827E3F029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3-ED4D-4BC2-8C48-BE827E3F029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ED4D-4BC2-8C48-BE827E3F029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5-ED4D-4BC2-8C48-BE827E3F029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6-ED4D-4BC2-8C48-BE827E3F029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7-ED4D-4BC2-8C48-BE827E3F029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8-ED4D-4BC2-8C48-BE827E3F029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9-ED4D-4BC2-8C48-BE827E3F029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A-ED4D-4BC2-8C48-BE827E3F029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B-ED4D-4BC2-8C48-BE827E3F029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C-ED4D-4BC2-8C48-BE827E3F029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ED4D-4BC2-8C48-BE827E3F029A}"/>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0E-ED4D-4BC2-8C48-BE827E3F029A}"/>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0F-ED4D-4BC2-8C48-BE827E3F029A}"/>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0-ED4D-4BC2-8C48-BE827E3F029A}"/>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入力シートサンプル!$Z$5:$Z$7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入力シートサンプル!$Z$8:$Z$19</c15:sqref>
                        </c15:formulaRef>
                      </c:ext>
                    </c:extLst>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extLst xmlns:c15="http://schemas.microsoft.com/office/drawing/2012/chart">
                  <c:ext xmlns:c16="http://schemas.microsoft.com/office/drawing/2014/chart" uri="{C3380CC4-5D6E-409C-BE32-E72D297353CC}">
                    <c16:uniqueId val="{00000011-ED4D-4BC2-8C48-BE827E3F029A}"/>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入力シートサンプル!$AG$6</c:f>
              <c:strCache>
                <c:ptCount val="1"/>
                <c:pt idx="0">
                  <c:v>Ａ重油</c:v>
                </c:pt>
              </c:strCache>
            </c:strRef>
          </c:tx>
          <c:spPr>
            <a:solidFill>
              <a:srgbClr val="0000FF"/>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入力シートサンプル!$AG$8:$AG$19</c:f>
              <c:numCache>
                <c:formatCode>#,##0.0</c:formatCode>
                <c:ptCount val="12"/>
                <c:pt idx="0">
                  <c:v>1.5131700000000001</c:v>
                </c:pt>
                <c:pt idx="1">
                  <c:v>2.1184380000000003</c:v>
                </c:pt>
                <c:pt idx="2">
                  <c:v>2.2193160000000001</c:v>
                </c:pt>
                <c:pt idx="3">
                  <c:v>3.2280960000000003</c:v>
                </c:pt>
                <c:pt idx="4">
                  <c:v>4.2368760000000005</c:v>
                </c:pt>
                <c:pt idx="5">
                  <c:v>3.5307300000000001</c:v>
                </c:pt>
                <c:pt idx="6">
                  <c:v>3.0263400000000003</c:v>
                </c:pt>
                <c:pt idx="7">
                  <c:v>3.2280960000000003</c:v>
                </c:pt>
                <c:pt idx="8">
                  <c:v>4.5395099999999999</c:v>
                </c:pt>
                <c:pt idx="9">
                  <c:v>4.2368760000000005</c:v>
                </c:pt>
                <c:pt idx="10">
                  <c:v>3.3289739999999997</c:v>
                </c:pt>
                <c:pt idx="11">
                  <c:v>3.1272180000000001</c:v>
                </c:pt>
              </c:numCache>
            </c:numRef>
          </c:val>
          <c:extLst>
            <c:ext xmlns:c16="http://schemas.microsoft.com/office/drawing/2014/chart" uri="{C3380CC4-5D6E-409C-BE32-E72D297353CC}">
              <c16:uniqueId val="{00000000-218A-497E-9980-27F9DA7922F1}"/>
            </c:ext>
          </c:extLst>
        </c:ser>
        <c:ser>
          <c:idx val="23"/>
          <c:order val="23"/>
          <c:tx>
            <c:strRef>
              <c:f>入力シートサンプル!$AH$6</c:f>
              <c:strCache>
                <c:ptCount val="1"/>
                <c:pt idx="0">
                  <c:v>灯油</c:v>
                </c:pt>
              </c:strCache>
            </c:strRef>
          </c:tx>
          <c:spPr>
            <a:solidFill>
              <a:schemeClr val="accent1">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入力シートサンプル!$AH$8:$AH$19</c:f>
              <c:numCache>
                <c:formatCode>#,##0.0</c:formatCode>
                <c:ptCount val="12"/>
                <c:pt idx="0">
                  <c:v>0</c:v>
                </c:pt>
                <c:pt idx="1">
                  <c:v>0</c:v>
                </c:pt>
                <c:pt idx="2">
                  <c:v>0</c:v>
                </c:pt>
                <c:pt idx="3">
                  <c:v>0</c:v>
                </c:pt>
                <c:pt idx="4">
                  <c:v>0</c:v>
                </c:pt>
                <c:pt idx="5">
                  <c:v>0</c:v>
                </c:pt>
                <c:pt idx="6">
                  <c:v>0</c:v>
                </c:pt>
                <c:pt idx="7">
                  <c:v>1.7763093599999999</c:v>
                </c:pt>
                <c:pt idx="8">
                  <c:v>5.9263967400000004</c:v>
                </c:pt>
                <c:pt idx="9">
                  <c:v>6.4736818200000004</c:v>
                </c:pt>
                <c:pt idx="10">
                  <c:v>6.2653726199999999</c:v>
                </c:pt>
                <c:pt idx="11">
                  <c:v>1.6011402600000002</c:v>
                </c:pt>
              </c:numCache>
            </c:numRef>
          </c:val>
          <c:extLst>
            <c:ext xmlns:c16="http://schemas.microsoft.com/office/drawing/2014/chart" uri="{C3380CC4-5D6E-409C-BE32-E72D297353CC}">
              <c16:uniqueId val="{00000001-218A-497E-9980-27F9DA7922F1}"/>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2-218A-497E-9980-27F9DA7922F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3-218A-497E-9980-27F9DA7922F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4-218A-497E-9980-27F9DA7922F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218A-497E-9980-27F9DA7922F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6-218A-497E-9980-27F9DA7922F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7-218A-497E-9980-27F9DA7922F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8-218A-497E-9980-27F9DA7922F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9-218A-497E-9980-27F9DA7922F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A-218A-497E-9980-27F9DA7922F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B-218A-497E-9980-27F9DA7922F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C-218A-497E-9980-27F9DA7922F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D-218A-497E-9980-27F9DA7922F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218A-497E-9980-27F9DA7922F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入力シートサンプル!$Q$5:$Q$7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入力シートサンプル!$Q$8:$Q$19</c15:sqref>
                        </c15:formulaRef>
                      </c:ext>
                    </c:extLst>
                    <c:numCache>
                      <c:formatCode>#,##0.0_ ;[Red]\-#,##0.0\ </c:formatCode>
                      <c:ptCount val="12"/>
                      <c:pt idx="0">
                        <c:v>7.5207567599999994</c:v>
                      </c:pt>
                      <c:pt idx="1">
                        <c:v>9.6922498800000003</c:v>
                      </c:pt>
                      <c:pt idx="2">
                        <c:v>10.673736319238403</c:v>
                      </c:pt>
                      <c:pt idx="3">
                        <c:v>15.426802464000001</c:v>
                      </c:pt>
                      <c:pt idx="4">
                        <c:v>14.866471872000002</c:v>
                      </c:pt>
                      <c:pt idx="5">
                        <c:v>10.5172668</c:v>
                      </c:pt>
                      <c:pt idx="6">
                        <c:v>9.4978458480000008</c:v>
                      </c:pt>
                      <c:pt idx="7">
                        <c:v>11.356455144</c:v>
                      </c:pt>
                      <c:pt idx="8">
                        <c:v>16.072048596000002</c:v>
                      </c:pt>
                      <c:pt idx="9">
                        <c:v>17.595674820000003</c:v>
                      </c:pt>
                      <c:pt idx="10">
                        <c:v>16.222897067999998</c:v>
                      </c:pt>
                      <c:pt idx="11">
                        <c:v>12.625409052</c:v>
                      </c:pt>
                    </c:numCache>
                  </c:numRef>
                </c:val>
                <c:extLst xmlns:c15="http://schemas.microsoft.com/office/drawing/2012/chart">
                  <c:ext xmlns:c16="http://schemas.microsoft.com/office/drawing/2014/chart" uri="{C3380CC4-5D6E-409C-BE32-E72D297353CC}">
                    <c16:uniqueId val="{0000000F-218A-497E-9980-27F9DA7922F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10-218A-497E-9980-27F9DA7922F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入力シートサンプル!$S$8:$S$19</c15:sqref>
                        </c15:formulaRef>
                      </c:ext>
                    </c:extLst>
                    <c:numCache>
                      <c:formatCode>#,##0.0_);[Red]\(#,##0.0\)</c:formatCode>
                      <c:ptCount val="12"/>
                      <c:pt idx="0">
                        <c:v>1650</c:v>
                      </c:pt>
                      <c:pt idx="1">
                        <c:v>1650</c:v>
                      </c:pt>
                      <c:pt idx="2">
                        <c:v>1300</c:v>
                      </c:pt>
                      <c:pt idx="3">
                        <c:v>1300</c:v>
                      </c:pt>
                      <c:pt idx="4">
                        <c:v>1250</c:v>
                      </c:pt>
                      <c:pt idx="5">
                        <c:v>1250</c:v>
                      </c:pt>
                      <c:pt idx="6">
                        <c:v>1440</c:v>
                      </c:pt>
                      <c:pt idx="7">
                        <c:v>1440</c:v>
                      </c:pt>
                      <c:pt idx="8">
                        <c:v>1270</c:v>
                      </c:pt>
                      <c:pt idx="9">
                        <c:v>1270</c:v>
                      </c:pt>
                      <c:pt idx="10">
                        <c:v>1400</c:v>
                      </c:pt>
                      <c:pt idx="11">
                        <c:v>1400</c:v>
                      </c:pt>
                    </c:numCache>
                  </c:numRef>
                </c:val>
                <c:extLst xmlns:c15="http://schemas.microsoft.com/office/drawing/2012/chart">
                  <c:ext xmlns:c16="http://schemas.microsoft.com/office/drawing/2014/chart" uri="{C3380CC4-5D6E-409C-BE32-E72D297353CC}">
                    <c16:uniqueId val="{00000011-218A-497E-9980-27F9DA7922F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入力シートサンプル!$T$8:$T$19</c15:sqref>
                        </c15:formulaRef>
                      </c:ext>
                    </c:extLst>
                    <c:numCache>
                      <c:formatCode>#,##0_);[Red]\(#,##0\)</c:formatCode>
                      <c:ptCount val="12"/>
                      <c:pt idx="0">
                        <c:v>285450</c:v>
                      </c:pt>
                      <c:pt idx="1">
                        <c:v>285450</c:v>
                      </c:pt>
                      <c:pt idx="2">
                        <c:v>224900</c:v>
                      </c:pt>
                      <c:pt idx="3">
                        <c:v>224900</c:v>
                      </c:pt>
                      <c:pt idx="4">
                        <c:v>216250</c:v>
                      </c:pt>
                      <c:pt idx="5">
                        <c:v>216250</c:v>
                      </c:pt>
                      <c:pt idx="6">
                        <c:v>249120</c:v>
                      </c:pt>
                      <c:pt idx="7">
                        <c:v>249120</c:v>
                      </c:pt>
                      <c:pt idx="8">
                        <c:v>219710</c:v>
                      </c:pt>
                      <c:pt idx="9">
                        <c:v>219710</c:v>
                      </c:pt>
                      <c:pt idx="10">
                        <c:v>242200</c:v>
                      </c:pt>
                      <c:pt idx="11">
                        <c:v>242200</c:v>
                      </c:pt>
                    </c:numCache>
                  </c:numRef>
                </c:val>
                <c:extLst xmlns:c15="http://schemas.microsoft.com/office/drawing/2012/chart">
                  <c:ext xmlns:c16="http://schemas.microsoft.com/office/drawing/2014/chart" uri="{C3380CC4-5D6E-409C-BE32-E72D297353CC}">
                    <c16:uniqueId val="{00000012-218A-497E-9980-27F9DA7922F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入力シートサンプル!$AI$5:$AI$7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入力シートサンプル!$AI$8:$AI$19</c15:sqref>
                        </c15:formulaRef>
                      </c:ext>
                    </c:extLst>
                    <c:numCache>
                      <c:formatCode>#,##0.0</c:formatCode>
                      <c:ptCount val="12"/>
                      <c:pt idx="0">
                        <c:v>1.5131700000000001</c:v>
                      </c:pt>
                      <c:pt idx="1">
                        <c:v>2.1184380000000003</c:v>
                      </c:pt>
                      <c:pt idx="2">
                        <c:v>2.2193160000000001</c:v>
                      </c:pt>
                      <c:pt idx="3">
                        <c:v>3.2280960000000003</c:v>
                      </c:pt>
                      <c:pt idx="4">
                        <c:v>4.2368760000000005</c:v>
                      </c:pt>
                      <c:pt idx="5">
                        <c:v>3.5307300000000001</c:v>
                      </c:pt>
                      <c:pt idx="6">
                        <c:v>3.0263400000000003</c:v>
                      </c:pt>
                      <c:pt idx="7">
                        <c:v>5.0044053599999998</c:v>
                      </c:pt>
                      <c:pt idx="8">
                        <c:v>10.465906740000001</c:v>
                      </c:pt>
                      <c:pt idx="9">
                        <c:v>10.710557820000002</c:v>
                      </c:pt>
                      <c:pt idx="10">
                        <c:v>9.5943466199999996</c:v>
                      </c:pt>
                      <c:pt idx="11">
                        <c:v>4.7283582600000003</c:v>
                      </c:pt>
                    </c:numCache>
                  </c:numRef>
                </c:val>
                <c:extLst xmlns:c15="http://schemas.microsoft.com/office/drawing/2012/chart">
                  <c:ext xmlns:c16="http://schemas.microsoft.com/office/drawing/2014/chart" uri="{C3380CC4-5D6E-409C-BE32-E72D297353CC}">
                    <c16:uniqueId val="{00000013-218A-497E-9980-27F9DA7922F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1">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14-218A-497E-9980-27F9DA7922F1}"/>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5-218A-497E-9980-27F9DA7922F1}"/>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入力シートサンプル!$Z$5:$Z$7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入力シートサンプル!$Z$8:$Z$19</c15:sqref>
                        </c15:formulaRef>
                      </c:ext>
                    </c:extLst>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extLst xmlns:c15="http://schemas.microsoft.com/office/drawing/2012/chart">
                  <c:ext xmlns:c16="http://schemas.microsoft.com/office/drawing/2014/chart" uri="{C3380CC4-5D6E-409C-BE32-E72D297353CC}">
                    <c16:uniqueId val="{00000016-218A-497E-9980-27F9DA7922F1}"/>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入力シートサンプル!$AA$5:$AA$7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入力シートサンプル!$AA$8:$AA$19</c15:sqref>
                        </c15:formulaRef>
                      </c:ext>
                    </c:extLst>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extLst xmlns:c15="http://schemas.microsoft.com/office/drawing/2012/chart">
                  <c:ext xmlns:c16="http://schemas.microsoft.com/office/drawing/2014/chart" uri="{C3380CC4-5D6E-409C-BE32-E72D297353CC}">
                    <c16:uniqueId val="{00000017-218A-497E-9980-27F9DA7922F1}"/>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入力シートサンプル!$U$21</c:f>
              <c:strCache>
                <c:ptCount val="1"/>
                <c:pt idx="0">
                  <c:v>光熱水費</c:v>
                </c:pt>
              </c:strCache>
            </c:strRef>
          </c:tx>
          <c:spPr>
            <a:solidFill>
              <a:schemeClr val="accent4">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入力シートサンプル!$U$8:$U$19</c:f>
              <c:numCache>
                <c:formatCode>#,##0_);[Red]\(#,##0\)</c:formatCode>
                <c:ptCount val="12"/>
                <c:pt idx="0">
                  <c:v>697037</c:v>
                </c:pt>
                <c:pt idx="1">
                  <c:v>722276</c:v>
                </c:pt>
                <c:pt idx="2">
                  <c:v>933506</c:v>
                </c:pt>
                <c:pt idx="3">
                  <c:v>1055580</c:v>
                </c:pt>
                <c:pt idx="4">
                  <c:v>1432539</c:v>
                </c:pt>
                <c:pt idx="5">
                  <c:v>1292354</c:v>
                </c:pt>
                <c:pt idx="6">
                  <c:v>988682</c:v>
                </c:pt>
                <c:pt idx="7">
                  <c:v>1159528</c:v>
                </c:pt>
                <c:pt idx="8">
                  <c:v>1477568</c:v>
                </c:pt>
                <c:pt idx="9">
                  <c:v>1487486</c:v>
                </c:pt>
                <c:pt idx="10">
                  <c:v>1513863</c:v>
                </c:pt>
                <c:pt idx="11">
                  <c:v>1081921</c:v>
                </c:pt>
              </c:numCache>
            </c:numRef>
          </c:val>
          <c:extLst xmlns:c15="http://schemas.microsoft.com/office/drawing/2012/chart">
            <c:ext xmlns:c16="http://schemas.microsoft.com/office/drawing/2014/chart" uri="{C3380CC4-5D6E-409C-BE32-E72D297353CC}">
              <c16:uniqueId val="{00000000-4819-4094-89A3-D7D07946F299}"/>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2-4819-4094-89A3-D7D07946F29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3-4819-4094-89A3-D7D07946F29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4-4819-4094-89A3-D7D07946F29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4819-4094-89A3-D7D07946F29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6-4819-4094-89A3-D7D07946F29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7-4819-4094-89A3-D7D07946F29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8-4819-4094-89A3-D7D07946F29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9-4819-4094-89A3-D7D07946F29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A-4819-4094-89A3-D7D07946F29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B-4819-4094-89A3-D7D07946F29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C-4819-4094-89A3-D7D07946F29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D-4819-4094-89A3-D7D07946F299}"/>
                  </c:ext>
                </c:extLst>
              </c15:ser>
            </c15:filteredBarSeries>
          </c:ext>
        </c:extLst>
      </c:barChart>
      <c:lineChart>
        <c:grouping val="standard"/>
        <c:varyColors val="0"/>
        <c:ser>
          <c:idx val="22"/>
          <c:order val="22"/>
          <c:tx>
            <c:strRef>
              <c:f>入力シートサンプル!$AB$21</c:f>
              <c:strCache>
                <c:ptCount val="1"/>
                <c:pt idx="0">
                  <c:v>原単位③</c:v>
                </c:pt>
              </c:strCache>
            </c:strRef>
          </c:tx>
          <c:spPr>
            <a:ln w="28575" cap="rnd">
              <a:solidFill>
                <a:srgbClr val="9900FF"/>
              </a:solidFill>
              <a:round/>
            </a:ln>
            <a:effectLst/>
          </c:spPr>
          <c:marker>
            <c:symbol val="none"/>
          </c:marker>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入力シートサンプル!$AB$8:$AB$19</c:f>
              <c:numCache>
                <c:formatCode>#,##0_ ;[Red]\-#,##0\ </c:formatCode>
                <c:ptCount val="12"/>
                <c:pt idx="0">
                  <c:v>4646.913333333333</c:v>
                </c:pt>
                <c:pt idx="1">
                  <c:v>3439.4095238095238</c:v>
                </c:pt>
                <c:pt idx="2">
                  <c:v>4243.2090909090912</c:v>
                </c:pt>
                <c:pt idx="3">
                  <c:v>3298.6875</c:v>
                </c:pt>
                <c:pt idx="4">
                  <c:v>3410.8071428571429</c:v>
                </c:pt>
                <c:pt idx="5">
                  <c:v>3692.44</c:v>
                </c:pt>
                <c:pt idx="6">
                  <c:v>3295.6066666666666</c:v>
                </c:pt>
                <c:pt idx="7">
                  <c:v>3623.5250000000001</c:v>
                </c:pt>
                <c:pt idx="8">
                  <c:v>3283.4844444444443</c:v>
                </c:pt>
                <c:pt idx="9">
                  <c:v>3541.6333333333332</c:v>
                </c:pt>
                <c:pt idx="10">
                  <c:v>4587.4636363636364</c:v>
                </c:pt>
                <c:pt idx="11">
                  <c:v>3490.0677419354838</c:v>
                </c:pt>
              </c:numCache>
            </c:numRef>
          </c:val>
          <c:smooth val="0"/>
          <c:extLst>
            <c:ext xmlns:c16="http://schemas.microsoft.com/office/drawing/2014/chart" uri="{C3380CC4-5D6E-409C-BE32-E72D297353CC}">
              <c16:uniqueId val="{00000001-4819-4094-89A3-D7D07946F299}"/>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入力シートサンプル!$P$5:$P$7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入力シートサンプル!$P$8:$P$19</c15:sqref>
                        </c15:formulaRef>
                      </c:ext>
                    </c:extLst>
                    <c:numCache>
                      <c:formatCode>#,##0_);[Red]\(#,##0\)</c:formatCode>
                      <c:ptCount val="12"/>
                    </c:numCache>
                  </c:numRef>
                </c:val>
                <c:smooth val="0"/>
                <c:extLst>
                  <c:ext xmlns:c16="http://schemas.microsoft.com/office/drawing/2014/chart" uri="{C3380CC4-5D6E-409C-BE32-E72D297353CC}">
                    <c16:uniqueId val="{0000000E-4819-4094-89A3-D7D07946F29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入力シートサンプル!$Q$5:$Q$7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入力シートサンプル!$Q$8:$Q$19</c15:sqref>
                        </c15:formulaRef>
                      </c:ext>
                    </c:extLst>
                    <c:numCache>
                      <c:formatCode>#,##0.0_ ;[Red]\-#,##0.0\ </c:formatCode>
                      <c:ptCount val="12"/>
                      <c:pt idx="0">
                        <c:v>7.5207567599999994</c:v>
                      </c:pt>
                      <c:pt idx="1">
                        <c:v>9.6922498800000003</c:v>
                      </c:pt>
                      <c:pt idx="2">
                        <c:v>10.673736319238403</c:v>
                      </c:pt>
                      <c:pt idx="3">
                        <c:v>15.426802464000001</c:v>
                      </c:pt>
                      <c:pt idx="4">
                        <c:v>14.866471872000002</c:v>
                      </c:pt>
                      <c:pt idx="5">
                        <c:v>10.5172668</c:v>
                      </c:pt>
                      <c:pt idx="6">
                        <c:v>9.4978458480000008</c:v>
                      </c:pt>
                      <c:pt idx="7">
                        <c:v>11.356455144</c:v>
                      </c:pt>
                      <c:pt idx="8">
                        <c:v>16.072048596000002</c:v>
                      </c:pt>
                      <c:pt idx="9">
                        <c:v>17.595674820000003</c:v>
                      </c:pt>
                      <c:pt idx="10">
                        <c:v>16.222897067999998</c:v>
                      </c:pt>
                      <c:pt idx="11">
                        <c:v>12.625409052</c:v>
                      </c:pt>
                    </c:numCache>
                  </c:numRef>
                </c:val>
                <c:smooth val="0"/>
                <c:extLst xmlns:c15="http://schemas.microsoft.com/office/drawing/2012/chart">
                  <c:ext xmlns:c16="http://schemas.microsoft.com/office/drawing/2014/chart" uri="{C3380CC4-5D6E-409C-BE32-E72D297353CC}">
                    <c16:uniqueId val="{0000000F-4819-4094-89A3-D7D07946F29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smooth val="0"/>
                <c:extLst xmlns:c15="http://schemas.microsoft.com/office/drawing/2012/chart">
                  <c:ext xmlns:c16="http://schemas.microsoft.com/office/drawing/2014/chart" uri="{C3380CC4-5D6E-409C-BE32-E72D297353CC}">
                    <c16:uniqueId val="{00000010-4819-4094-89A3-D7D07946F29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入力シートサンプル!$S$5:$S$7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入力シートサンプル!$S$8:$S$19</c15:sqref>
                        </c15:formulaRef>
                      </c:ext>
                    </c:extLst>
                    <c:numCache>
                      <c:formatCode>#,##0.0_);[Red]\(#,##0.0\)</c:formatCode>
                      <c:ptCount val="12"/>
                      <c:pt idx="0">
                        <c:v>1650</c:v>
                      </c:pt>
                      <c:pt idx="1">
                        <c:v>1650</c:v>
                      </c:pt>
                      <c:pt idx="2">
                        <c:v>1300</c:v>
                      </c:pt>
                      <c:pt idx="3">
                        <c:v>1300</c:v>
                      </c:pt>
                      <c:pt idx="4">
                        <c:v>1250</c:v>
                      </c:pt>
                      <c:pt idx="5">
                        <c:v>1250</c:v>
                      </c:pt>
                      <c:pt idx="6">
                        <c:v>1440</c:v>
                      </c:pt>
                      <c:pt idx="7">
                        <c:v>1440</c:v>
                      </c:pt>
                      <c:pt idx="8">
                        <c:v>1270</c:v>
                      </c:pt>
                      <c:pt idx="9">
                        <c:v>1270</c:v>
                      </c:pt>
                      <c:pt idx="10">
                        <c:v>1400</c:v>
                      </c:pt>
                      <c:pt idx="11">
                        <c:v>1400</c:v>
                      </c:pt>
                    </c:numCache>
                  </c:numRef>
                </c:val>
                <c:smooth val="0"/>
                <c:extLst xmlns:c15="http://schemas.microsoft.com/office/drawing/2012/chart">
                  <c:ext xmlns:c16="http://schemas.microsoft.com/office/drawing/2014/chart" uri="{C3380CC4-5D6E-409C-BE32-E72D297353CC}">
                    <c16:uniqueId val="{00000011-4819-4094-89A3-D7D07946F29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入力シートサンプル!$T$5:$T$7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入力シートサンプル!$T$8:$T$19</c15:sqref>
                        </c15:formulaRef>
                      </c:ext>
                    </c:extLst>
                    <c:numCache>
                      <c:formatCode>#,##0_);[Red]\(#,##0\)</c:formatCode>
                      <c:ptCount val="12"/>
                      <c:pt idx="0">
                        <c:v>285450</c:v>
                      </c:pt>
                      <c:pt idx="1">
                        <c:v>285450</c:v>
                      </c:pt>
                      <c:pt idx="2">
                        <c:v>224900</c:v>
                      </c:pt>
                      <c:pt idx="3">
                        <c:v>224900</c:v>
                      </c:pt>
                      <c:pt idx="4">
                        <c:v>216250</c:v>
                      </c:pt>
                      <c:pt idx="5">
                        <c:v>216250</c:v>
                      </c:pt>
                      <c:pt idx="6">
                        <c:v>249120</c:v>
                      </c:pt>
                      <c:pt idx="7">
                        <c:v>249120</c:v>
                      </c:pt>
                      <c:pt idx="8">
                        <c:v>219710</c:v>
                      </c:pt>
                      <c:pt idx="9">
                        <c:v>219710</c:v>
                      </c:pt>
                      <c:pt idx="10">
                        <c:v>242200</c:v>
                      </c:pt>
                      <c:pt idx="11">
                        <c:v>242200</c:v>
                      </c:pt>
                    </c:numCache>
                  </c:numRef>
                </c:val>
                <c:smooth val="0"/>
                <c:extLst xmlns:c15="http://schemas.microsoft.com/office/drawing/2012/chart">
                  <c:ext xmlns:c16="http://schemas.microsoft.com/office/drawing/2014/chart" uri="{C3380CC4-5D6E-409C-BE32-E72D297353CC}">
                    <c16:uniqueId val="{00000012-4819-4094-89A3-D7D07946F29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smooth val="0"/>
                <c:extLst xmlns:c15="http://schemas.microsoft.com/office/drawing/2012/chart">
                  <c:ext xmlns:c16="http://schemas.microsoft.com/office/drawing/2014/chart" uri="{C3380CC4-5D6E-409C-BE32-E72D297353CC}">
                    <c16:uniqueId val="{00000013-4819-4094-89A3-D7D07946F29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smooth val="0"/>
                <c:extLst xmlns:c15="http://schemas.microsoft.com/office/drawing/2012/chart">
                  <c:ext xmlns:c16="http://schemas.microsoft.com/office/drawing/2014/chart" uri="{C3380CC4-5D6E-409C-BE32-E72D297353CC}">
                    <c16:uniqueId val="{00000014-4819-4094-89A3-D7D07946F29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入力シートサンプル!$Z$5:$Z$7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入力シートサンプル!$Z$8:$Z$19</c15:sqref>
                        </c15:formulaRef>
                      </c:ext>
                    </c:extLst>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smooth val="0"/>
                <c:extLst xmlns:c15="http://schemas.microsoft.com/office/drawing/2012/chart">
                  <c:ext xmlns:c16="http://schemas.microsoft.com/office/drawing/2014/chart" uri="{C3380CC4-5D6E-409C-BE32-E72D297353CC}">
                    <c16:uniqueId val="{00000015-4819-4094-89A3-D7D07946F29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入力シートサンプル!$AA$5:$AA$7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入力シートサンプル!$AA$8:$AA$19</c15:sqref>
                        </c15:formulaRef>
                      </c:ext>
                    </c:extLst>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smooth val="0"/>
                <c:extLst xmlns:c15="http://schemas.microsoft.com/office/drawing/2012/chart">
                  <c:ext xmlns:c16="http://schemas.microsoft.com/office/drawing/2014/chart" uri="{C3380CC4-5D6E-409C-BE32-E72D297353CC}">
                    <c16:uniqueId val="{00000016-4819-4094-89A3-D7D07946F299}"/>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入力シートサンプル!$Q$21</c:f>
              <c:strCache>
                <c:ptCount val="1"/>
                <c:pt idx="0">
                  <c:v>全エネルギー使用量</c:v>
                </c:pt>
              </c:strCache>
            </c:strRef>
          </c:tx>
          <c:spPr>
            <a:solidFill>
              <a:schemeClr val="accent6">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入力シートサンプル!$Q$8:$Q$19</c:f>
              <c:numCache>
                <c:formatCode>#,##0.0_ ;[Red]\-#,##0.0\ </c:formatCode>
                <c:ptCount val="12"/>
                <c:pt idx="0">
                  <c:v>7.5207567599999994</c:v>
                </c:pt>
                <c:pt idx="1">
                  <c:v>9.6922498800000003</c:v>
                </c:pt>
                <c:pt idx="2">
                  <c:v>10.673736319238403</c:v>
                </c:pt>
                <c:pt idx="3">
                  <c:v>15.426802464000001</c:v>
                </c:pt>
                <c:pt idx="4">
                  <c:v>14.866471872000002</c:v>
                </c:pt>
                <c:pt idx="5">
                  <c:v>10.5172668</c:v>
                </c:pt>
                <c:pt idx="6">
                  <c:v>9.4978458480000008</c:v>
                </c:pt>
                <c:pt idx="7">
                  <c:v>11.356455144</c:v>
                </c:pt>
                <c:pt idx="8">
                  <c:v>16.072048596000002</c:v>
                </c:pt>
                <c:pt idx="9">
                  <c:v>17.595674820000003</c:v>
                </c:pt>
                <c:pt idx="10">
                  <c:v>16.222897067999998</c:v>
                </c:pt>
                <c:pt idx="11">
                  <c:v>12.625409052</c:v>
                </c:pt>
              </c:numCache>
            </c:numRef>
          </c:val>
          <c:extLst>
            <c:ext xmlns:c16="http://schemas.microsoft.com/office/drawing/2014/chart" uri="{C3380CC4-5D6E-409C-BE32-E72D297353CC}">
              <c16:uniqueId val="{00000000-1DB0-435B-BFCD-634A3A438791}"/>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2-1DB0-435B-BFCD-634A3A43879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3-1DB0-435B-BFCD-634A3A43879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4-1DB0-435B-BFCD-634A3A43879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DB0-435B-BFCD-634A3A43879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6-1DB0-435B-BFCD-634A3A43879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7-1DB0-435B-BFCD-634A3A43879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8-1DB0-435B-BFCD-634A3A43879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9-1DB0-435B-BFCD-634A3A43879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A-1DB0-435B-BFCD-634A3A43879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B-1DB0-435B-BFCD-634A3A43879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C-1DB0-435B-BFCD-634A3A43879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D-1DB0-435B-BFCD-634A3A43879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1DB0-435B-BFCD-634A3A43879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0F-1DB0-435B-BFCD-634A3A43879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10-1DB0-435B-BFCD-634A3A43879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1-1DB0-435B-BFCD-634A3A43879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入力シートサンプル!$AA$5:$AA$7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入力シートサンプル!$AA$8:$AA$19</c15:sqref>
                        </c15:formulaRef>
                      </c:ext>
                    </c:extLst>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extLst xmlns:c15="http://schemas.microsoft.com/office/drawing/2012/chart">
                  <c:ext xmlns:c16="http://schemas.microsoft.com/office/drawing/2014/chart" uri="{C3380CC4-5D6E-409C-BE32-E72D297353CC}">
                    <c16:uniqueId val="{00000012-1DB0-435B-BFCD-634A3A438791}"/>
                  </c:ext>
                </c:extLst>
              </c15:ser>
            </c15:filteredBarSeries>
          </c:ext>
        </c:extLst>
      </c:barChart>
      <c:lineChart>
        <c:grouping val="standard"/>
        <c:varyColors val="0"/>
        <c:ser>
          <c:idx val="17"/>
          <c:order val="17"/>
          <c:tx>
            <c:strRef>
              <c:f>入力シートサンプル!$Z$21</c:f>
              <c:strCache>
                <c:ptCount val="1"/>
                <c:pt idx="0">
                  <c:v>原単位①</c:v>
                </c:pt>
              </c:strCache>
            </c:strRef>
          </c:tx>
          <c:spPr>
            <a:ln w="28575" cap="rnd">
              <a:solidFill>
                <a:srgbClr val="FF0000"/>
              </a:solidFill>
              <a:round/>
            </a:ln>
            <a:effectLst/>
          </c:spPr>
          <c:marker>
            <c:symbol val="none"/>
          </c:marker>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入力シートサンプル!$Z$8:$Z$19</c:f>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smooth val="0"/>
          <c:extLst xmlns:c15="http://schemas.microsoft.com/office/drawing/2012/chart">
            <c:ext xmlns:c16="http://schemas.microsoft.com/office/drawing/2014/chart" uri="{C3380CC4-5D6E-409C-BE32-E72D297353CC}">
              <c16:uniqueId val="{00000001-1DB0-435B-BFCD-634A3A438791}"/>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入力シートサンプル!$Q$21</c:f>
              <c:strCache>
                <c:ptCount val="1"/>
                <c:pt idx="0">
                  <c:v>全エネルギー使用量</c:v>
                </c:pt>
              </c:strCache>
            </c:strRef>
          </c:tx>
          <c:spPr>
            <a:solidFill>
              <a:schemeClr val="accent6">
                <a:lumMod val="60000"/>
                <a:lumOff val="4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入力シートサンプル!$Q$8:$Q$19</c:f>
              <c:numCache>
                <c:formatCode>#,##0.0_ ;[Red]\-#,##0.0\ </c:formatCode>
                <c:ptCount val="12"/>
                <c:pt idx="0">
                  <c:v>7.5207567599999994</c:v>
                </c:pt>
                <c:pt idx="1">
                  <c:v>9.6922498800000003</c:v>
                </c:pt>
                <c:pt idx="2">
                  <c:v>10.673736319238403</c:v>
                </c:pt>
                <c:pt idx="3">
                  <c:v>15.426802464000001</c:v>
                </c:pt>
                <c:pt idx="4">
                  <c:v>14.866471872000002</c:v>
                </c:pt>
                <c:pt idx="5">
                  <c:v>10.5172668</c:v>
                </c:pt>
                <c:pt idx="6">
                  <c:v>9.4978458480000008</c:v>
                </c:pt>
                <c:pt idx="7">
                  <c:v>11.356455144</c:v>
                </c:pt>
                <c:pt idx="8">
                  <c:v>16.072048596000002</c:v>
                </c:pt>
                <c:pt idx="9">
                  <c:v>17.595674820000003</c:v>
                </c:pt>
                <c:pt idx="10">
                  <c:v>16.222897067999998</c:v>
                </c:pt>
                <c:pt idx="11">
                  <c:v>12.625409052</c:v>
                </c:pt>
              </c:numCache>
            </c:numRef>
          </c:val>
          <c:extLst xmlns:c15="http://schemas.microsoft.com/office/drawing/2012/chart">
            <c:ext xmlns:c16="http://schemas.microsoft.com/office/drawing/2014/chart" uri="{C3380CC4-5D6E-409C-BE32-E72D297353CC}">
              <c16:uniqueId val="{00000000-F90F-43FD-A58F-C6C93EF14993}"/>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2-F90F-43FD-A58F-C6C93EF1499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3-F90F-43FD-A58F-C6C93EF1499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4-F90F-43FD-A58F-C6C93EF149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F90F-43FD-A58F-C6C93EF1499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6-F90F-43FD-A58F-C6C93EF1499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7-F90F-43FD-A58F-C6C93EF1499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8-F90F-43FD-A58F-C6C93EF1499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9-F90F-43FD-A58F-C6C93EF1499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A-F90F-43FD-A58F-C6C93EF1499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B-F90F-43FD-A58F-C6C93EF1499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C-F90F-43FD-A58F-C6C93EF1499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D-F90F-43FD-A58F-C6C93EF1499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F90F-43FD-A58F-C6C93EF1499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0F-F90F-43FD-A58F-C6C93EF1499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10-F90F-43FD-A58F-C6C93EF1499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1-F90F-43FD-A58F-C6C93EF1499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入力シートサンプル!$Z$5:$Z$7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入力シートサンプル!$Z$8:$Z$19</c15:sqref>
                        </c15:formulaRef>
                      </c:ext>
                    </c:extLst>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extLst xmlns:c15="http://schemas.microsoft.com/office/drawing/2012/chart">
                  <c:ext xmlns:c16="http://schemas.microsoft.com/office/drawing/2014/chart" uri="{C3380CC4-5D6E-409C-BE32-E72D297353CC}">
                    <c16:uniqueId val="{00000012-F90F-43FD-A58F-C6C93EF14993}"/>
                  </c:ext>
                </c:extLst>
              </c15:ser>
            </c15:filteredBarSeries>
          </c:ext>
        </c:extLst>
      </c:barChart>
      <c:lineChart>
        <c:grouping val="standard"/>
        <c:varyColors val="0"/>
        <c:ser>
          <c:idx val="18"/>
          <c:order val="18"/>
          <c:tx>
            <c:strRef>
              <c:f>入力シートサンプル!$AA$21</c:f>
              <c:strCache>
                <c:ptCount val="1"/>
                <c:pt idx="0">
                  <c:v>原単位②</c:v>
                </c:pt>
              </c:strCache>
            </c:strRef>
          </c:tx>
          <c:spPr>
            <a:ln w="28575" cap="rnd">
              <a:solidFill>
                <a:srgbClr val="0000FF"/>
              </a:solidFill>
              <a:round/>
            </a:ln>
            <a:effectLst/>
          </c:spPr>
          <c:marker>
            <c:symbol val="none"/>
          </c:marker>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入力シートサンプル!$AA$8:$AA$19</c:f>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smooth val="0"/>
          <c:extLst xmlns:c15="http://schemas.microsoft.com/office/drawing/2012/chart">
            <c:ext xmlns:c16="http://schemas.microsoft.com/office/drawing/2014/chart" uri="{C3380CC4-5D6E-409C-BE32-E72D297353CC}">
              <c16:uniqueId val="{00000001-F90F-43FD-A58F-C6C93EF14993}"/>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入力シートサンプル!$AJ$6</c:f>
              <c:strCache>
                <c:ptCount val="1"/>
                <c:pt idx="0">
                  <c:v>LPG</c:v>
                </c:pt>
              </c:strCache>
            </c:strRef>
          </c:tx>
          <c:spPr>
            <a:solidFill>
              <a:schemeClr val="bg2">
                <a:lumMod val="9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入力シートサンプル!$AJ$8:$AJ$19</c:f>
              <c:numCache>
                <c:formatCode>0.0</c:formatCode>
                <c:ptCount val="12"/>
                <c:pt idx="0">
                  <c:v>1.9659600000000001E-3</c:v>
                </c:pt>
                <c:pt idx="1">
                  <c:v>1.441704E-3</c:v>
                </c:pt>
                <c:pt idx="2">
                  <c:v>5.2425600000000007E-4</c:v>
                </c:pt>
                <c:pt idx="3">
                  <c:v>5.2425600000000007E-4</c:v>
                </c:pt>
                <c:pt idx="4">
                  <c:v>5.2425600000000007E-4</c:v>
                </c:pt>
                <c:pt idx="5">
                  <c:v>5.2425600000000007E-4</c:v>
                </c:pt>
                <c:pt idx="6">
                  <c:v>2.228088E-3</c:v>
                </c:pt>
                <c:pt idx="7">
                  <c:v>3.3683448000000005E-2</c:v>
                </c:pt>
                <c:pt idx="8">
                  <c:v>9.9608639999999998E-3</c:v>
                </c:pt>
                <c:pt idx="9">
                  <c:v>0.29149149600000002</c:v>
                </c:pt>
                <c:pt idx="10">
                  <c:v>0.353354736</c:v>
                </c:pt>
                <c:pt idx="11">
                  <c:v>0.205577496</c:v>
                </c:pt>
              </c:numCache>
            </c:numRef>
          </c:val>
          <c:extLst>
            <c:ext xmlns:c16="http://schemas.microsoft.com/office/drawing/2014/chart" uri="{C3380CC4-5D6E-409C-BE32-E72D297353CC}">
              <c16:uniqueId val="{00000000-C3CD-44B3-BF1F-F80B9332C32D}"/>
            </c:ext>
          </c:extLst>
        </c:ser>
        <c:ser>
          <c:idx val="23"/>
          <c:order val="23"/>
          <c:tx>
            <c:strRef>
              <c:f>入力シートサンプル!$AK$6</c:f>
              <c:strCache>
                <c:ptCount val="1"/>
                <c:pt idx="0">
                  <c:v>都市ガス</c:v>
                </c:pt>
              </c:strCache>
            </c:strRef>
          </c:tx>
          <c:spPr>
            <a:solidFill>
              <a:schemeClr val="bg2">
                <a:lumMod val="5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入力シートサンプル!$AK$8:$AK$19</c:f>
              <c:numCache>
                <c:formatCode>0.0</c:formatCode>
                <c:ptCount val="12"/>
                <c:pt idx="0">
                  <c:v>0</c:v>
                </c:pt>
                <c:pt idx="1">
                  <c:v>0</c:v>
                </c:pt>
                <c:pt idx="2">
                  <c:v>4.2766079999999998E-2</c:v>
                </c:pt>
                <c:pt idx="3">
                  <c:v>0.3062976</c:v>
                </c:pt>
                <c:pt idx="4">
                  <c:v>0.60912767999999995</c:v>
                </c:pt>
                <c:pt idx="5">
                  <c:v>0.49238784000000002</c:v>
                </c:pt>
                <c:pt idx="6">
                  <c:v>1.040256E-2</c:v>
                </c:pt>
                <c:pt idx="7">
                  <c:v>0</c:v>
                </c:pt>
                <c:pt idx="8">
                  <c:v>0</c:v>
                </c:pt>
                <c:pt idx="9">
                  <c:v>0</c:v>
                </c:pt>
                <c:pt idx="10">
                  <c:v>0</c:v>
                </c:pt>
                <c:pt idx="11">
                  <c:v>0</c:v>
                </c:pt>
              </c:numCache>
            </c:numRef>
          </c:val>
          <c:extLst>
            <c:ext xmlns:c16="http://schemas.microsoft.com/office/drawing/2014/chart" uri="{C3380CC4-5D6E-409C-BE32-E72D297353CC}">
              <c16:uniqueId val="{00000001-C3CD-44B3-BF1F-F80B9332C32D}"/>
            </c:ext>
          </c:extLst>
        </c:ser>
        <c:ser>
          <c:idx val="24"/>
          <c:order val="24"/>
          <c:tx>
            <c:strRef>
              <c:f>入力シートサンプル!$AL$6</c:f>
              <c:strCache>
                <c:ptCount val="1"/>
                <c:pt idx="0">
                  <c:v>LNG</c:v>
                </c:pt>
              </c:strCache>
            </c:strRef>
          </c:tx>
          <c:spPr>
            <a:solidFill>
              <a:schemeClr val="bg2">
                <a:lumMod val="10000"/>
              </a:schemeClr>
            </a:solidFill>
            <a:ln>
              <a:noFill/>
            </a:ln>
            <a:effectLst/>
          </c:spPr>
          <c:invertIfNegative val="0"/>
          <c:cat>
            <c:strRef>
              <c:f>入力シートサンプル!$C$8:$C$19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入力シートサンプル!$AL$8:$AL$19</c:f>
              <c:numCache>
                <c:formatCode>0.0</c:formatCode>
                <c:ptCount val="12"/>
                <c:pt idx="0">
                  <c:v>0</c:v>
                </c:pt>
                <c:pt idx="1">
                  <c:v>0</c:v>
                </c:pt>
                <c:pt idx="2">
                  <c:v>0</c:v>
                </c:pt>
                <c:pt idx="3">
                  <c:v>0</c:v>
                </c:pt>
                <c:pt idx="4">
                  <c:v>0</c:v>
                </c:pt>
                <c:pt idx="5">
                  <c:v>0</c:v>
                </c:pt>
                <c:pt idx="6">
                  <c:v>0</c:v>
                </c:pt>
                <c:pt idx="7">
                  <c:v>0</c:v>
                </c:pt>
                <c:pt idx="8">
                  <c:v>0</c:v>
                </c:pt>
                <c:pt idx="9">
                  <c:v>0.70433999999999997</c:v>
                </c:pt>
                <c:pt idx="10">
                  <c:v>0.84520799999999996</c:v>
                </c:pt>
                <c:pt idx="11">
                  <c:v>0.49303799999999992</c:v>
                </c:pt>
              </c:numCache>
            </c:numRef>
          </c:val>
          <c:extLst>
            <c:ext xmlns:c16="http://schemas.microsoft.com/office/drawing/2014/chart" uri="{C3380CC4-5D6E-409C-BE32-E72D297353CC}">
              <c16:uniqueId val="{00000002-C3CD-44B3-BF1F-F80B9332C32D}"/>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入力シートサンプル!$D$5:$D$7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入力シートサンプル!$D$8:$D$19</c15:sqref>
                        </c15:formulaRef>
                      </c:ext>
                    </c:extLst>
                    <c:numCache>
                      <c:formatCode>#,##0_);[Red]\(#,##0\)</c:formatCode>
                      <c:ptCount val="12"/>
                      <c:pt idx="0" formatCode="#,##0">
                        <c:v>23850</c:v>
                      </c:pt>
                      <c:pt idx="1">
                        <c:v>30072</c:v>
                      </c:pt>
                      <c:pt idx="2">
                        <c:v>33402.949800000002</c:v>
                      </c:pt>
                      <c:pt idx="3">
                        <c:v>47226</c:v>
                      </c:pt>
                      <c:pt idx="4">
                        <c:v>39792</c:v>
                      </c:pt>
                      <c:pt idx="5">
                        <c:v>25788</c:v>
                      </c:pt>
                      <c:pt idx="6">
                        <c:v>25650</c:v>
                      </c:pt>
                      <c:pt idx="7">
                        <c:v>25092</c:v>
                      </c:pt>
                      <c:pt idx="8">
                        <c:v>22224</c:v>
                      </c:pt>
                      <c:pt idx="9">
                        <c:v>23388</c:v>
                      </c:pt>
                      <c:pt idx="10">
                        <c:v>21564</c:v>
                      </c:pt>
                      <c:pt idx="11">
                        <c:v>28587</c:v>
                      </c:pt>
                    </c:numCache>
                  </c:numRef>
                </c:val>
                <c:extLst>
                  <c:ext xmlns:c16="http://schemas.microsoft.com/office/drawing/2014/chart" uri="{C3380CC4-5D6E-409C-BE32-E72D297353CC}">
                    <c16:uniqueId val="{00000003-C3CD-44B3-BF1F-F80B9332C32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入力シートサンプル!$E$5:$E$7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入力シートサンプル!$E$8:$E$19</c15:sqref>
                        </c15:formulaRef>
                      </c:ext>
                    </c:extLst>
                    <c:numCache>
                      <c:formatCode>#,##0_);[Red]\(#,##0\)</c:formatCode>
                      <c:ptCount val="12"/>
                      <c:pt idx="0">
                        <c:v>411295</c:v>
                      </c:pt>
                      <c:pt idx="1">
                        <c:v>436617</c:v>
                      </c:pt>
                      <c:pt idx="2">
                        <c:v>700935</c:v>
                      </c:pt>
                      <c:pt idx="3">
                        <c:v>797685</c:v>
                      </c:pt>
                      <c:pt idx="4">
                        <c:v>1127840</c:v>
                      </c:pt>
                      <c:pt idx="5">
                        <c:v>972433</c:v>
                      </c:pt>
                      <c:pt idx="6">
                        <c:v>736750</c:v>
                      </c:pt>
                      <c:pt idx="7">
                        <c:v>752770</c:v>
                      </c:pt>
                      <c:pt idx="8">
                        <c:v>746913</c:v>
                      </c:pt>
                      <c:pt idx="9">
                        <c:v>694494</c:v>
                      </c:pt>
                      <c:pt idx="10">
                        <c:v>709783</c:v>
                      </c:pt>
                      <c:pt idx="11">
                        <c:v>695742</c:v>
                      </c:pt>
                    </c:numCache>
                  </c:numRef>
                </c:val>
                <c:extLst xmlns:c15="http://schemas.microsoft.com/office/drawing/2012/chart">
                  <c:ext xmlns:c16="http://schemas.microsoft.com/office/drawing/2014/chart" uri="{C3380CC4-5D6E-409C-BE32-E72D297353CC}">
                    <c16:uniqueId val="{00000004-C3CD-44B3-BF1F-F80B9332C32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入力シートサンプル!$F$5:$F$7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入力シートサンプル!$F$8:$F$19</c15:sqref>
                        </c15:formulaRef>
                      </c:ext>
                    </c:extLst>
                    <c:numCache>
                      <c:formatCode>#,##0.000_);[Red]\(#,##0.000\)</c:formatCode>
                      <c:ptCount val="12"/>
                      <c:pt idx="0">
                        <c:v>1.5</c:v>
                      </c:pt>
                      <c:pt idx="1">
                        <c:v>2.1</c:v>
                      </c:pt>
                      <c:pt idx="2">
                        <c:v>2.2000000000000002</c:v>
                      </c:pt>
                      <c:pt idx="3">
                        <c:v>3.2</c:v>
                      </c:pt>
                      <c:pt idx="4">
                        <c:v>4.2</c:v>
                      </c:pt>
                      <c:pt idx="5">
                        <c:v>3.5</c:v>
                      </c:pt>
                      <c:pt idx="6">
                        <c:v>3</c:v>
                      </c:pt>
                      <c:pt idx="7">
                        <c:v>3.2</c:v>
                      </c:pt>
                      <c:pt idx="8">
                        <c:v>4.5</c:v>
                      </c:pt>
                      <c:pt idx="9">
                        <c:v>4.2</c:v>
                      </c:pt>
                      <c:pt idx="10">
                        <c:v>3.3</c:v>
                      </c:pt>
                      <c:pt idx="11">
                        <c:v>3.1</c:v>
                      </c:pt>
                    </c:numCache>
                  </c:numRef>
                </c:val>
                <c:extLst xmlns:c15="http://schemas.microsoft.com/office/drawing/2012/chart">
                  <c:ext xmlns:c16="http://schemas.microsoft.com/office/drawing/2014/chart" uri="{C3380CC4-5D6E-409C-BE32-E72D297353CC}">
                    <c16:uniqueId val="{00000005-C3CD-44B3-BF1F-F80B9332C32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入力シートサンプル!$G$5:$G$7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C3CD-44B3-BF1F-F80B9332C32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入力シートサンプル!$H$5:$H$7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入力シートサンプル!$H$8:$H$19</c15:sqref>
                        </c15:formulaRef>
                      </c:ext>
                    </c:extLst>
                    <c:numCache>
                      <c:formatCode>#,##0.000_);[Red]\(#,##0.000\)</c:formatCode>
                      <c:ptCount val="12"/>
                      <c:pt idx="7">
                        <c:v>1.8759999999999999</c:v>
                      </c:pt>
                      <c:pt idx="8">
                        <c:v>6.2590000000000003</c:v>
                      </c:pt>
                      <c:pt idx="9">
                        <c:v>6.8369999999999997</c:v>
                      </c:pt>
                      <c:pt idx="10">
                        <c:v>6.617</c:v>
                      </c:pt>
                      <c:pt idx="11">
                        <c:v>1.6910000000000001</c:v>
                      </c:pt>
                    </c:numCache>
                  </c:numRef>
                </c:val>
                <c:extLst xmlns:c15="http://schemas.microsoft.com/office/drawing/2012/chart">
                  <c:ext xmlns:c16="http://schemas.microsoft.com/office/drawing/2014/chart" uri="{C3380CC4-5D6E-409C-BE32-E72D297353CC}">
                    <c16:uniqueId val="{00000007-C3CD-44B3-BF1F-F80B9332C32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入力シートサンプル!$I$5:$I$7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入力シートサンプル!$I$8:$I$19</c15:sqref>
                        </c15:formulaRef>
                      </c:ext>
                    </c:extLst>
                    <c:numCache>
                      <c:formatCode>#,##0_);[Red]\(#,##0\)</c:formatCode>
                      <c:ptCount val="12"/>
                      <c:pt idx="7">
                        <c:v>152706</c:v>
                      </c:pt>
                      <c:pt idx="8">
                        <c:v>509482</c:v>
                      </c:pt>
                      <c:pt idx="9">
                        <c:v>572530</c:v>
                      </c:pt>
                      <c:pt idx="10">
                        <c:v>560459</c:v>
                      </c:pt>
                      <c:pt idx="11">
                        <c:v>143227</c:v>
                      </c:pt>
                    </c:numCache>
                  </c:numRef>
                </c:val>
                <c:extLst xmlns:c15="http://schemas.microsoft.com/office/drawing/2012/chart">
                  <c:ext xmlns:c16="http://schemas.microsoft.com/office/drawing/2014/chart" uri="{C3380CC4-5D6E-409C-BE32-E72D297353CC}">
                    <c16:uniqueId val="{00000008-C3CD-44B3-BF1F-F80B9332C32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入力シートサンプル!$J$5:$J$7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入力シートサンプル!$J$8:$J$19</c15:sqref>
                        </c15:formulaRef>
                      </c:ext>
                    </c:extLst>
                    <c:numCache>
                      <c:formatCode>#,##0.0_);[Red]\(#,##0.0\)</c:formatCode>
                      <c:ptCount val="12"/>
                      <c:pt idx="9">
                        <c:v>100</c:v>
                      </c:pt>
                      <c:pt idx="10">
                        <c:v>120</c:v>
                      </c:pt>
                      <c:pt idx="11">
                        <c:v>70</c:v>
                      </c:pt>
                    </c:numCache>
                  </c:numRef>
                </c:val>
                <c:extLst xmlns:c15="http://schemas.microsoft.com/office/drawing/2012/chart">
                  <c:ext xmlns:c16="http://schemas.microsoft.com/office/drawing/2014/chart" uri="{C3380CC4-5D6E-409C-BE32-E72D297353CC}">
                    <c16:uniqueId val="{00000009-C3CD-44B3-BF1F-F80B9332C32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入力シートサンプル!$K$5:$K$7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入力シートサンプル!$K$8:$K$19</c15:sqref>
                        </c15:formulaRef>
                      </c:ext>
                    </c:extLst>
                    <c:numCache>
                      <c:formatCode>#,##0.000_);[Red]\(#,##0.000\)</c:formatCode>
                      <c:ptCount val="12"/>
                      <c:pt idx="0">
                        <c:v>1.5E-3</c:v>
                      </c:pt>
                      <c:pt idx="1">
                        <c:v>1.1000000000000001E-3</c:v>
                      </c:pt>
                      <c:pt idx="2">
                        <c:v>4.0000000000000002E-4</c:v>
                      </c:pt>
                      <c:pt idx="3">
                        <c:v>4.0000000000000002E-4</c:v>
                      </c:pt>
                      <c:pt idx="4">
                        <c:v>4.0000000000000002E-4</c:v>
                      </c:pt>
                      <c:pt idx="5">
                        <c:v>4.0000000000000002E-4</c:v>
                      </c:pt>
                      <c:pt idx="6">
                        <c:v>1.6999999999999999E-3</c:v>
                      </c:pt>
                      <c:pt idx="7">
                        <c:v>2.5700000000000001E-2</c:v>
                      </c:pt>
                      <c:pt idx="8">
                        <c:v>7.6E-3</c:v>
                      </c:pt>
                      <c:pt idx="9">
                        <c:v>3.8999999999999998E-3</c:v>
                      </c:pt>
                      <c:pt idx="10">
                        <c:v>7.4000000000000003E-3</c:v>
                      </c:pt>
                      <c:pt idx="11">
                        <c:v>3.8999999999999998E-3</c:v>
                      </c:pt>
                    </c:numCache>
                  </c:numRef>
                </c:val>
                <c:extLst xmlns:c15="http://schemas.microsoft.com/office/drawing/2012/chart">
                  <c:ext xmlns:c16="http://schemas.microsoft.com/office/drawing/2014/chart" uri="{C3380CC4-5D6E-409C-BE32-E72D297353CC}">
                    <c16:uniqueId val="{0000000A-C3CD-44B3-BF1F-F80B9332C32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入力シートサンプル!$L$5:$L$7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入力シートサンプル!$L$8:$L$19</c15:sqref>
                        </c15:formulaRef>
                      </c:ext>
                    </c:extLst>
                    <c:numCache>
                      <c:formatCode>#,##0_);[Red]\(#,##0\)</c:formatCode>
                      <c:ptCount val="12"/>
                      <c:pt idx="0">
                        <c:v>292</c:v>
                      </c:pt>
                      <c:pt idx="1">
                        <c:v>209</c:v>
                      </c:pt>
                      <c:pt idx="2">
                        <c:v>83</c:v>
                      </c:pt>
                      <c:pt idx="3">
                        <c:v>83</c:v>
                      </c:pt>
                      <c:pt idx="4">
                        <c:v>83</c:v>
                      </c:pt>
                      <c:pt idx="5">
                        <c:v>83</c:v>
                      </c:pt>
                      <c:pt idx="6">
                        <c:v>334</c:v>
                      </c:pt>
                      <c:pt idx="7">
                        <c:v>4932</c:v>
                      </c:pt>
                      <c:pt idx="8">
                        <c:v>1463</c:v>
                      </c:pt>
                      <c:pt idx="9">
                        <c:v>752</c:v>
                      </c:pt>
                      <c:pt idx="10">
                        <c:v>1421</c:v>
                      </c:pt>
                      <c:pt idx="11">
                        <c:v>752</c:v>
                      </c:pt>
                    </c:numCache>
                  </c:numRef>
                </c:val>
                <c:extLst xmlns:c15="http://schemas.microsoft.com/office/drawing/2012/chart">
                  <c:ext xmlns:c16="http://schemas.microsoft.com/office/drawing/2014/chart" uri="{C3380CC4-5D6E-409C-BE32-E72D297353CC}">
                    <c16:uniqueId val="{0000000B-C3CD-44B3-BF1F-F80B9332C32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入力シートサンプル!$M$5:$M$7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入力シートサンプル!$M$8:$M$19</c15:sqref>
                        </c15:formulaRef>
                      </c:ext>
                    </c:extLst>
                    <c:numCache>
                      <c:formatCode>#,##0.0_);[Red]\(#,##0.0\)</c:formatCode>
                      <c:ptCount val="12"/>
                      <c:pt idx="2">
                        <c:v>37</c:v>
                      </c:pt>
                      <c:pt idx="3">
                        <c:v>265</c:v>
                      </c:pt>
                      <c:pt idx="4">
                        <c:v>527</c:v>
                      </c:pt>
                      <c:pt idx="5">
                        <c:v>426</c:v>
                      </c:pt>
                      <c:pt idx="6">
                        <c:v>9</c:v>
                      </c:pt>
                    </c:numCache>
                  </c:numRef>
                </c:val>
                <c:extLst xmlns:c15="http://schemas.microsoft.com/office/drawing/2012/chart">
                  <c:ext xmlns:c16="http://schemas.microsoft.com/office/drawing/2014/chart" uri="{C3380CC4-5D6E-409C-BE32-E72D297353CC}">
                    <c16:uniqueId val="{0000000C-C3CD-44B3-BF1F-F80B9332C32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入力シートサンプル!$N$5:$N$7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入力シートサンプル!$N$8:$N$19</c15:sqref>
                        </c15:formulaRef>
                      </c:ext>
                    </c:extLst>
                    <c:numCache>
                      <c:formatCode>#,##0_);[Red]\(#,##0\)</c:formatCode>
                      <c:ptCount val="12"/>
                      <c:pt idx="2">
                        <c:v>7588</c:v>
                      </c:pt>
                      <c:pt idx="3">
                        <c:v>32912</c:v>
                      </c:pt>
                      <c:pt idx="4">
                        <c:v>88366</c:v>
                      </c:pt>
                      <c:pt idx="5">
                        <c:v>103588</c:v>
                      </c:pt>
                      <c:pt idx="6">
                        <c:v>2478</c:v>
                      </c:pt>
                    </c:numCache>
                  </c:numRef>
                </c:val>
                <c:extLst xmlns:c15="http://schemas.microsoft.com/office/drawing/2012/chart">
                  <c:ext xmlns:c16="http://schemas.microsoft.com/office/drawing/2014/chart" uri="{C3380CC4-5D6E-409C-BE32-E72D297353CC}">
                    <c16:uniqueId val="{0000000D-C3CD-44B3-BF1F-F80B9332C32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入力シートサンプル!$O$5:$O$7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入力シートサンプル!$O$8:$O$19</c15:sqref>
                        </c15:formulaRef>
                      </c:ext>
                    </c:extLst>
                    <c:numCache>
                      <c:formatCode>#,##0.000_);[Red]\(#,##0.000\)</c:formatCode>
                      <c:ptCount val="12"/>
                      <c:pt idx="9">
                        <c:v>0.5</c:v>
                      </c:pt>
                      <c:pt idx="10">
                        <c:v>0.6</c:v>
                      </c:pt>
                      <c:pt idx="11">
                        <c:v>0.35</c:v>
                      </c:pt>
                    </c:numCache>
                  </c:numRef>
                </c:val>
                <c:extLst xmlns:c15="http://schemas.microsoft.com/office/drawing/2012/chart">
                  <c:ext xmlns:c16="http://schemas.microsoft.com/office/drawing/2014/chart" uri="{C3380CC4-5D6E-409C-BE32-E72D297353CC}">
                    <c16:uniqueId val="{0000000E-C3CD-44B3-BF1F-F80B9332C32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入力シートサンプル!$P$5:$P$7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C3CD-44B3-BF1F-F80B9332C32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入力シートサンプル!$Q$5:$Q$7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入力シートサンプル!$Q$8:$Q$19</c15:sqref>
                        </c15:formulaRef>
                      </c:ext>
                    </c:extLst>
                    <c:numCache>
                      <c:formatCode>#,##0.0_ ;[Red]\-#,##0.0\ </c:formatCode>
                      <c:ptCount val="12"/>
                      <c:pt idx="0">
                        <c:v>7.5207567599999994</c:v>
                      </c:pt>
                      <c:pt idx="1">
                        <c:v>9.6922498800000003</c:v>
                      </c:pt>
                      <c:pt idx="2">
                        <c:v>10.673736319238403</c:v>
                      </c:pt>
                      <c:pt idx="3">
                        <c:v>15.426802464000001</c:v>
                      </c:pt>
                      <c:pt idx="4">
                        <c:v>14.866471872000002</c:v>
                      </c:pt>
                      <c:pt idx="5">
                        <c:v>10.5172668</c:v>
                      </c:pt>
                      <c:pt idx="6">
                        <c:v>9.4978458480000008</c:v>
                      </c:pt>
                      <c:pt idx="7">
                        <c:v>11.356455144</c:v>
                      </c:pt>
                      <c:pt idx="8">
                        <c:v>16.072048596000002</c:v>
                      </c:pt>
                      <c:pt idx="9">
                        <c:v>17.595674820000003</c:v>
                      </c:pt>
                      <c:pt idx="10">
                        <c:v>16.222897067999998</c:v>
                      </c:pt>
                      <c:pt idx="11">
                        <c:v>12.625409052</c:v>
                      </c:pt>
                    </c:numCache>
                  </c:numRef>
                </c:val>
                <c:extLst xmlns:c15="http://schemas.microsoft.com/office/drawing/2012/chart">
                  <c:ext xmlns:c16="http://schemas.microsoft.com/office/drawing/2014/chart" uri="{C3380CC4-5D6E-409C-BE32-E72D297353CC}">
                    <c16:uniqueId val="{00000010-C3CD-44B3-BF1F-F80B9332C32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入力シートサンプル!$R$5:$R$7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入力シートサンプル!$R$8:$R$19</c15:sqref>
                        </c15:formulaRef>
                      </c:ext>
                    </c:extLst>
                    <c:numCache>
                      <c:formatCode>#,##0_);[Red]\(#,##0\)</c:formatCode>
                      <c:ptCount val="12"/>
                      <c:pt idx="0">
                        <c:v>411587</c:v>
                      </c:pt>
                      <c:pt idx="1">
                        <c:v>436826</c:v>
                      </c:pt>
                      <c:pt idx="2">
                        <c:v>708606</c:v>
                      </c:pt>
                      <c:pt idx="3">
                        <c:v>830680</c:v>
                      </c:pt>
                      <c:pt idx="4">
                        <c:v>1216289</c:v>
                      </c:pt>
                      <c:pt idx="5">
                        <c:v>1076104</c:v>
                      </c:pt>
                      <c:pt idx="6">
                        <c:v>739562</c:v>
                      </c:pt>
                      <c:pt idx="7">
                        <c:v>910408</c:v>
                      </c:pt>
                      <c:pt idx="8">
                        <c:v>1257858</c:v>
                      </c:pt>
                      <c:pt idx="9">
                        <c:v>1267776</c:v>
                      </c:pt>
                      <c:pt idx="10">
                        <c:v>1271663</c:v>
                      </c:pt>
                      <c:pt idx="11">
                        <c:v>839721</c:v>
                      </c:pt>
                    </c:numCache>
                  </c:numRef>
                </c:val>
                <c:extLst xmlns:c15="http://schemas.microsoft.com/office/drawing/2012/chart">
                  <c:ext xmlns:c16="http://schemas.microsoft.com/office/drawing/2014/chart" uri="{C3380CC4-5D6E-409C-BE32-E72D297353CC}">
                    <c16:uniqueId val="{00000011-C3CD-44B3-BF1F-F80B9332C32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入力シートサンプル!$S$5:$S$7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入力シートサンプル!$S$8:$S$19</c15:sqref>
                        </c15:formulaRef>
                      </c:ext>
                    </c:extLst>
                    <c:numCache>
                      <c:formatCode>#,##0.0_);[Red]\(#,##0.0\)</c:formatCode>
                      <c:ptCount val="12"/>
                      <c:pt idx="0">
                        <c:v>1650</c:v>
                      </c:pt>
                      <c:pt idx="1">
                        <c:v>1650</c:v>
                      </c:pt>
                      <c:pt idx="2">
                        <c:v>1300</c:v>
                      </c:pt>
                      <c:pt idx="3">
                        <c:v>1300</c:v>
                      </c:pt>
                      <c:pt idx="4">
                        <c:v>1250</c:v>
                      </c:pt>
                      <c:pt idx="5">
                        <c:v>1250</c:v>
                      </c:pt>
                      <c:pt idx="6">
                        <c:v>1440</c:v>
                      </c:pt>
                      <c:pt idx="7">
                        <c:v>1440</c:v>
                      </c:pt>
                      <c:pt idx="8">
                        <c:v>1270</c:v>
                      </c:pt>
                      <c:pt idx="9">
                        <c:v>1270</c:v>
                      </c:pt>
                      <c:pt idx="10">
                        <c:v>1400</c:v>
                      </c:pt>
                      <c:pt idx="11">
                        <c:v>1400</c:v>
                      </c:pt>
                    </c:numCache>
                  </c:numRef>
                </c:val>
                <c:extLst xmlns:c15="http://schemas.microsoft.com/office/drawing/2012/chart">
                  <c:ext xmlns:c16="http://schemas.microsoft.com/office/drawing/2014/chart" uri="{C3380CC4-5D6E-409C-BE32-E72D297353CC}">
                    <c16:uniqueId val="{00000012-C3CD-44B3-BF1F-F80B9332C32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入力シートサンプル!$T$5:$T$7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入力シートサンプル!$T$8:$T$19</c15:sqref>
                        </c15:formulaRef>
                      </c:ext>
                    </c:extLst>
                    <c:numCache>
                      <c:formatCode>#,##0_);[Red]\(#,##0\)</c:formatCode>
                      <c:ptCount val="12"/>
                      <c:pt idx="0">
                        <c:v>285450</c:v>
                      </c:pt>
                      <c:pt idx="1">
                        <c:v>285450</c:v>
                      </c:pt>
                      <c:pt idx="2">
                        <c:v>224900</c:v>
                      </c:pt>
                      <c:pt idx="3">
                        <c:v>224900</c:v>
                      </c:pt>
                      <c:pt idx="4">
                        <c:v>216250</c:v>
                      </c:pt>
                      <c:pt idx="5">
                        <c:v>216250</c:v>
                      </c:pt>
                      <c:pt idx="6">
                        <c:v>249120</c:v>
                      </c:pt>
                      <c:pt idx="7">
                        <c:v>249120</c:v>
                      </c:pt>
                      <c:pt idx="8">
                        <c:v>219710</c:v>
                      </c:pt>
                      <c:pt idx="9">
                        <c:v>219710</c:v>
                      </c:pt>
                      <c:pt idx="10">
                        <c:v>242200</c:v>
                      </c:pt>
                      <c:pt idx="11">
                        <c:v>242200</c:v>
                      </c:pt>
                    </c:numCache>
                  </c:numRef>
                </c:val>
                <c:extLst xmlns:c15="http://schemas.microsoft.com/office/drawing/2012/chart">
                  <c:ext xmlns:c16="http://schemas.microsoft.com/office/drawing/2014/chart" uri="{C3380CC4-5D6E-409C-BE32-E72D297353CC}">
                    <c16:uniqueId val="{00000013-C3CD-44B3-BF1F-F80B9332C32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入力シートサンプル!$AM$5:$AM$7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入力シートサンプル!$AM$8:$AM$19</c15:sqref>
                        </c15:formulaRef>
                      </c:ext>
                    </c:extLst>
                    <c:numCache>
                      <c:formatCode>0.0</c:formatCode>
                      <c:ptCount val="12"/>
                      <c:pt idx="0">
                        <c:v>1.9659600000000001E-3</c:v>
                      </c:pt>
                      <c:pt idx="1">
                        <c:v>1.441704E-3</c:v>
                      </c:pt>
                      <c:pt idx="2">
                        <c:v>4.3290335999999999E-2</c:v>
                      </c:pt>
                      <c:pt idx="3">
                        <c:v>0.306821856</c:v>
                      </c:pt>
                      <c:pt idx="4">
                        <c:v>0.60965193599999989</c:v>
                      </c:pt>
                      <c:pt idx="5">
                        <c:v>0.49291209600000002</c:v>
                      </c:pt>
                      <c:pt idx="6">
                        <c:v>1.2630648E-2</c:v>
                      </c:pt>
                      <c:pt idx="7">
                        <c:v>3.3683448000000005E-2</c:v>
                      </c:pt>
                      <c:pt idx="8">
                        <c:v>9.9608639999999998E-3</c:v>
                      </c:pt>
                      <c:pt idx="9">
                        <c:v>0.99583149599999998</c:v>
                      </c:pt>
                      <c:pt idx="10">
                        <c:v>1.198562736</c:v>
                      </c:pt>
                      <c:pt idx="11">
                        <c:v>0.69861549599999995</c:v>
                      </c:pt>
                    </c:numCache>
                  </c:numRef>
                </c:val>
                <c:extLst xmlns:c15="http://schemas.microsoft.com/office/drawing/2012/chart">
                  <c:ext xmlns:c16="http://schemas.microsoft.com/office/drawing/2014/chart" uri="{C3380CC4-5D6E-409C-BE32-E72D297353CC}">
                    <c16:uniqueId val="{00000014-C3CD-44B3-BF1F-F80B9332C32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入力シートサンプル!$W$5:$W$7</c15:sqref>
                        </c15:formulaRef>
                      </c:ext>
                    </c:extLst>
                    <c:strCache>
                      <c:ptCount val="3"/>
                      <c:pt idx="0">
                        <c:v>生産量
人数
営業日数
など</c:v>
                      </c:pt>
                      <c:pt idx="2">
                        <c:v>t</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入力シートサンプル!$W$8:$W$19</c15:sqref>
                        </c15:formulaRef>
                      </c:ext>
                    </c:extLst>
                    <c:numCache>
                      <c:formatCode>#,##0_);[Red]\(#,##0\)</c:formatCode>
                      <c:ptCount val="12"/>
                      <c:pt idx="0">
                        <c:v>150</c:v>
                      </c:pt>
                      <c:pt idx="1">
                        <c:v>210</c:v>
                      </c:pt>
                      <c:pt idx="2">
                        <c:v>220</c:v>
                      </c:pt>
                      <c:pt idx="3">
                        <c:v>320</c:v>
                      </c:pt>
                      <c:pt idx="4">
                        <c:v>420</c:v>
                      </c:pt>
                      <c:pt idx="5">
                        <c:v>350</c:v>
                      </c:pt>
                      <c:pt idx="6">
                        <c:v>300</c:v>
                      </c:pt>
                      <c:pt idx="7">
                        <c:v>320</c:v>
                      </c:pt>
                      <c:pt idx="8">
                        <c:v>450</c:v>
                      </c:pt>
                      <c:pt idx="9">
                        <c:v>420</c:v>
                      </c:pt>
                      <c:pt idx="10">
                        <c:v>330</c:v>
                      </c:pt>
                      <c:pt idx="11">
                        <c:v>310</c:v>
                      </c:pt>
                    </c:numCache>
                  </c:numRef>
                </c:val>
                <c:extLst xmlns:c15="http://schemas.microsoft.com/office/drawing/2012/chart">
                  <c:ext xmlns:c16="http://schemas.microsoft.com/office/drawing/2014/chart" uri="{C3380CC4-5D6E-409C-BE32-E72D297353CC}">
                    <c16:uniqueId val="{00000015-C3CD-44B3-BF1F-F80B9332C32D}"/>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入力シートサンプル!$X$5:$X$7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入力シートサンプル!$X$8:$X$19</c15:sqref>
                        </c15:formulaRef>
                      </c:ext>
                    </c:extLst>
                    <c:numCache>
                      <c:formatCode>#,##0_);[Red]\(#,##0\)</c:formatCode>
                      <c:ptCount val="12"/>
                      <c:pt idx="0">
                        <c:v>3150</c:v>
                      </c:pt>
                      <c:pt idx="1">
                        <c:v>4410</c:v>
                      </c:pt>
                      <c:pt idx="2">
                        <c:v>4620</c:v>
                      </c:pt>
                      <c:pt idx="3">
                        <c:v>5560</c:v>
                      </c:pt>
                      <c:pt idx="4">
                        <c:v>7820</c:v>
                      </c:pt>
                      <c:pt idx="5">
                        <c:v>6350</c:v>
                      </c:pt>
                      <c:pt idx="6">
                        <c:v>5250</c:v>
                      </c:pt>
                      <c:pt idx="7">
                        <c:v>5720</c:v>
                      </c:pt>
                      <c:pt idx="8">
                        <c:v>9400</c:v>
                      </c:pt>
                      <c:pt idx="9">
                        <c:v>7800</c:v>
                      </c:pt>
                      <c:pt idx="10">
                        <c:v>5600</c:v>
                      </c:pt>
                      <c:pt idx="11">
                        <c:v>5200</c:v>
                      </c:pt>
                    </c:numCache>
                  </c:numRef>
                </c:val>
                <c:extLst xmlns:c15="http://schemas.microsoft.com/office/drawing/2012/chart">
                  <c:ext xmlns:c16="http://schemas.microsoft.com/office/drawing/2014/chart" uri="{C3380CC4-5D6E-409C-BE32-E72D297353CC}">
                    <c16:uniqueId val="{00000016-C3CD-44B3-BF1F-F80B9332C32D}"/>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入力シートサンプル!$Z$5:$Z$7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入力シートサンプル!$Z$8:$Z$19</c15:sqref>
                        </c15:formulaRef>
                      </c:ext>
                    </c:extLst>
                    <c:numCache>
                      <c:formatCode>#,##0.000_ ;[Red]\-#,##0.000\ </c:formatCode>
                      <c:ptCount val="12"/>
                      <c:pt idx="0">
                        <c:v>5.0138378399999996E-2</c:v>
                      </c:pt>
                      <c:pt idx="1">
                        <c:v>4.6153570857142862E-2</c:v>
                      </c:pt>
                      <c:pt idx="2">
                        <c:v>4.8516983269265464E-2</c:v>
                      </c:pt>
                      <c:pt idx="3">
                        <c:v>4.8208757700000007E-2</c:v>
                      </c:pt>
                      <c:pt idx="4">
                        <c:v>3.5396361600000002E-2</c:v>
                      </c:pt>
                      <c:pt idx="5">
                        <c:v>3.0049333714285715E-2</c:v>
                      </c:pt>
                      <c:pt idx="6">
                        <c:v>3.165948616E-2</c:v>
                      </c:pt>
                      <c:pt idx="7">
                        <c:v>3.5488922324999998E-2</c:v>
                      </c:pt>
                      <c:pt idx="8">
                        <c:v>3.5715663546666672E-2</c:v>
                      </c:pt>
                      <c:pt idx="9">
                        <c:v>4.1894463857142863E-2</c:v>
                      </c:pt>
                      <c:pt idx="10">
                        <c:v>4.9160294145454538E-2</c:v>
                      </c:pt>
                      <c:pt idx="11">
                        <c:v>4.0727125974193548E-2</c:v>
                      </c:pt>
                    </c:numCache>
                  </c:numRef>
                </c:val>
                <c:extLst xmlns:c15="http://schemas.microsoft.com/office/drawing/2012/chart">
                  <c:ext xmlns:c16="http://schemas.microsoft.com/office/drawing/2014/chart" uri="{C3380CC4-5D6E-409C-BE32-E72D297353CC}">
                    <c16:uniqueId val="{00000017-C3CD-44B3-BF1F-F80B9332C32D}"/>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入力シートサンプル!$AA$5:$AA$7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入力シートサンプル!$C$8:$C$19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入力シートサンプル!$AA$8:$AA$19</c15:sqref>
                        </c15:formulaRef>
                      </c:ext>
                    </c:extLst>
                    <c:numCache>
                      <c:formatCode>#,##0.000_ ;[Red]\-#,##0.000\ </c:formatCode>
                      <c:ptCount val="12"/>
                      <c:pt idx="0">
                        <c:v>2.3875418285714285</c:v>
                      </c:pt>
                      <c:pt idx="1">
                        <c:v>2.1977890884353743</c:v>
                      </c:pt>
                      <c:pt idx="2">
                        <c:v>2.3103325366316887</c:v>
                      </c:pt>
                      <c:pt idx="3">
                        <c:v>2.7746047597122305</c:v>
                      </c:pt>
                      <c:pt idx="4">
                        <c:v>1.9010833595907932</c:v>
                      </c:pt>
                      <c:pt idx="5">
                        <c:v>1.6562624881889763</c:v>
                      </c:pt>
                      <c:pt idx="6">
                        <c:v>1.809113494857143</c:v>
                      </c:pt>
                      <c:pt idx="7">
                        <c:v>1.9853942559440561</c:v>
                      </c:pt>
                      <c:pt idx="8">
                        <c:v>1.7097924038297874</c:v>
                      </c:pt>
                      <c:pt idx="9">
                        <c:v>2.2558557461538462</c:v>
                      </c:pt>
                      <c:pt idx="10">
                        <c:v>2.8969459049999995</c:v>
                      </c:pt>
                      <c:pt idx="11">
                        <c:v>2.4279632792307693</c:v>
                      </c:pt>
                    </c:numCache>
                  </c:numRef>
                </c:val>
                <c:extLst xmlns:c15="http://schemas.microsoft.com/office/drawing/2012/chart">
                  <c:ext xmlns:c16="http://schemas.microsoft.com/office/drawing/2014/chart" uri="{C3380CC4-5D6E-409C-BE32-E72D297353CC}">
                    <c16:uniqueId val="{00000018-C3CD-44B3-BF1F-F80B9332C32D}"/>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'入力シート（2022年）'!$Q$21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A43-4E89-8722-D32288262B12}"/>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2-AA43-4E89-8722-D32288262B1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AA43-4E89-8722-D32288262B1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AA43-4E89-8722-D32288262B1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AA43-4E89-8722-D32288262B1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AA43-4E89-8722-D32288262B1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AA43-4E89-8722-D32288262B1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AA43-4E89-8722-D32288262B1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AA43-4E89-8722-D32288262B1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AA43-4E89-8722-D32288262B1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AA43-4E89-8722-D32288262B1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AA43-4E89-8722-D32288262B1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AA43-4E89-8722-D32288262B1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AA43-4E89-8722-D32288262B1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AA43-4E89-8722-D32288262B1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AA43-4E89-8722-D32288262B1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AA43-4E89-8722-D32288262B1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'入力シート（2022年）'!$AA$5:$AA$7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AA43-4E89-8722-D32288262B12}"/>
                  </c:ext>
                </c:extLst>
              </c15:ser>
            </c15:filteredBarSeries>
          </c:ext>
        </c:extLst>
      </c:barChart>
      <c:lineChart>
        <c:grouping val="standard"/>
        <c:varyColors val="0"/>
        <c:ser>
          <c:idx val="17"/>
          <c:order val="17"/>
          <c:tx>
            <c:strRef>
              <c:f>'入力シート（2022年）'!$Z$21</c:f>
              <c:strCache>
                <c:ptCount val="1"/>
                <c:pt idx="0">
                  <c:v>原単位①</c:v>
                </c:pt>
              </c:strCache>
            </c:strRef>
          </c:tx>
          <c:spPr>
            <a:ln w="28575" cap="rnd">
              <a:solidFill>
                <a:srgbClr val="FF0000"/>
              </a:solidFill>
              <a:round/>
            </a:ln>
            <a:effectLst/>
          </c:spPr>
          <c:marker>
            <c:symbol val="none"/>
          </c:marker>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'入力シート（2022年）'!$Z$8:$Z$19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AA43-4E89-8722-D32288262B12}"/>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0"/>
          <c:order val="0"/>
          <c:tx>
            <c:strRef>
              <c:f>出力シートサンプル!$AE$5:$AE$6</c:f>
              <c:strCache>
                <c:ptCount val="2"/>
                <c:pt idx="0">
                  <c:v>電力</c:v>
                </c:pt>
              </c:strCache>
            </c:strRef>
          </c:tx>
          <c:spPr>
            <a:solidFill>
              <a:schemeClr val="accent2">
                <a:lumMod val="60000"/>
                <a:lumOff val="40000"/>
              </a:schemeClr>
            </a:solidFill>
            <a:ln>
              <a:noFill/>
            </a:ln>
            <a:effectLst/>
          </c:spPr>
          <c:invertIfNegative val="0"/>
          <c:cat>
            <c:numRef>
              <c:extLst>
                <c:ext xmlns:c15="http://schemas.microsoft.com/office/drawing/2012/chart" uri="{02D57815-91ED-43cb-92C2-25804820EDAC}">
                  <c15:fullRef>
                    <c15:sqref>出力シートサンプル!$C$8:$C$13</c15:sqref>
                  </c15:fullRef>
                </c:ext>
              </c:extLst>
              <c:f>出力シートサンプル!$C$8:$C$12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出力シートサンプル!$AE$8:$AE$13</c15:sqref>
                  </c15:fullRef>
                </c:ext>
              </c:extLst>
              <c:f>出力シートサンプル!$AE$8:$AE$12</c:f>
              <c:numCache>
                <c:formatCode>0.0</c:formatCode>
                <c:ptCount val="5"/>
                <c:pt idx="0">
                  <c:v>87.285705247238411</c:v>
                </c:pt>
                <c:pt idx="1">
                  <c:v>78.557134722514547</c:v>
                </c:pt>
                <c:pt idx="2">
                  <c:v>86.412848194766028</c:v>
                </c:pt>
                <c:pt idx="3">
                  <c:v>84.684591230870694</c:v>
                </c:pt>
                <c:pt idx="4">
                  <c:v>81.297207581635874</c:v>
                </c:pt>
              </c:numCache>
            </c:numRef>
          </c:val>
          <c:extLst xmlns:c15="http://schemas.microsoft.com/office/drawing/2012/chart">
            <c:ext xmlns:c16="http://schemas.microsoft.com/office/drawing/2014/chart" uri="{C3380CC4-5D6E-409C-BE32-E72D297353CC}">
              <c16:uniqueId val="{00000000-C622-46F1-B6BA-F2E7CFC96CF2}"/>
            </c:ext>
          </c:extLst>
        </c:ser>
        <c:ser>
          <c:idx val="3"/>
          <c:order val="3"/>
          <c:tx>
            <c:strRef>
              <c:f>出力シートサンプル!$AG$4:$AG$5</c:f>
              <c:strCache>
                <c:ptCount val="2"/>
                <c:pt idx="1">
                  <c:v>燃料</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出力シートサンプル!$C$8:$C$13</c15:sqref>
                  </c15:fullRef>
                </c:ext>
              </c:extLst>
              <c:f>出力シートサンプル!$C$8:$C$12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出力シートサンプル!$AH$8:$AH$13</c15:sqref>
                  </c15:fullRef>
                </c:ext>
              </c:extLst>
              <c:f>出力シートサンプル!$AH$8:$AH$12</c:f>
              <c:numCache>
                <c:formatCode>#,##0.0</c:formatCode>
                <c:ptCount val="5"/>
                <c:pt idx="0">
                  <c:v>60.376540800000001</c:v>
                </c:pt>
                <c:pt idx="1">
                  <c:v>54.338886720000005</c:v>
                </c:pt>
                <c:pt idx="2">
                  <c:v>59.772775392000007</c:v>
                </c:pt>
                <c:pt idx="3">
                  <c:v>58.577319884160005</c:v>
                </c:pt>
                <c:pt idx="4">
                  <c:v>56.234227088793617</c:v>
                </c:pt>
              </c:numCache>
            </c:numRef>
          </c:val>
          <c:extLst xmlns:c15="http://schemas.microsoft.com/office/drawing/2012/chart">
            <c:ext xmlns:c16="http://schemas.microsoft.com/office/drawing/2014/chart" uri="{C3380CC4-5D6E-409C-BE32-E72D297353CC}">
              <c16:uniqueId val="{00000001-C622-46F1-B6BA-F2E7CFC96CF2}"/>
            </c:ext>
          </c:extLst>
        </c:ser>
        <c:ser>
          <c:idx val="7"/>
          <c:order val="7"/>
          <c:tx>
            <c:strRef>
              <c:f>出力シートサンプル!$AJ$4:$AJ$5</c:f>
              <c:strCache>
                <c:ptCount val="2"/>
                <c:pt idx="1">
                  <c:v>ガス</c:v>
                </c:pt>
              </c:strCache>
            </c:strRef>
          </c:tx>
          <c:spPr>
            <a:solidFill>
              <a:schemeClr val="bg2">
                <a:lumMod val="50000"/>
              </a:schemeClr>
            </a:solidFill>
            <a:ln>
              <a:noFill/>
            </a:ln>
            <a:effectLst/>
          </c:spPr>
          <c:invertIfNegative val="0"/>
          <c:cat>
            <c:numRef>
              <c:extLst>
                <c:ext xmlns:c15="http://schemas.microsoft.com/office/drawing/2012/chart" uri="{02D57815-91ED-43cb-92C2-25804820EDAC}">
                  <c15:fullRef>
                    <c15:sqref>出力シートサンプル!$C$8:$C$13</c15:sqref>
                  </c15:fullRef>
                </c:ext>
              </c:extLst>
              <c:f>出力シートサンプル!$C$8:$C$12</c:f>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出力シートサンプル!$AL$8:$AL$13</c15:sqref>
                  </c15:fullRef>
                </c:ext>
              </c:extLst>
              <c:f>出力シートサンプル!$AL$8:$AL$12</c:f>
              <c:numCache>
                <c:formatCode>0.0</c:formatCode>
                <c:ptCount val="5"/>
                <c:pt idx="0">
                  <c:v>4.4053685759999999</c:v>
                </c:pt>
                <c:pt idx="1">
                  <c:v>3.9648317183999997</c:v>
                </c:pt>
                <c:pt idx="2">
                  <c:v>4.3613148902400001</c:v>
                </c:pt>
                <c:pt idx="3">
                  <c:v>4.2740885924352003</c:v>
                </c:pt>
                <c:pt idx="4">
                  <c:v>4.1031250487377928</c:v>
                </c:pt>
              </c:numCache>
            </c:numRef>
          </c:val>
          <c:extLst xmlns:c15="http://schemas.microsoft.com/office/drawing/2012/chart">
            <c:ext xmlns:c16="http://schemas.microsoft.com/office/drawing/2014/chart" uri="{C3380CC4-5D6E-409C-BE32-E72D297353CC}">
              <c16:uniqueId val="{00000002-C622-46F1-B6BA-F2E7CFC96CF2}"/>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1"/>
                <c:order val="1"/>
                <c:tx>
                  <c:strRef>
                    <c:extLst>
                      <c:ext uri="{02D57815-91ED-43cb-92C2-25804820EDAC}">
                        <c15:formulaRef>
                          <c15:sqref>出力シートサンプル!$AF$5:$AF$6</c15:sqref>
                        </c15:formulaRef>
                      </c:ext>
                    </c:extLst>
                    <c:strCache>
                      <c:ptCount val="2"/>
                      <c:pt idx="0">
                        <c:v>燃料</c:v>
                      </c:pt>
                      <c:pt idx="1">
                        <c:v>Ａ重油</c:v>
                      </c:pt>
                    </c:strCache>
                  </c:strRef>
                </c:tx>
                <c:spPr>
                  <a:solidFill>
                    <a:schemeClr val="accent6">
                      <a:shade val="61000"/>
                    </a:schemeClr>
                  </a:solidFill>
                  <a:ln>
                    <a:noFill/>
                  </a:ln>
                  <a:effectLst/>
                </c:spPr>
                <c:invertIfNegative val="0"/>
                <c:cat>
                  <c:numRef>
                    <c:extLst>
                      <c:ext uri="{02D57815-91ED-43cb-92C2-25804820EDAC}">
                        <c15:fullRef>
                          <c15:sqref>出力シートサンプル!$C$8:$C$13</c15:sqref>
                        </c15:fullRef>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ullRef>
                          <c15:sqref>出力シートサンプル!$AF$7:$AF$15</c15:sqref>
                        </c15:fullRef>
                        <c15:formulaRef>
                          <c15:sqref>(出力シートサンプル!$AF$7:$AF$11,出力シートサンプル!$AF$13:$AF$15)</c15:sqref>
                        </c15:formulaRef>
                      </c:ext>
                    </c:extLst>
                    <c:numCache>
                      <c:formatCode>#,##0.0</c:formatCode>
                      <c:ptCount val="8"/>
                      <c:pt idx="1">
                        <c:v>38.333640000000003</c:v>
                      </c:pt>
                      <c:pt idx="2">
                        <c:v>34.500276000000007</c:v>
                      </c:pt>
                      <c:pt idx="3">
                        <c:v>37.950303600000005</c:v>
                      </c:pt>
                      <c:pt idx="4">
                        <c:v>37.191297528000007</c:v>
                      </c:pt>
                      <c:pt idx="5">
                        <c:v>0</c:v>
                      </c:pt>
                      <c:pt idx="6">
                        <c:v>183.67916275488005</c:v>
                      </c:pt>
                      <c:pt idx="7">
                        <c:v>329.02468550976005</c:v>
                      </c:pt>
                    </c:numCache>
                  </c:numRef>
                </c:val>
                <c:extLst>
                  <c:ext xmlns:c16="http://schemas.microsoft.com/office/drawing/2014/chart" uri="{C3380CC4-5D6E-409C-BE32-E72D297353CC}">
                    <c16:uniqueId val="{00000003-C622-46F1-B6BA-F2E7CFC96CF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出力シートサンプル!$AG$5:$AG$6</c15:sqref>
                        </c15:formulaRef>
                      </c:ext>
                    </c:extLst>
                    <c:strCache>
                      <c:ptCount val="2"/>
                      <c:pt idx="0">
                        <c:v>燃料</c:v>
                      </c:pt>
                      <c:pt idx="1">
                        <c:v>灯油</c:v>
                      </c:pt>
                    </c:strCache>
                  </c:strRef>
                </c:tx>
                <c:spPr>
                  <a:solidFill>
                    <a:schemeClr val="accent6">
                      <a:shade val="76000"/>
                    </a:schemeClr>
                  </a:solidFill>
                  <a:ln>
                    <a:noFill/>
                  </a:ln>
                  <a:effectLst/>
                </c:spPr>
                <c:invertIfNegative val="0"/>
                <c:cat>
                  <c:numRef>
                    <c:extLst>
                      <c:ext xmlns:c15="http://schemas.microsoft.com/office/drawing/2012/chart" uri="{02D57815-91ED-43cb-92C2-25804820EDAC}">
                        <c15:fullRef>
                          <c15:sqref>出力シートサンプル!$C$8:$C$13</c15:sqref>
                        </c15:fullRef>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出力シートサンプル!$AG$7:$AG$15</c15:sqref>
                        </c15:fullRef>
                        <c15:formulaRef>
                          <c15:sqref>(出力シートサンプル!$AG$7:$AG$11,出力シートサンプル!$AG$13:$AG$15)</c15:sqref>
                        </c15:formulaRef>
                      </c:ext>
                    </c:extLst>
                    <c:numCache>
                      <c:formatCode>#,##0.0</c:formatCode>
                      <c:ptCount val="8"/>
                      <c:pt idx="1">
                        <c:v>22.042900799999998</c:v>
                      </c:pt>
                      <c:pt idx="2">
                        <c:v>19.838610719999998</c:v>
                      </c:pt>
                      <c:pt idx="3">
                        <c:v>21.822471792000002</c:v>
                      </c:pt>
                      <c:pt idx="4">
                        <c:v>21.386022356160002</c:v>
                      </c:pt>
                      <c:pt idx="5">
                        <c:v>0</c:v>
                      </c:pt>
                      <c:pt idx="6">
                        <c:v>105.6205871300736</c:v>
                      </c:pt>
                      <c:pt idx="7">
                        <c:v>189.19827346014722</c:v>
                      </c:pt>
                    </c:numCache>
                  </c:numRef>
                </c:val>
                <c:extLst xmlns:c15="http://schemas.microsoft.com/office/drawing/2012/chart">
                  <c:ext xmlns:c16="http://schemas.microsoft.com/office/drawing/2014/chart" uri="{C3380CC4-5D6E-409C-BE32-E72D297353CC}">
                    <c16:uniqueId val="{00000004-C622-46F1-B6BA-F2E7CFC96CF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出力シートサンプル!$AI$5:$AI$6</c15:sqref>
                        </c15:formulaRef>
                      </c:ext>
                    </c:extLst>
                    <c:strCache>
                      <c:ptCount val="2"/>
                      <c:pt idx="0">
                        <c:v>ガス</c:v>
                      </c:pt>
                      <c:pt idx="1">
                        <c:v>LPG</c:v>
                      </c:pt>
                    </c:strCache>
                  </c:strRef>
                </c:tx>
                <c:spPr>
                  <a:solidFill>
                    <a:schemeClr val="accent6">
                      <a:tint val="93000"/>
                    </a:schemeClr>
                  </a:solidFill>
                  <a:ln>
                    <a:noFill/>
                  </a:ln>
                  <a:effectLst/>
                </c:spPr>
                <c:invertIfNegative val="0"/>
                <c:cat>
                  <c:numRef>
                    <c:extLst>
                      <c:ext xmlns:c15="http://schemas.microsoft.com/office/drawing/2012/chart" uri="{02D57815-91ED-43cb-92C2-25804820EDAC}">
                        <c15:fullRef>
                          <c15:sqref>出力シートサンプル!$C$8:$C$13</c15:sqref>
                        </c15:fullRef>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出力シートサンプル!$AI$7:$AI$15</c15:sqref>
                        </c15:fullRef>
                        <c15:formulaRef>
                          <c15:sqref>(出力シートサンプル!$AI$7:$AI$11,出力シートサンプル!$AI$13:$AI$15)</c15:sqref>
                        </c15:formulaRef>
                      </c:ext>
                    </c:extLst>
                    <c:numCache>
                      <c:formatCode>0.0</c:formatCode>
                      <c:ptCount val="8"/>
                      <c:pt idx="1">
                        <c:v>0.90180081600000006</c:v>
                      </c:pt>
                      <c:pt idx="2">
                        <c:v>0.81162073440000004</c:v>
                      </c:pt>
                      <c:pt idx="3">
                        <c:v>0.89278280784000008</c:v>
                      </c:pt>
                      <c:pt idx="4">
                        <c:v>0.87492715168320023</c:v>
                      </c:pt>
                      <c:pt idx="5">
                        <c:v>0</c:v>
                      </c:pt>
                      <c:pt idx="6">
                        <c:v>0</c:v>
                      </c:pt>
                      <c:pt idx="7">
                        <c:v>0</c:v>
                      </c:pt>
                    </c:numCache>
                  </c:numRef>
                </c:val>
                <c:extLst xmlns:c15="http://schemas.microsoft.com/office/drawing/2012/chart">
                  <c:ext xmlns:c16="http://schemas.microsoft.com/office/drawing/2014/chart" uri="{C3380CC4-5D6E-409C-BE32-E72D297353CC}">
                    <c16:uniqueId val="{00000005-C622-46F1-B6BA-F2E7CFC96CF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出力シートサンプル!$AJ$5:$AJ$6</c15:sqref>
                        </c15:formulaRef>
                      </c:ext>
                    </c:extLst>
                    <c:strCache>
                      <c:ptCount val="2"/>
                      <c:pt idx="0">
                        <c:v>ガス</c:v>
                      </c:pt>
                      <c:pt idx="1">
                        <c:v>都市ガス</c:v>
                      </c:pt>
                    </c:strCache>
                  </c:strRef>
                </c:tx>
                <c:spPr>
                  <a:solidFill>
                    <a:schemeClr val="accent6">
                      <a:tint val="77000"/>
                    </a:schemeClr>
                  </a:solidFill>
                  <a:ln>
                    <a:noFill/>
                  </a:ln>
                  <a:effectLst/>
                </c:spPr>
                <c:invertIfNegative val="0"/>
                <c:cat>
                  <c:numRef>
                    <c:extLst>
                      <c:ext xmlns:c15="http://schemas.microsoft.com/office/drawing/2012/chart" uri="{02D57815-91ED-43cb-92C2-25804820EDAC}">
                        <c15:fullRef>
                          <c15:sqref>出力シートサンプル!$C$8:$C$13</c15:sqref>
                        </c15:fullRef>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出力シートサンプル!$AJ$7:$AJ$15</c15:sqref>
                        </c15:fullRef>
                        <c15:formulaRef>
                          <c15:sqref>(出力シートサンプル!$AJ$7:$AJ$11,出力シートサンプル!$AJ$13:$AJ$15)</c15:sqref>
                        </c15:formulaRef>
                      </c:ext>
                    </c:extLst>
                    <c:numCache>
                      <c:formatCode>0.0</c:formatCode>
                      <c:ptCount val="8"/>
                      <c:pt idx="1">
                        <c:v>1.4609817599999999</c:v>
                      </c:pt>
                      <c:pt idx="2">
                        <c:v>1.3148835839999999</c:v>
                      </c:pt>
                      <c:pt idx="3">
                        <c:v>1.4463719424000001</c:v>
                      </c:pt>
                      <c:pt idx="4">
                        <c:v>1.4174445035520002</c:v>
                      </c:pt>
                      <c:pt idx="5">
                        <c:v>0</c:v>
                      </c:pt>
                      <c:pt idx="6">
                        <c:v>0</c:v>
                      </c:pt>
                      <c:pt idx="7">
                        <c:v>0</c:v>
                      </c:pt>
                    </c:numCache>
                  </c:numRef>
                </c:val>
                <c:extLst xmlns:c15="http://schemas.microsoft.com/office/drawing/2012/chart">
                  <c:ext xmlns:c16="http://schemas.microsoft.com/office/drawing/2014/chart" uri="{C3380CC4-5D6E-409C-BE32-E72D297353CC}">
                    <c16:uniqueId val="{00000006-C622-46F1-B6BA-F2E7CFC96CF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出力シートサンプル!$AK$5:$AK$6</c15:sqref>
                        </c15:formulaRef>
                      </c:ext>
                    </c:extLst>
                    <c:strCache>
                      <c:ptCount val="2"/>
                      <c:pt idx="0">
                        <c:v>ガス</c:v>
                      </c:pt>
                      <c:pt idx="1">
                        <c:v>LNG</c:v>
                      </c:pt>
                    </c:strCache>
                  </c:strRef>
                </c:tx>
                <c:spPr>
                  <a:solidFill>
                    <a:schemeClr val="accent6">
                      <a:tint val="62000"/>
                    </a:schemeClr>
                  </a:solidFill>
                  <a:ln>
                    <a:noFill/>
                  </a:ln>
                  <a:effectLst/>
                </c:spPr>
                <c:invertIfNegative val="0"/>
                <c:cat>
                  <c:numRef>
                    <c:extLst>
                      <c:ext xmlns:c15="http://schemas.microsoft.com/office/drawing/2012/chart" uri="{02D57815-91ED-43cb-92C2-25804820EDAC}">
                        <c15:fullRef>
                          <c15:sqref>出力シートサンプル!$C$8:$C$13</c15:sqref>
                        </c15:fullRef>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xmlns:c15="http://schemas.microsoft.com/office/drawing/2012/chart" uri="{02D57815-91ED-43cb-92C2-25804820EDAC}">
                        <c15:fullRef>
                          <c15:sqref>出力シートサンプル!$AK$7:$AK$15</c15:sqref>
                        </c15:fullRef>
                        <c15:formulaRef>
                          <c15:sqref>(出力シートサンプル!$AK$7:$AK$11,出力シートサンプル!$AK$13:$AK$15)</c15:sqref>
                        </c15:formulaRef>
                      </c:ext>
                    </c:extLst>
                    <c:numCache>
                      <c:formatCode>0.0</c:formatCode>
                      <c:ptCount val="8"/>
                      <c:pt idx="1">
                        <c:v>2.042586</c:v>
                      </c:pt>
                      <c:pt idx="2">
                        <c:v>1.8383273999999998</c:v>
                      </c:pt>
                      <c:pt idx="3">
                        <c:v>2.02216014</c:v>
                      </c:pt>
                      <c:pt idx="4">
                        <c:v>1.9817169371999999</c:v>
                      </c:pt>
                      <c:pt idx="5">
                        <c:v>0</c:v>
                      </c:pt>
                      <c:pt idx="6">
                        <c:v>0</c:v>
                      </c:pt>
                      <c:pt idx="7">
                        <c:v>0</c:v>
                      </c:pt>
                    </c:numCache>
                  </c:numRef>
                </c:val>
                <c:extLst xmlns:c15="http://schemas.microsoft.com/office/drawing/2012/chart">
                  <c:ext xmlns:c16="http://schemas.microsoft.com/office/drawing/2014/chart" uri="{C3380CC4-5D6E-409C-BE32-E72D297353CC}">
                    <c16:uniqueId val="{00000007-C622-46F1-B6BA-F2E7CFC96CF2}"/>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
          <c:order val="1"/>
          <c:spPr>
            <a:solidFill>
              <a:schemeClr val="accent2">
                <a:lumMod val="60000"/>
                <a:lumOff val="4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出力シートサンプル!$D$8:$D$12</c:f>
              <c:numCache>
                <c:formatCode>#,##0_);[Red]\(#,##0\)</c:formatCode>
                <c:ptCount val="5"/>
                <c:pt idx="0">
                  <c:v>346635.9498</c:v>
                </c:pt>
                <c:pt idx="1">
                  <c:v>311972.35481999995</c:v>
                </c:pt>
                <c:pt idx="2">
                  <c:v>343169.59030200006</c:v>
                </c:pt>
                <c:pt idx="3">
                  <c:v>336306.19849595998</c:v>
                </c:pt>
                <c:pt idx="4">
                  <c:v>322853.95055612159</c:v>
                </c:pt>
              </c:numCache>
            </c:numRef>
          </c:val>
          <c:extLst xmlns:c15="http://schemas.microsoft.com/office/drawing/2012/chart">
            <c:ext xmlns:c16="http://schemas.microsoft.com/office/drawing/2014/chart" uri="{C3380CC4-5D6E-409C-BE32-E72D297353CC}">
              <c16:uniqueId val="{00000000-E929-461A-BA84-EC9F297FAB92}"/>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spPr>
                  <a:solidFill>
                    <a:schemeClr val="accent2">
                      <a:shade val="76000"/>
                    </a:schemeClr>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val>
                <c:extLst>
                  <c:ext xmlns:c16="http://schemas.microsoft.com/office/drawing/2014/chart" uri="{C3380CC4-5D6E-409C-BE32-E72D297353CC}">
                    <c16:uniqueId val="{00000001-E929-461A-BA84-EC9F297FAB92}"/>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光熱水費（円）と原単位③</a:t>
            </a:r>
          </a:p>
        </c:rich>
      </c:tx>
      <c:layout>
        <c:manualLayout>
          <c:xMode val="edge"/>
          <c:yMode val="edge"/>
          <c:x val="0.30161312103631116"/>
          <c:y val="4.910484638849606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4231357069478068"/>
        </c:manualLayout>
      </c:layout>
      <c:barChart>
        <c:barDir val="col"/>
        <c:grouping val="clustered"/>
        <c:varyColors val="0"/>
        <c:ser>
          <c:idx val="17"/>
          <c:order val="17"/>
          <c:tx>
            <c:strRef>
              <c:f>出力シートサンプル!$U$16</c:f>
              <c:strCache>
                <c:ptCount val="1"/>
                <c:pt idx="0">
                  <c:v>光熱水費</c:v>
                </c:pt>
              </c:strCache>
            </c:strRef>
          </c:tx>
          <c:spPr>
            <a:solidFill>
              <a:schemeClr val="accent4">
                <a:lumMod val="60000"/>
                <a:lumOff val="4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出力シートサンプル!$U$8:$U$12</c:f>
              <c:numCache>
                <c:formatCode>#,##0_);[Red]\(#,##0\)</c:formatCode>
                <c:ptCount val="5"/>
                <c:pt idx="0">
                  <c:v>13842340</c:v>
                </c:pt>
                <c:pt idx="1">
                  <c:v>12458105.999999998</c:v>
                </c:pt>
                <c:pt idx="2">
                  <c:v>13703916.600000001</c:v>
                </c:pt>
                <c:pt idx="3">
                  <c:v>13429838.268000001</c:v>
                </c:pt>
                <c:pt idx="4">
                  <c:v>12892644.73728</c:v>
                </c:pt>
              </c:numCache>
            </c:numRef>
          </c:val>
          <c:extLst xmlns:c15="http://schemas.microsoft.com/office/drawing/2012/chart">
            <c:ext xmlns:c16="http://schemas.microsoft.com/office/drawing/2014/chart" uri="{C3380CC4-5D6E-409C-BE32-E72D297353CC}">
              <c16:uniqueId val="{00000000-779E-4ABF-8CFD-22A455923AF3}"/>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779E-4ABF-8CFD-22A455923AF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779E-4ABF-8CFD-22A455923AF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779E-4ABF-8CFD-22A455923AF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779E-4ABF-8CFD-22A455923AF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779E-4ABF-8CFD-22A455923AF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779E-4ABF-8CFD-22A455923AF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779E-4ABF-8CFD-22A455923AF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779E-4ABF-8CFD-22A455923AF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779E-4ABF-8CFD-22A455923AF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779E-4ABF-8CFD-22A455923AF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779E-4ABF-8CFD-22A455923AF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779E-4ABF-8CFD-22A455923AF3}"/>
                  </c:ext>
                </c:extLst>
              </c15:ser>
            </c15:filteredBarSeries>
          </c:ext>
        </c:extLst>
      </c:barChart>
      <c:lineChart>
        <c:grouping val="standard"/>
        <c:varyColors val="0"/>
        <c:ser>
          <c:idx val="22"/>
          <c:order val="22"/>
          <c:tx>
            <c:strRef>
              <c:f>出力シートサンプル!$AB$16</c:f>
              <c:strCache>
                <c:ptCount val="1"/>
                <c:pt idx="0">
                  <c:v>原単位③</c:v>
                </c:pt>
              </c:strCache>
            </c:strRef>
          </c:tx>
          <c:spPr>
            <a:ln w="28575" cap="rnd">
              <a:solidFill>
                <a:srgbClr val="9900FF"/>
              </a:solidFill>
              <a:round/>
            </a:ln>
            <a:effectLst/>
          </c:spPr>
          <c:marker>
            <c:symbol val="none"/>
          </c:marker>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出力シートサンプル!$AB$8:$AB$12</c:f>
              <c:numCache>
                <c:formatCode>#,##0_);[Red]\(#,##0\)</c:formatCode>
                <c:ptCount val="5"/>
                <c:pt idx="0">
                  <c:v>3642.7210526315789</c:v>
                </c:pt>
                <c:pt idx="1">
                  <c:v>3278.4489473684207</c:v>
                </c:pt>
                <c:pt idx="2">
                  <c:v>2774.0721862348182</c:v>
                </c:pt>
                <c:pt idx="3">
                  <c:v>2471.4461295546562</c:v>
                </c:pt>
                <c:pt idx="4">
                  <c:v>2259.6078898785422</c:v>
                </c:pt>
              </c:numCache>
            </c:numRef>
          </c:val>
          <c:smooth val="0"/>
          <c:extLst>
            <c:ext xmlns:c16="http://schemas.microsoft.com/office/drawing/2014/chart" uri="{C3380CC4-5D6E-409C-BE32-E72D297353CC}">
              <c16:uniqueId val="{00000001-779E-4ABF-8CFD-22A455923AF3}"/>
            </c:ext>
          </c:extLst>
        </c:ser>
        <c:dLbls>
          <c:showLegendKey val="0"/>
          <c:showVal val="0"/>
          <c:showCatName val="0"/>
          <c:showSerName val="0"/>
          <c:showPercent val="0"/>
          <c:showBubbleSize val="0"/>
        </c:dLbls>
        <c:marker val="1"/>
        <c:smooth val="0"/>
        <c:axId val="847274672"/>
        <c:axId val="847278192"/>
        <c:extLst>
          <c:ext xmlns:c15="http://schemas.microsoft.com/office/drawing/2012/chart" uri="{02D57815-91ED-43cb-92C2-25804820EDAC}">
            <c15:filteredLineSeries>
              <c15:ser>
                <c:idx val="12"/>
                <c:order val="12"/>
                <c:tx>
                  <c:strRef>
                    <c:extLst>
                      <c:ext uri="{02D57815-91ED-43cb-92C2-25804820EDAC}">
                        <c15:formulaRef>
                          <c15:sqref>'入力シート（2026年）'!$P$5:$P$7</c15:sqref>
                        </c15:formulaRef>
                      </c:ext>
                    </c:extLst>
                    <c:strCache>
                      <c:ptCount val="3"/>
                      <c:pt idx="0">
                        <c:v>LNG（液化天然ガス）</c:v>
                      </c:pt>
                      <c:pt idx="1">
                        <c:v>金額</c:v>
                      </c:pt>
                      <c:pt idx="2">
                        <c:v>円</c:v>
                      </c:pt>
                    </c:strCache>
                  </c:strRef>
                </c:tx>
                <c:spPr>
                  <a:ln w="28575" cap="rnd">
                    <a:solidFill>
                      <a:schemeClr val="accent1">
                        <a:lumMod val="80000"/>
                        <a:lumOff val="20000"/>
                      </a:schemeClr>
                    </a:solidFill>
                    <a:round/>
                  </a:ln>
                  <a:effectLst/>
                </c:spPr>
                <c:marker>
                  <c:symbol val="none"/>
                </c:marker>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'入力シート（2026年）'!$P$8:$P$19</c15:sqref>
                        </c15:formulaRef>
                      </c:ext>
                    </c:extLst>
                    <c:numCache>
                      <c:formatCode>#,##0_);[Red]\(#,##0\)</c:formatCode>
                      <c:ptCount val="12"/>
                    </c:numCache>
                  </c:numRef>
                </c:val>
                <c:smooth val="0"/>
                <c:extLst>
                  <c:ext xmlns:c16="http://schemas.microsoft.com/office/drawing/2014/chart" uri="{C3380CC4-5D6E-409C-BE32-E72D297353CC}">
                    <c16:uniqueId val="{0000000E-779E-4ABF-8CFD-22A455923AF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F-779E-4ABF-8CFD-22A455923AF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0-779E-4ABF-8CFD-22A455923AF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smooth val="0"/>
                <c:extLst xmlns:c15="http://schemas.microsoft.com/office/drawing/2012/chart">
                  <c:ext xmlns:c16="http://schemas.microsoft.com/office/drawing/2014/chart" uri="{C3380CC4-5D6E-409C-BE32-E72D297353CC}">
                    <c16:uniqueId val="{00000011-779E-4ABF-8CFD-22A455923AF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2-779E-4ABF-8CFD-22A455923AF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3-779E-4ABF-8CFD-22A455923AF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smooth val="0"/>
                <c:extLst xmlns:c15="http://schemas.microsoft.com/office/drawing/2012/chart">
                  <c:ext xmlns:c16="http://schemas.microsoft.com/office/drawing/2014/chart" uri="{C3380CC4-5D6E-409C-BE32-E72D297353CC}">
                    <c16:uniqueId val="{00000014-779E-4ABF-8CFD-22A455923AF3}"/>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5-779E-4ABF-8CFD-22A455923AF3}"/>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16-779E-4ABF-8CFD-22A455923AF3}"/>
                  </c:ext>
                </c:extLst>
              </c15:ser>
            </c15:filteredLineSeries>
          </c:ext>
        </c:extLst>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847278192"/>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7274672"/>
        <c:crosses val="max"/>
        <c:crossBetween val="between"/>
      </c:valAx>
      <c:catAx>
        <c:axId val="847274672"/>
        <c:scaling>
          <c:orientation val="minMax"/>
        </c:scaling>
        <c:delete val="1"/>
        <c:axPos val="b"/>
        <c:numFmt formatCode="General" sourceLinked="1"/>
        <c:majorTickMark val="out"/>
        <c:minorTickMark val="none"/>
        <c:tickLblPos val="nextTo"/>
        <c:crossAx val="8472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）と原単位①</a:t>
            </a:r>
          </a:p>
        </c:rich>
      </c:tx>
      <c:layout>
        <c:manualLayout>
          <c:xMode val="edge"/>
          <c:yMode val="edge"/>
          <c:x val="0.18294367024422364"/>
          <c:y val="5.027378565351025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85212160936622"/>
        </c:manualLayout>
      </c:layout>
      <c:barChart>
        <c:barDir val="col"/>
        <c:grouping val="clustered"/>
        <c:varyColors val="0"/>
        <c:ser>
          <c:idx val="13"/>
          <c:order val="13"/>
          <c:tx>
            <c:strRef>
              <c:f>出力シートサンプル!$Q$16</c:f>
              <c:strCache>
                <c:ptCount val="1"/>
                <c:pt idx="0">
                  <c:v>全エネルギー使用量</c:v>
                </c:pt>
              </c:strCache>
            </c:strRef>
          </c:tx>
          <c:spPr>
            <a:solidFill>
              <a:schemeClr val="accent6">
                <a:lumMod val="60000"/>
                <a:lumOff val="4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出力シートサンプル!$Q$8:$Q$12</c:f>
              <c:numCache>
                <c:formatCode>#,##0.0_);[Red]\(#,##0.0\)</c:formatCode>
                <c:ptCount val="5"/>
                <c:pt idx="0">
                  <c:v>152.06761462323843</c:v>
                </c:pt>
                <c:pt idx="1">
                  <c:v>136.86085316091459</c:v>
                </c:pt>
                <c:pt idx="2">
                  <c:v>150.54693847700602</c:v>
                </c:pt>
                <c:pt idx="3">
                  <c:v>147.53599970746592</c:v>
                </c:pt>
                <c:pt idx="4">
                  <c:v>141.63455971916727</c:v>
                </c:pt>
              </c:numCache>
            </c:numRef>
          </c:val>
          <c:extLst>
            <c:ext xmlns:c16="http://schemas.microsoft.com/office/drawing/2014/chart" uri="{C3380CC4-5D6E-409C-BE32-E72D297353CC}">
              <c16:uniqueId val="{00000000-E6C0-4F32-B5F4-19038EF66A11}"/>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E6C0-4F32-B5F4-19038EF66A1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E6C0-4F32-B5F4-19038EF66A1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E6C0-4F32-B5F4-19038EF66A1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E6C0-4F32-B5F4-19038EF66A1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E6C0-4F32-B5F4-19038EF66A1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E6C0-4F32-B5F4-19038EF66A1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E6C0-4F32-B5F4-19038EF66A1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E6C0-4F32-B5F4-19038EF66A1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E6C0-4F32-B5F4-19038EF66A1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E6C0-4F32-B5F4-19038EF66A1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E6C0-4F32-B5F4-19038EF66A1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E6C0-4F32-B5F4-19038EF66A1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E6C0-4F32-B5F4-19038EF66A1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E6C0-4F32-B5F4-19038EF66A1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E6C0-4F32-B5F4-19038EF66A1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E6C0-4F32-B5F4-19038EF66A1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E6C0-4F32-B5F4-19038EF66A11}"/>
                  </c:ext>
                </c:extLst>
              </c15:ser>
            </c15:filteredBarSeries>
          </c:ext>
        </c:extLst>
      </c:barChart>
      <c:lineChart>
        <c:grouping val="standard"/>
        <c:varyColors val="0"/>
        <c:ser>
          <c:idx val="17"/>
          <c:order val="17"/>
          <c:tx>
            <c:strRef>
              <c:f>出力シートサンプル!$Z$16</c:f>
              <c:strCache>
                <c:ptCount val="1"/>
                <c:pt idx="0">
                  <c:v>原単位①</c:v>
                </c:pt>
              </c:strCache>
            </c:strRef>
          </c:tx>
          <c:spPr>
            <a:ln w="28575" cap="rnd">
              <a:solidFill>
                <a:srgbClr val="FF0000"/>
              </a:solidFill>
              <a:round/>
            </a:ln>
            <a:effectLst/>
          </c:spPr>
          <c:marker>
            <c:symbol val="none"/>
          </c:marker>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出力シートサンプル!$Z$8:$Z$12</c:f>
              <c:numCache>
                <c:formatCode>#,##0.000_);[Red]\(#,##0.000\)</c:formatCode>
                <c:ptCount val="5"/>
                <c:pt idx="0">
                  <c:v>4.0017793321904846E-2</c:v>
                </c:pt>
                <c:pt idx="1">
                  <c:v>3.6016013989714366E-2</c:v>
                </c:pt>
                <c:pt idx="2">
                  <c:v>3.0475088760527534E-2</c:v>
                </c:pt>
                <c:pt idx="3">
                  <c:v>2.7150533623015442E-2</c:v>
                </c:pt>
                <c:pt idx="4">
                  <c:v>2.4823345026756972E-2</c:v>
                </c:pt>
              </c:numCache>
            </c:numRef>
          </c:val>
          <c:smooth val="0"/>
          <c:extLst xmlns:c15="http://schemas.microsoft.com/office/drawing/2012/chart">
            <c:ext xmlns:c16="http://schemas.microsoft.com/office/drawing/2014/chart" uri="{C3380CC4-5D6E-409C-BE32-E72D297353CC}">
              <c16:uniqueId val="{00000001-E6C0-4F32-B5F4-19038EF66A11}"/>
            </c:ext>
          </c:extLst>
        </c:ser>
        <c:dLbls>
          <c:showLegendKey val="0"/>
          <c:showVal val="0"/>
          <c:showCatName val="0"/>
          <c:showSerName val="0"/>
          <c:showPercent val="0"/>
          <c:showBubbleSize val="0"/>
        </c:dLbls>
        <c:marker val="1"/>
        <c:smooth val="0"/>
        <c:axId val="403436296"/>
        <c:axId val="40343757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403437576"/>
        <c:scaling>
          <c:orientation val="minMax"/>
        </c:scaling>
        <c:delete val="0"/>
        <c:axPos val="r"/>
        <c:numFmt formatCode="#,##0.000_);[Red]\(#,##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436296"/>
        <c:crosses val="max"/>
        <c:crossBetween val="between"/>
      </c:valAx>
      <c:catAx>
        <c:axId val="403436296"/>
        <c:scaling>
          <c:orientation val="minMax"/>
        </c:scaling>
        <c:delete val="1"/>
        <c:axPos val="b"/>
        <c:numFmt formatCode="General" sourceLinked="1"/>
        <c:majorTickMark val="out"/>
        <c:minorTickMark val="none"/>
        <c:tickLblPos val="nextTo"/>
        <c:crossAx val="40343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出力シートサンプル!$Q$16</c:f>
              <c:strCache>
                <c:ptCount val="1"/>
                <c:pt idx="0">
                  <c:v>全エネルギー使用量</c:v>
                </c:pt>
              </c:strCache>
            </c:strRef>
          </c:tx>
          <c:spPr>
            <a:solidFill>
              <a:schemeClr val="accent6">
                <a:lumMod val="60000"/>
                <a:lumOff val="4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出力シートサンプル!$Q$8:$Q$12</c:f>
              <c:numCache>
                <c:formatCode>#,##0.0_);[Red]\(#,##0.0\)</c:formatCode>
                <c:ptCount val="5"/>
                <c:pt idx="0">
                  <c:v>152.06761462323843</c:v>
                </c:pt>
                <c:pt idx="1">
                  <c:v>136.86085316091459</c:v>
                </c:pt>
                <c:pt idx="2">
                  <c:v>150.54693847700602</c:v>
                </c:pt>
                <c:pt idx="3">
                  <c:v>147.53599970746592</c:v>
                </c:pt>
                <c:pt idx="4">
                  <c:v>141.63455971916727</c:v>
                </c:pt>
              </c:numCache>
            </c:numRef>
          </c:val>
          <c:extLst xmlns:c15="http://schemas.microsoft.com/office/drawing/2012/chart">
            <c:ext xmlns:c16="http://schemas.microsoft.com/office/drawing/2014/chart" uri="{C3380CC4-5D6E-409C-BE32-E72D297353CC}">
              <c16:uniqueId val="{00000000-9625-4B0C-8E96-71A2B82F18B6}"/>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9625-4B0C-8E96-71A2B82F18B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9625-4B0C-8E96-71A2B82F18B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9625-4B0C-8E96-71A2B82F18B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9625-4B0C-8E96-71A2B82F18B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9625-4B0C-8E96-71A2B82F18B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9625-4B0C-8E96-71A2B82F18B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9625-4B0C-8E96-71A2B82F18B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9625-4B0C-8E96-71A2B82F18B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9625-4B0C-8E96-71A2B82F18B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9625-4B0C-8E96-71A2B82F18B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9625-4B0C-8E96-71A2B82F18B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9625-4B0C-8E96-71A2B82F18B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9625-4B0C-8E96-71A2B82F18B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9625-4B0C-8E96-71A2B82F18B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9625-4B0C-8E96-71A2B82F18B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9625-4B0C-8E96-71A2B82F18B6}"/>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9625-4B0C-8E96-71A2B82F18B6}"/>
                  </c:ext>
                </c:extLst>
              </c15:ser>
            </c15:filteredBarSeries>
          </c:ext>
        </c:extLst>
      </c:barChart>
      <c:lineChart>
        <c:grouping val="standard"/>
        <c:varyColors val="0"/>
        <c:ser>
          <c:idx val="18"/>
          <c:order val="18"/>
          <c:tx>
            <c:strRef>
              <c:f>出力シートサンプル!$AA$16</c:f>
              <c:strCache>
                <c:ptCount val="1"/>
                <c:pt idx="0">
                  <c:v>原単位②</c:v>
                </c:pt>
              </c:strCache>
            </c:strRef>
          </c:tx>
          <c:spPr>
            <a:ln w="28575" cap="rnd">
              <a:solidFill>
                <a:srgbClr val="0000FF"/>
              </a:solidFill>
              <a:round/>
            </a:ln>
            <a:effectLst/>
          </c:spPr>
          <c:marker>
            <c:symbol val="none"/>
          </c:marker>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出力シートサンプル!$AA$8:$AA$12</c:f>
              <c:numCache>
                <c:formatCode>#,##0.000_);[Red]\(#,##0.000\)</c:formatCode>
                <c:ptCount val="5"/>
                <c:pt idx="0">
                  <c:v>2.1454234568741315</c:v>
                </c:pt>
                <c:pt idx="1">
                  <c:v>1.8389343916063983</c:v>
                </c:pt>
                <c:pt idx="2">
                  <c:v>1.4983909857533613</c:v>
                </c:pt>
                <c:pt idx="3">
                  <c:v>1.398498253369804</c:v>
                </c:pt>
                <c:pt idx="4">
                  <c:v>1.3034546827524387</c:v>
                </c:pt>
              </c:numCache>
            </c:numRef>
          </c:val>
          <c:smooth val="0"/>
          <c:extLst xmlns:c15="http://schemas.microsoft.com/office/drawing/2012/chart">
            <c:ext xmlns:c16="http://schemas.microsoft.com/office/drawing/2014/chart" uri="{C3380CC4-5D6E-409C-BE32-E72D297353CC}">
              <c16:uniqueId val="{00000001-9625-4B0C-8E96-71A2B82F18B6}"/>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Red]\(#,##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燃料使用量（原油換算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2416686722210974"/>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0269794299727904"/>
          <c:y val="0.17137863354593769"/>
          <c:w val="0.88040813432321408"/>
          <c:h val="0.69577395617559767"/>
        </c:manualLayout>
      </c:layout>
      <c:barChart>
        <c:barDir val="col"/>
        <c:grouping val="stacked"/>
        <c:varyColors val="0"/>
        <c:ser>
          <c:idx val="22"/>
          <c:order val="22"/>
          <c:tx>
            <c:strRef>
              <c:f>出力シートサンプル!$AF$6</c:f>
              <c:strCache>
                <c:ptCount val="1"/>
                <c:pt idx="0">
                  <c:v>Ａ重油</c:v>
                </c:pt>
              </c:strCache>
            </c:strRef>
          </c:tx>
          <c:spPr>
            <a:solidFill>
              <a:srgbClr val="0000FF"/>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出力シートサンプル!$AF$8:$AF$12</c:f>
              <c:numCache>
                <c:formatCode>#,##0.0</c:formatCode>
                <c:ptCount val="5"/>
                <c:pt idx="0">
                  <c:v>38.333640000000003</c:v>
                </c:pt>
                <c:pt idx="1">
                  <c:v>34.500276000000007</c:v>
                </c:pt>
                <c:pt idx="2">
                  <c:v>37.950303600000005</c:v>
                </c:pt>
                <c:pt idx="3">
                  <c:v>37.191297528000007</c:v>
                </c:pt>
                <c:pt idx="4">
                  <c:v>35.703645626880011</c:v>
                </c:pt>
              </c:numCache>
            </c:numRef>
          </c:val>
          <c:extLst>
            <c:ext xmlns:c16="http://schemas.microsoft.com/office/drawing/2014/chart" uri="{C3380CC4-5D6E-409C-BE32-E72D297353CC}">
              <c16:uniqueId val="{00000000-1C2D-4CEE-95B1-17598F01C757}"/>
            </c:ext>
          </c:extLst>
        </c:ser>
        <c:ser>
          <c:idx val="23"/>
          <c:order val="23"/>
          <c:tx>
            <c:strRef>
              <c:f>出力シートサンプル!$AG$6</c:f>
              <c:strCache>
                <c:ptCount val="1"/>
                <c:pt idx="0">
                  <c:v>灯油</c:v>
                </c:pt>
              </c:strCache>
            </c:strRef>
          </c:tx>
          <c:spPr>
            <a:solidFill>
              <a:schemeClr val="accent1">
                <a:lumMod val="60000"/>
                <a:lumOff val="4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出力シートサンプル!$AG$8:$AG$12</c:f>
              <c:numCache>
                <c:formatCode>#,##0.0</c:formatCode>
                <c:ptCount val="5"/>
                <c:pt idx="0">
                  <c:v>22.042900799999998</c:v>
                </c:pt>
                <c:pt idx="1">
                  <c:v>19.838610719999998</c:v>
                </c:pt>
                <c:pt idx="2">
                  <c:v>21.822471792000002</c:v>
                </c:pt>
                <c:pt idx="3">
                  <c:v>21.386022356160002</c:v>
                </c:pt>
                <c:pt idx="4">
                  <c:v>20.530581461913602</c:v>
                </c:pt>
              </c:numCache>
            </c:numRef>
          </c:val>
          <c:extLst>
            <c:ext xmlns:c16="http://schemas.microsoft.com/office/drawing/2014/chart" uri="{C3380CC4-5D6E-409C-BE32-E72D297353CC}">
              <c16:uniqueId val="{00000001-1C2D-4CEE-95B1-17598F01C757}"/>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1">
                      <a:shade val="35000"/>
                    </a:schemeClr>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2-1C2D-4CEE-95B1-17598F01C7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1">
                      <a:shade val="4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1C2D-4CEE-95B1-17598F01C75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1">
                      <a:shade val="4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1C2D-4CEE-95B1-17598F01C75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1">
                      <a:shade val="52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1C2D-4CEE-95B1-17598F01C75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1">
                      <a:shade val="5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1C2D-4CEE-95B1-17598F01C75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1">
                      <a:shade val="6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1C2D-4CEE-95B1-17598F01C75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1">
                      <a:shade val="6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1C2D-4CEE-95B1-17598F01C75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1">
                      <a:shade val="74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1C2D-4CEE-95B1-17598F01C75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1">
                      <a:shade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1C2D-4CEE-95B1-17598F01C75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1">
                      <a:shade val="8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1C2D-4CEE-95B1-17598F01C75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1">
                      <a:shade val="9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1C2D-4CEE-95B1-17598F01C75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1">
                      <a:shade val="9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1C2D-4CEE-95B1-17598F01C75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1">
                      <a:tint val="9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1C2D-4CEE-95B1-17598F01C75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1">
                      <a:tint val="92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1C2D-4CEE-95B1-17598F01C75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1">
                      <a:tint val="8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1C2D-4CEE-95B1-17598F01C75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1">
                      <a:tint val="8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1-1C2D-4CEE-95B1-17598F01C75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1">
                      <a:tint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1C2D-4CEE-95B1-17598F01C75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'入力シート（2026年）'!$AH$5:$AH$7</c15:sqref>
                        </c15:formulaRef>
                      </c:ext>
                    </c:extLst>
                    <c:strCache>
                      <c:ptCount val="3"/>
                      <c:pt idx="0">
                        <c:v>燃料</c:v>
                      </c:pt>
                      <c:pt idx="1">
                        <c:v>原油換算
計（KL）</c:v>
                      </c:pt>
                    </c:strCache>
                  </c:strRef>
                </c:tx>
                <c:spPr>
                  <a:solidFill>
                    <a:schemeClr val="accent1">
                      <a:tint val="70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'入力シート（2026年）'!$AH$8:$AH$19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1C2D-4CEE-95B1-17598F01C75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1">
                      <a:tint val="64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4-1C2D-4CEE-95B1-17598F01C757}"/>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1">
                      <a:tint val="58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1C2D-4CEE-95B1-17598F01C75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1">
                      <a:tint val="5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6-1C2D-4CEE-95B1-17598F01C757}"/>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1">
                      <a:tint val="4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1C2D-4CEE-95B1-17598F01C757}"/>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出力シートサンプル!$AI$6</c:f>
              <c:strCache>
                <c:ptCount val="1"/>
                <c:pt idx="0">
                  <c:v>LPG</c:v>
                </c:pt>
              </c:strCache>
            </c:strRef>
          </c:tx>
          <c:spPr>
            <a:solidFill>
              <a:schemeClr val="bg2">
                <a:lumMod val="9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出力シートサンプル!$AI$8:$AI$12</c:f>
              <c:numCache>
                <c:formatCode>0.0</c:formatCode>
                <c:ptCount val="5"/>
                <c:pt idx="0">
                  <c:v>0.90180081600000006</c:v>
                </c:pt>
                <c:pt idx="1">
                  <c:v>0.81162073440000004</c:v>
                </c:pt>
                <c:pt idx="2">
                  <c:v>0.89278280784000008</c:v>
                </c:pt>
                <c:pt idx="3">
                  <c:v>0.87492715168320023</c:v>
                </c:pt>
                <c:pt idx="4">
                  <c:v>0.83993006561587213</c:v>
                </c:pt>
              </c:numCache>
            </c:numRef>
          </c:val>
          <c:extLst>
            <c:ext xmlns:c16="http://schemas.microsoft.com/office/drawing/2014/chart" uri="{C3380CC4-5D6E-409C-BE32-E72D297353CC}">
              <c16:uniqueId val="{00000000-B615-4B2B-A90E-26B79725D331}"/>
            </c:ext>
          </c:extLst>
        </c:ser>
        <c:ser>
          <c:idx val="23"/>
          <c:order val="23"/>
          <c:tx>
            <c:strRef>
              <c:f>出力シートサンプル!$AJ$6</c:f>
              <c:strCache>
                <c:ptCount val="1"/>
                <c:pt idx="0">
                  <c:v>都市ガス</c:v>
                </c:pt>
              </c:strCache>
            </c:strRef>
          </c:tx>
          <c:spPr>
            <a:solidFill>
              <a:schemeClr val="bg2">
                <a:lumMod val="5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出力シートサンプル!$AJ$8:$AJ$12</c:f>
              <c:numCache>
                <c:formatCode>0.0</c:formatCode>
                <c:ptCount val="5"/>
                <c:pt idx="0">
                  <c:v>1.4609817599999999</c:v>
                </c:pt>
                <c:pt idx="1">
                  <c:v>1.3148835839999999</c:v>
                </c:pt>
                <c:pt idx="2">
                  <c:v>1.4463719424000001</c:v>
                </c:pt>
                <c:pt idx="3">
                  <c:v>1.4174445035520002</c:v>
                </c:pt>
                <c:pt idx="4">
                  <c:v>1.3607467234099202</c:v>
                </c:pt>
              </c:numCache>
            </c:numRef>
          </c:val>
          <c:extLst>
            <c:ext xmlns:c16="http://schemas.microsoft.com/office/drawing/2014/chart" uri="{C3380CC4-5D6E-409C-BE32-E72D297353CC}">
              <c16:uniqueId val="{00000001-B615-4B2B-A90E-26B79725D331}"/>
            </c:ext>
          </c:extLst>
        </c:ser>
        <c:ser>
          <c:idx val="24"/>
          <c:order val="24"/>
          <c:tx>
            <c:strRef>
              <c:f>出力シートサンプル!$AK$6</c:f>
              <c:strCache>
                <c:ptCount val="1"/>
                <c:pt idx="0">
                  <c:v>LNG</c:v>
                </c:pt>
              </c:strCache>
            </c:strRef>
          </c:tx>
          <c:spPr>
            <a:solidFill>
              <a:schemeClr val="bg2">
                <a:lumMod val="10000"/>
              </a:schemeClr>
            </a:solidFill>
            <a:ln>
              <a:noFill/>
            </a:ln>
            <a:effectLst/>
          </c:spPr>
          <c:invertIfNegative val="0"/>
          <c:cat>
            <c:numRef>
              <c:f>出力シートサンプル!$C$8:$C$12</c:f>
              <c:numCache>
                <c:formatCode>General</c:formatCode>
                <c:ptCount val="5"/>
                <c:pt idx="0">
                  <c:v>2022</c:v>
                </c:pt>
                <c:pt idx="1">
                  <c:v>2023</c:v>
                </c:pt>
                <c:pt idx="2">
                  <c:v>2024</c:v>
                </c:pt>
                <c:pt idx="3">
                  <c:v>2025</c:v>
                </c:pt>
                <c:pt idx="4">
                  <c:v>2026</c:v>
                </c:pt>
              </c:numCache>
            </c:numRef>
          </c:cat>
          <c:val>
            <c:numRef>
              <c:f>出力シートサンプル!$AK$8:$AK$12</c:f>
              <c:numCache>
                <c:formatCode>0.0</c:formatCode>
                <c:ptCount val="5"/>
                <c:pt idx="0">
                  <c:v>2.042586</c:v>
                </c:pt>
                <c:pt idx="1">
                  <c:v>1.8383273999999998</c:v>
                </c:pt>
                <c:pt idx="2">
                  <c:v>2.02216014</c:v>
                </c:pt>
                <c:pt idx="3">
                  <c:v>1.9817169371999999</c:v>
                </c:pt>
                <c:pt idx="4">
                  <c:v>1.9024482597120005</c:v>
                </c:pt>
              </c:numCache>
            </c:numRef>
          </c:val>
          <c:extLst>
            <c:ext xmlns:c16="http://schemas.microsoft.com/office/drawing/2014/chart" uri="{C3380CC4-5D6E-409C-BE32-E72D297353CC}">
              <c16:uniqueId val="{00000002-B615-4B2B-A90E-26B79725D331}"/>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'入力シート（2026年）'!$D$5:$D$7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numRef>
                    <c:extLst>
                      <c:ex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c:ext uri="{02D57815-91ED-43cb-92C2-25804820EDAC}">
                        <c15:formulaRef>
                          <c15:sqref>'入力シート（2026年）'!$D$8:$D$19</c15:sqref>
                        </c15:formulaRef>
                      </c:ext>
                    </c:extLst>
                    <c:numCache>
                      <c:formatCode>#,##0_);[Red]\(#,##0\)</c:formatCode>
                      <c:ptCount val="12"/>
                    </c:numCache>
                  </c:numRef>
                </c:val>
                <c:extLst>
                  <c:ext xmlns:c16="http://schemas.microsoft.com/office/drawing/2014/chart" uri="{C3380CC4-5D6E-409C-BE32-E72D297353CC}">
                    <c16:uniqueId val="{00000003-B615-4B2B-A90E-26B79725D33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'入力シート（2026年）'!$E$5:$E$7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B615-4B2B-A90E-26B79725D33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'入力シート（2026年）'!$F$5:$F$7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B615-4B2B-A90E-26B79725D33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'入力シート（2026年）'!$G$5:$G$7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B615-4B2B-A90E-26B79725D33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'入力シート（2026年）'!$H$5:$H$7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B615-4B2B-A90E-26B79725D33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'入力シート（2026年）'!$I$5:$I$7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B615-4B2B-A90E-26B79725D33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'入力シート（2026年）'!$J$5:$J$7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B615-4B2B-A90E-26B79725D33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'入力シート（2026年）'!$K$5:$K$7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B615-4B2B-A90E-26B79725D33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'入力シート（2026年）'!$L$5:$L$7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B615-4B2B-A90E-26B79725D33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'入力シート（2026年）'!$M$5:$M$7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B615-4B2B-A90E-26B79725D33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'入力シート（2026年）'!$N$5:$N$7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B615-4B2B-A90E-26B79725D33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'入力シート（2026年）'!$O$5:$O$7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B615-4B2B-A90E-26B79725D33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'入力シート（2026年）'!$P$5:$P$7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B615-4B2B-A90E-26B79725D33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'入力シート（2026年）'!$Q$5:$Q$7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B615-4B2B-A90E-26B79725D33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'入力シート（2026年）'!$R$5:$R$7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B615-4B2B-A90E-26B79725D33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'入力シート（2026年）'!$S$5:$S$7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B615-4B2B-A90E-26B79725D33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'入力シート（2026年）'!$T$5:$T$7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B615-4B2B-A90E-26B79725D33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'入力シート（2026年）'!$AL$5:$AL$7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B615-4B2B-A90E-26B79725D33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'入力シート（2026年）'!$W$5:$W$7</c15:sqref>
                        </c15:formulaRef>
                      </c:ext>
                    </c:extLst>
                    <c:strCache>
                      <c:ptCount val="3"/>
                      <c:pt idx="0">
                        <c:v>生産量
人数
営業日数
など</c:v>
                      </c:pt>
                    </c:strCache>
                  </c:strRef>
                </c:tx>
                <c:spPr>
                  <a:solidFill>
                    <a:schemeClr val="accent3">
                      <a:shade val="67000"/>
                    </a:schemeClr>
                  </a:solidFill>
                  <a:ln>
                    <a:solidFill>
                      <a:schemeClr val="accent3">
                        <a:shade val="54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B615-4B2B-A90E-26B79725D331}"/>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'入力シート（2026年）'!$X$5:$X$7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B615-4B2B-A90E-26B79725D331}"/>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'入力シート（2026年）'!$Z$5:$Z$7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B615-4B2B-A90E-26B79725D331}"/>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'入力シート（2026年）'!$AA$5:$AA$7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numRef>
                    <c:extLst xmlns:c15="http://schemas.microsoft.com/office/drawing/2012/chart">
                      <c:ext xmlns:c15="http://schemas.microsoft.com/office/drawing/2012/chart" uri="{02D57815-91ED-43cb-92C2-25804820EDAC}">
                        <c15:formulaRef>
                          <c15:sqref>出力シートサンプル!$C$8:$C$12</c15:sqref>
                        </c15:formulaRef>
                      </c:ext>
                    </c:extLst>
                    <c:numCache>
                      <c:formatCode>General</c:formatCode>
                      <c:ptCount val="5"/>
                      <c:pt idx="0">
                        <c:v>2022</c:v>
                      </c:pt>
                      <c:pt idx="1">
                        <c:v>2023</c:v>
                      </c:pt>
                      <c:pt idx="2">
                        <c:v>2024</c:v>
                      </c:pt>
                      <c:pt idx="3">
                        <c:v>2025</c:v>
                      </c:pt>
                      <c:pt idx="4">
                        <c:v>2026</c:v>
                      </c:pt>
                    </c:numCache>
                  </c:numRef>
                </c:cat>
                <c:val>
                  <c:numRef>
                    <c:extLst xmlns:c15="http://schemas.microsoft.com/office/drawing/2012/chart">
                      <c:ext xmlns:c15="http://schemas.microsoft.com/office/drawing/2012/chart" uri="{02D57815-91ED-43cb-92C2-25804820EDAC}">
                        <c15:formulaRef>
                          <c15:sqref>'入力シート（2026年）'!$AA$8:$AA$19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B615-4B2B-A90E-26B79725D331}"/>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）と原単位②</a:t>
            </a:r>
          </a:p>
        </c:rich>
      </c:tx>
      <c:layout>
        <c:manualLayout>
          <c:xMode val="edge"/>
          <c:yMode val="edge"/>
          <c:x val="0.18616986853657708"/>
          <c:y val="4.915339479102429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1211114982640517"/>
          <c:y val="0.16693396589024698"/>
          <c:w val="0.76117382482520179"/>
          <c:h val="0.63816397616786702"/>
        </c:manualLayout>
      </c:layout>
      <c:barChart>
        <c:barDir val="col"/>
        <c:grouping val="clustered"/>
        <c:varyColors val="0"/>
        <c:ser>
          <c:idx val="13"/>
          <c:order val="13"/>
          <c:tx>
            <c:strRef>
              <c:f>'入力シート（2022年）'!$Q$21</c:f>
              <c:strCache>
                <c:ptCount val="1"/>
                <c:pt idx="0">
                  <c:v>全エネルギー使用量</c:v>
                </c:pt>
              </c:strCache>
            </c:strRef>
          </c:tx>
          <c:spPr>
            <a:solidFill>
              <a:schemeClr val="accent6">
                <a:lumMod val="60000"/>
                <a:lumOff val="4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'入力シート（2022年）'!$Q$8:$Q$19</c:f>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4998-4B35-83DF-894395888A66}"/>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1"/>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2-4998-4B35-83DF-894395888A6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3-4998-4B35-83DF-894395888A6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4-4998-4B35-83DF-894395888A6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5-4998-4B35-83DF-894395888A6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6-4998-4B35-83DF-894395888A6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7-4998-4B35-83DF-894395888A6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8-4998-4B35-83DF-894395888A6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9-4998-4B35-83DF-894395888A6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A-4998-4B35-83DF-894395888A6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B-4998-4B35-83DF-894395888A6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C-4998-4B35-83DF-894395888A66}"/>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D-4998-4B35-83DF-894395888A66}"/>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E-4998-4B35-83DF-894395888A66}"/>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4998-4B35-83DF-894395888A66}"/>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4998-4B35-83DF-894395888A66}"/>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4998-4B35-83DF-894395888A66}"/>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'入力シート（2022年）'!$Z$5:$Z$7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4998-4B35-83DF-894395888A66}"/>
                  </c:ext>
                </c:extLst>
              </c15:ser>
            </c15:filteredBarSeries>
          </c:ext>
        </c:extLst>
      </c:barChart>
      <c:lineChart>
        <c:grouping val="standard"/>
        <c:varyColors val="0"/>
        <c:ser>
          <c:idx val="18"/>
          <c:order val="18"/>
          <c:tx>
            <c:strRef>
              <c:f>'入力シート（2022年）'!$AA$21</c:f>
              <c:strCache>
                <c:ptCount val="1"/>
                <c:pt idx="0">
                  <c:v>原単位②</c:v>
                </c:pt>
              </c:strCache>
            </c:strRef>
          </c:tx>
          <c:spPr>
            <a:ln w="28575" cap="rnd">
              <a:solidFill>
                <a:srgbClr val="0000FF"/>
              </a:solidFill>
              <a:round/>
            </a:ln>
            <a:effectLst/>
          </c:spPr>
          <c:marker>
            <c:symbol val="none"/>
          </c:marker>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'入力シート（2022年）'!$AA$8:$AA$19</c:f>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1-4998-4B35-83DF-894395888A66}"/>
            </c:ext>
          </c:extLst>
        </c:ser>
        <c:dLbls>
          <c:showLegendKey val="0"/>
          <c:showVal val="0"/>
          <c:showCatName val="0"/>
          <c:showSerName val="0"/>
          <c:showPercent val="0"/>
          <c:showBubbleSize val="0"/>
        </c:dLbls>
        <c:marker val="1"/>
        <c:smooth val="0"/>
        <c:axId val="780838536"/>
        <c:axId val="780838216"/>
      </c:line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valAx>
        <c:axId val="780838216"/>
        <c:scaling>
          <c:orientation val="minMax"/>
        </c:scaling>
        <c:delete val="0"/>
        <c:axPos val="r"/>
        <c:numFmt formatCode="#,##0.000_ ;[Red]\-#,##0.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0838536"/>
        <c:crosses val="max"/>
        <c:crossBetween val="between"/>
      </c:valAx>
      <c:catAx>
        <c:axId val="780838536"/>
        <c:scaling>
          <c:orientation val="minMax"/>
        </c:scaling>
        <c:delete val="1"/>
        <c:axPos val="b"/>
        <c:numFmt formatCode="General" sourceLinked="1"/>
        <c:majorTickMark val="out"/>
        <c:minorTickMark val="none"/>
        <c:tickLblPos val="nextTo"/>
        <c:crossAx val="780838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ガス使用量（原油換算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31339156089218451"/>
          <c:y val="5.8159795041749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8.3954341001877847E-2"/>
          <c:y val="0.17114084763202678"/>
          <c:w val="0.88631562766588223"/>
          <c:h val="0.69581857313341677"/>
        </c:manualLayout>
      </c:layout>
      <c:barChart>
        <c:barDir val="col"/>
        <c:grouping val="stacked"/>
        <c:varyColors val="0"/>
        <c:ser>
          <c:idx val="22"/>
          <c:order val="22"/>
          <c:tx>
            <c:strRef>
              <c:f>'入力シート（2022年）'!$AI$6</c:f>
              <c:strCache>
                <c:ptCount val="1"/>
                <c:pt idx="0">
                  <c:v>LPG</c:v>
                </c:pt>
              </c:strCache>
            </c:strRef>
          </c:tx>
          <c:spPr>
            <a:solidFill>
              <a:schemeClr val="bg2">
                <a:lumMod val="9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'入力シート（2022年）'!$AI$8:$AI$19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EF0-4BDC-8FCF-B93CA8F7DEAD}"/>
            </c:ext>
          </c:extLst>
        </c:ser>
        <c:ser>
          <c:idx val="23"/>
          <c:order val="23"/>
          <c:tx>
            <c:strRef>
              <c:f>'入力シート（2022年）'!$AJ$6</c:f>
              <c:strCache>
                <c:ptCount val="1"/>
                <c:pt idx="0">
                  <c:v>都市ガス</c:v>
                </c:pt>
              </c:strCache>
            </c:strRef>
          </c:tx>
          <c:spPr>
            <a:solidFill>
              <a:schemeClr val="bg2">
                <a:lumMod val="5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'入力シート（2022年）'!$AJ$8:$AJ$19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EF0-4BDC-8FCF-B93CA8F7DEAD}"/>
            </c:ext>
          </c:extLst>
        </c:ser>
        <c:ser>
          <c:idx val="24"/>
          <c:order val="24"/>
          <c:tx>
            <c:strRef>
              <c:f>'入力シート（2022年）'!$AK$6</c:f>
              <c:strCache>
                <c:ptCount val="1"/>
                <c:pt idx="0">
                  <c:v>LNG</c:v>
                </c:pt>
              </c:strCache>
            </c:strRef>
          </c:tx>
          <c:spPr>
            <a:solidFill>
              <a:schemeClr val="bg2">
                <a:lumMod val="10000"/>
              </a:schemeClr>
            </a:solidFill>
            <a:ln>
              <a:noFill/>
            </a:ln>
            <a:effectLst/>
          </c:spPr>
          <c:invertIfNegative val="0"/>
          <c:cat>
            <c:strRef>
              <c:f>'入力シート（2022年）'!$C$8:$C$19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'入力シート（2022年）'!$AK$8:$AK$19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EF0-4BDC-8FCF-B93CA8F7DEAD}"/>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'入力シート（2022年）'!$D$5:$D$7</c15:sqref>
                        </c15:formulaRef>
                      </c:ext>
                    </c:extLst>
                    <c:strCache>
                      <c:ptCount val="3"/>
                      <c:pt idx="0">
                        <c:v>電力</c:v>
                      </c:pt>
                      <c:pt idx="1">
                        <c:v>使用量</c:v>
                      </c:pt>
                      <c:pt idx="2">
                        <c:v>ｋWh</c:v>
                      </c:pt>
                    </c:strCache>
                  </c:strRef>
                </c:tx>
                <c:spPr>
                  <a:solidFill>
                    <a:schemeClr val="accent3">
                      <a:tint val="36000"/>
                    </a:schemeClr>
                  </a:solidFill>
                  <a:ln>
                    <a:noFill/>
                  </a:ln>
                  <a:effectLst/>
                </c:spPr>
                <c:invertIfNegative val="0"/>
                <c:cat>
                  <c:strRef>
                    <c:extLst>
                      <c:ex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'入力シート（2022年）'!$D$8:$D$19</c15:sqref>
                        </c15:formulaRef>
                      </c:ext>
                    </c:extLst>
                    <c:numCache>
                      <c:formatCode>#,##0_);[Red]\(#,##0\)</c:formatCode>
                      <c:ptCount val="12"/>
                    </c:numCache>
                  </c:numRef>
                </c:val>
                <c:extLst>
                  <c:ext xmlns:c16="http://schemas.microsoft.com/office/drawing/2014/chart" uri="{C3380CC4-5D6E-409C-BE32-E72D297353CC}">
                    <c16:uniqueId val="{00000003-FEF0-4BDC-8FCF-B93CA8F7DE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'入力シート（2022年）'!$E$5:$E$7</c15:sqref>
                        </c15:formulaRef>
                      </c:ext>
                    </c:extLst>
                    <c:strCache>
                      <c:ptCount val="3"/>
                      <c:pt idx="0">
                        <c:v>電力</c:v>
                      </c:pt>
                      <c:pt idx="1">
                        <c:v>金額</c:v>
                      </c:pt>
                      <c:pt idx="2">
                        <c:v>円</c:v>
                      </c:pt>
                    </c:strCache>
                  </c:strRef>
                </c:tx>
                <c:spPr>
                  <a:solidFill>
                    <a:schemeClr val="accent3">
                      <a:tint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FEF0-4BDC-8FCF-B93CA8F7DEA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'入力シート（2022年）'!$F$5:$F$7</c15:sqref>
                        </c15:formulaRef>
                      </c:ext>
                    </c:extLst>
                    <c:strCache>
                      <c:ptCount val="3"/>
                      <c:pt idx="0">
                        <c:v>A重油</c:v>
                      </c:pt>
                      <c:pt idx="1">
                        <c:v>使用量</c:v>
                      </c:pt>
                      <c:pt idx="2">
                        <c:v>ｋL</c:v>
                      </c:pt>
                    </c:strCache>
                  </c:strRef>
                </c:tx>
                <c:spPr>
                  <a:solidFill>
                    <a:schemeClr val="accent3">
                      <a:tint val="4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FEF0-4BDC-8FCF-B93CA8F7DEA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'入力シート（2022年）'!$G$5:$G$7</c15:sqref>
                        </c15:formulaRef>
                      </c:ext>
                    </c:extLst>
                    <c:strCache>
                      <c:ptCount val="3"/>
                      <c:pt idx="0">
                        <c:v>A重油</c:v>
                      </c:pt>
                      <c:pt idx="1">
                        <c:v>金額</c:v>
                      </c:pt>
                      <c:pt idx="2">
                        <c:v>円</c:v>
                      </c:pt>
                    </c:strCache>
                  </c:strRef>
                </c:tx>
                <c:spPr>
                  <a:solidFill>
                    <a:schemeClr val="accent3">
                      <a:tint val="5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FEF0-4BDC-8FCF-B93CA8F7DEA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'入力シート（2022年）'!$H$5:$H$7</c15:sqref>
                        </c15:formulaRef>
                      </c:ext>
                    </c:extLst>
                    <c:strCache>
                      <c:ptCount val="3"/>
                      <c:pt idx="0">
                        <c:v>灯油</c:v>
                      </c:pt>
                      <c:pt idx="1">
                        <c:v>使用量</c:v>
                      </c:pt>
                      <c:pt idx="2">
                        <c:v>ｋL</c:v>
                      </c:pt>
                    </c:strCache>
                  </c:strRef>
                </c:tx>
                <c:spPr>
                  <a:solidFill>
                    <a:schemeClr val="accent3">
                      <a:tint val="6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FEF0-4BDC-8FCF-B93CA8F7DEA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'入力シート（2022年）'!$I$5:$I$7</c15:sqref>
                        </c15:formulaRef>
                      </c:ext>
                    </c:extLst>
                    <c:strCache>
                      <c:ptCount val="3"/>
                      <c:pt idx="0">
                        <c:v>灯油</c:v>
                      </c:pt>
                      <c:pt idx="1">
                        <c:v>金額</c:v>
                      </c:pt>
                      <c:pt idx="2">
                        <c:v>円</c:v>
                      </c:pt>
                    </c:strCache>
                  </c:strRef>
                </c:tx>
                <c:spPr>
                  <a:solidFill>
                    <a:schemeClr val="accent3">
                      <a:tint val="6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FEF0-4BDC-8FCF-B93CA8F7DEA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'入力シート（2022年）'!$J$5:$J$7</c15:sqref>
                        </c15:formulaRef>
                      </c:ext>
                    </c:extLst>
                    <c:strCache>
                      <c:ptCount val="3"/>
                      <c:pt idx="0">
                        <c:v>LPG（液化石油ガス）</c:v>
                      </c:pt>
                      <c:pt idx="1">
                        <c:v>使用量1</c:v>
                      </c:pt>
                      <c:pt idx="2">
                        <c:v>㎥</c:v>
                      </c:pt>
                    </c:strCache>
                  </c:strRef>
                </c:tx>
                <c:spPr>
                  <a:solidFill>
                    <a:schemeClr val="accent3">
                      <a:tint val="7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FEF0-4BDC-8FCF-B93CA8F7DEA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'入力シート（2022年）'!$K$5:$K$7</c15:sqref>
                        </c15:formulaRef>
                      </c:ext>
                    </c:extLst>
                    <c:strCache>
                      <c:ptCount val="3"/>
                      <c:pt idx="0">
                        <c:v>LPG（液化石油ガス）</c:v>
                      </c:pt>
                      <c:pt idx="1">
                        <c:v>使用量2</c:v>
                      </c:pt>
                      <c:pt idx="2">
                        <c:v>ｔ</c:v>
                      </c:pt>
                    </c:strCache>
                  </c:strRef>
                </c:tx>
                <c:spPr>
                  <a:solidFill>
                    <a:schemeClr val="accent3">
                      <a:tint val="7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FEF0-4BDC-8FCF-B93CA8F7DEA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'入力シート（2022年）'!$L$5:$L$7</c15:sqref>
                        </c15:formulaRef>
                      </c:ext>
                    </c:extLst>
                    <c:strCache>
                      <c:ptCount val="3"/>
                      <c:pt idx="0">
                        <c:v>LPG（液化石油ガス）</c:v>
                      </c:pt>
                      <c:pt idx="1">
                        <c:v>金額</c:v>
                      </c:pt>
                      <c:pt idx="2">
                        <c:v>円</c:v>
                      </c:pt>
                    </c:strCache>
                  </c:strRef>
                </c:tx>
                <c:spPr>
                  <a:solidFill>
                    <a:schemeClr val="accent3">
                      <a:tint val="8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FEF0-4BDC-8FCF-B93CA8F7DEA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'入力シート（2022年）'!$M$5:$M$7</c15:sqref>
                        </c15:formulaRef>
                      </c:ext>
                    </c:extLst>
                    <c:strCache>
                      <c:ptCount val="3"/>
                      <c:pt idx="0">
                        <c:v>都市ガス</c:v>
                      </c:pt>
                      <c:pt idx="1">
                        <c:v>使用量</c:v>
                      </c:pt>
                      <c:pt idx="2">
                        <c:v>㎥</c:v>
                      </c:pt>
                    </c:strCache>
                  </c:strRef>
                </c:tx>
                <c:spPr>
                  <a:solidFill>
                    <a:schemeClr val="accent3">
                      <a:tint val="9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FEF0-4BDC-8FCF-B93CA8F7DEA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'入力シート（2022年）'!$N$5:$N$7</c15:sqref>
                        </c15:formulaRef>
                      </c:ext>
                    </c:extLst>
                    <c:strCache>
                      <c:ptCount val="3"/>
                      <c:pt idx="0">
                        <c:v>都市ガス</c:v>
                      </c:pt>
                      <c:pt idx="1">
                        <c:v>金額</c:v>
                      </c:pt>
                      <c:pt idx="2">
                        <c:v>円</c:v>
                      </c:pt>
                    </c:strCache>
                  </c:strRef>
                </c:tx>
                <c:spPr>
                  <a:solidFill>
                    <a:schemeClr val="accent3">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FEF0-4BDC-8FCF-B93CA8F7DEA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'入力シート（2022年）'!$O$5:$O$7</c15:sqref>
                        </c15:formulaRef>
                      </c:ext>
                    </c:extLst>
                    <c:strCache>
                      <c:ptCount val="3"/>
                      <c:pt idx="0">
                        <c:v>LNG（液化天然ガス）</c:v>
                      </c:pt>
                      <c:pt idx="1">
                        <c:v>使用量</c:v>
                      </c:pt>
                      <c:pt idx="2">
                        <c:v>ｔ</c:v>
                      </c:pt>
                    </c:strCache>
                  </c:strRef>
                </c:tx>
                <c:spPr>
                  <a:solidFill>
                    <a:schemeClr val="accent3">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FEF0-4BDC-8FCF-B93CA8F7DEA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'入力シート（2022年）'!$P$5:$P$7</c15:sqref>
                        </c15:formulaRef>
                      </c:ext>
                    </c:extLst>
                    <c:strCache>
                      <c:ptCount val="3"/>
                      <c:pt idx="0">
                        <c:v>LNG（液化天然ガス）</c:v>
                      </c:pt>
                      <c:pt idx="1">
                        <c:v>金額</c:v>
                      </c:pt>
                      <c:pt idx="2">
                        <c:v>円</c:v>
                      </c:pt>
                    </c:strCache>
                  </c:strRef>
                </c:tx>
                <c:spPr>
                  <a:solidFill>
                    <a:schemeClr val="accent3"/>
                  </a:solidFill>
                  <a:ln>
                    <a:solidFill>
                      <a:schemeClr val="accent3">
                        <a:shade val="90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FEF0-4BDC-8FCF-B93CA8F7DEA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'入力シート（2022年）'!$Q$5:$Q$7</c15:sqref>
                        </c15:formulaRef>
                      </c:ext>
                    </c:extLst>
                    <c:strCache>
                      <c:ptCount val="3"/>
                      <c:pt idx="0">
                        <c:v>全エネルギー</c:v>
                      </c:pt>
                      <c:pt idx="1">
                        <c:v>総使用量
（原油換算）</c:v>
                      </c:pt>
                      <c:pt idx="2">
                        <c:v>KL</c:v>
                      </c:pt>
                    </c:strCache>
                  </c:strRef>
                </c:tx>
                <c:spPr>
                  <a:solidFill>
                    <a:schemeClr val="accent3">
                      <a:shade val="94000"/>
                    </a:schemeClr>
                  </a:solidFill>
                  <a:ln>
                    <a:solidFill>
                      <a:schemeClr val="accent3">
                        <a:shade val="8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'入力シート（2022年）'!$Q$8:$Q$19</c15:sqref>
                        </c15:formulaRef>
                      </c:ext>
                    </c:extLst>
                    <c:numCache>
                      <c:formatCode>#,##0.0_ ;[Red]\-#,##0.0\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FEF0-4BDC-8FCF-B93CA8F7DEA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'入力シート（2022年）'!$R$5:$R$7</c15:sqref>
                        </c15:formulaRef>
                      </c:ext>
                    </c:extLst>
                    <c:strCache>
                      <c:ptCount val="3"/>
                      <c:pt idx="0">
                        <c:v>全エネルギー</c:v>
                      </c:pt>
                      <c:pt idx="1">
                        <c:v>合計金額</c:v>
                      </c:pt>
                      <c:pt idx="2">
                        <c:v>円</c:v>
                      </c:pt>
                    </c:strCache>
                  </c:strRef>
                </c:tx>
                <c:spPr>
                  <a:solidFill>
                    <a:schemeClr val="accent3">
                      <a:shade val="89000"/>
                    </a:schemeClr>
                  </a:solidFill>
                  <a:ln>
                    <a:solidFill>
                      <a:schemeClr val="accent3">
                        <a:shade val="7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FEF0-4BDC-8FCF-B93CA8F7DEA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'入力シート（2022年）'!$S$5:$S$7</c15:sqref>
                        </c15:formulaRef>
                      </c:ext>
                    </c:extLst>
                    <c:strCache>
                      <c:ptCount val="3"/>
                      <c:pt idx="0">
                        <c:v>水道</c:v>
                      </c:pt>
                      <c:pt idx="1">
                        <c:v>使用量</c:v>
                      </c:pt>
                      <c:pt idx="2">
                        <c:v>㎥</c:v>
                      </c:pt>
                    </c:strCache>
                  </c:strRef>
                </c:tx>
                <c:spPr>
                  <a:solidFill>
                    <a:schemeClr val="accent3">
                      <a:shade val="83000"/>
                    </a:schemeClr>
                  </a:solidFill>
                  <a:ln>
                    <a:solidFill>
                      <a:schemeClr val="accent3">
                        <a:shade val="7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'入力シート（2022年）'!$S$8:$S$19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12-FEF0-4BDC-8FCF-B93CA8F7DEA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'入力シート（2022年）'!$T$5:$T$7</c15:sqref>
                        </c15:formulaRef>
                      </c:ext>
                    </c:extLst>
                    <c:strCache>
                      <c:ptCount val="3"/>
                      <c:pt idx="0">
                        <c:v>水道</c:v>
                      </c:pt>
                      <c:pt idx="1">
                        <c:v>金額</c:v>
                      </c:pt>
                      <c:pt idx="2">
                        <c:v>円</c:v>
                      </c:pt>
                    </c:strCache>
                  </c:strRef>
                </c:tx>
                <c:spPr>
                  <a:solidFill>
                    <a:schemeClr val="accent3">
                      <a:shade val="78000"/>
                    </a:schemeClr>
                  </a:solidFill>
                  <a:ln>
                    <a:solidFill>
                      <a:schemeClr val="accent3">
                        <a:shade val="6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'入力シート（2022年）'!$T$8:$T$19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3-FEF0-4BDC-8FCF-B93CA8F7DEA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'入力シート（2022年）'!$AL$5:$AL$7</c15:sqref>
                        </c15:formulaRef>
                      </c:ext>
                    </c:extLst>
                    <c:strCache>
                      <c:ptCount val="3"/>
                      <c:pt idx="0">
                        <c:v>ガス</c:v>
                      </c:pt>
                      <c:pt idx="1">
                        <c:v>原油換算
計（KL）</c:v>
                      </c:pt>
                    </c:strCache>
                  </c:strRef>
                </c:tx>
                <c:spPr>
                  <a:solidFill>
                    <a:schemeClr val="bg2">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'入力シート（2022年）'!$AL$8:$AL$19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4-FEF0-4BDC-8FCF-B93CA8F7DEA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'入力シート（2022年）'!$W$5:$W$7</c15:sqref>
                        </c15:formulaRef>
                      </c:ext>
                    </c:extLst>
                    <c:strCache>
                      <c:ptCount val="3"/>
                      <c:pt idx="0">
                        <c:v>生産量
人数
営業日数
など</c:v>
                      </c:pt>
                      <c:pt idx="2">
                        <c:v>t</c:v>
                      </c:pt>
                    </c:strCache>
                  </c:strRef>
                </c:tx>
                <c:spPr>
                  <a:solidFill>
                    <a:schemeClr val="accent3">
                      <a:shade val="67000"/>
                    </a:schemeClr>
                  </a:solidFill>
                  <a:ln>
                    <a:solidFill>
                      <a:schemeClr val="accent3">
                        <a:shade val="54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5-FEF0-4BDC-8FCF-B93CA8F7DEAD}"/>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'入力シート（2022年）'!$X$5:$X$7</c15:sqref>
                        </c15:formulaRef>
                      </c:ext>
                    </c:extLst>
                    <c:strCache>
                      <c:ptCount val="3"/>
                      <c:pt idx="0">
                        <c:v>生産額
売上額
など</c:v>
                      </c:pt>
                      <c:pt idx="2">
                        <c:v>千円</c:v>
                      </c:pt>
                    </c:strCache>
                  </c:strRef>
                </c:tx>
                <c:spPr>
                  <a:solidFill>
                    <a:schemeClr val="accent3">
                      <a:shade val="62000"/>
                    </a:schemeClr>
                  </a:solidFill>
                  <a:ln>
                    <a:solidFill>
                      <a:schemeClr val="accent3">
                        <a:shade val="48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6-FEF0-4BDC-8FCF-B93CA8F7DEAD}"/>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'入力シート（2022年）'!$Z$5:$Z$7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3">
                      <a:shade val="56000"/>
                    </a:schemeClr>
                  </a:solidFill>
                  <a:ln>
                    <a:solidFill>
                      <a:schemeClr val="accent3">
                        <a:shade val="42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7-FEF0-4BDC-8FCF-B93CA8F7DEAD}"/>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'入力シート（2022年）'!$AA$5:$AA$7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3">
                      <a:shade val="51000"/>
                    </a:schemeClr>
                  </a:solidFill>
                  <a:ln>
                    <a:solidFill>
                      <a:schemeClr val="accent3">
                        <a:shade val="36000"/>
                      </a:schemeClr>
                    </a:solidFill>
                  </a:ln>
                  <a:effectLst/>
                </c:spPr>
                <c:invertIfNegative val="0"/>
                <c:cat>
                  <c:strRef>
                    <c:extLst xmlns:c15="http://schemas.microsoft.com/office/drawing/2012/chart">
                      <c:ext xmlns:c15="http://schemas.microsoft.com/office/drawing/2012/chart" uri="{02D57815-91ED-43cb-92C2-25804820EDAC}">
                        <c15:formulaRef>
                          <c15:sqref>'入力シート（2022年）'!$C$8:$C$19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'入力シート（2022年）'!$AA$8:$AA$19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8-FEF0-4BDC-8FCF-B93CA8F7DEAD}"/>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エネルギー使用量（原油換算</a:t>
            </a:r>
            <a:r>
              <a:rPr lang="en-US" altLang="ja-JP" sz="1050">
                <a:solidFill>
                  <a:sysClr val="windowText" lastClr="000000"/>
                </a:solidFill>
              </a:rPr>
              <a:t>KL</a:t>
            </a:r>
            <a:r>
              <a:rPr lang="ja-JP" altLang="en-US" sz="1050">
                <a:solidFill>
                  <a:sysClr val="windowText" lastClr="000000"/>
                </a:solidFill>
              </a:rPr>
              <a:t>）</a:t>
            </a:r>
          </a:p>
        </c:rich>
      </c:tx>
      <c:layout>
        <c:manualLayout>
          <c:xMode val="edge"/>
          <c:yMode val="edge"/>
          <c:x val="0.28682081652102326"/>
          <c:y val="5.481218471688048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9.0093755974912551E-2"/>
          <c:y val="0.16693396589024698"/>
          <c:w val="0.88688283177915428"/>
          <c:h val="0.70185155109144148"/>
        </c:manualLayout>
      </c:layout>
      <c:barChart>
        <c:barDir val="col"/>
        <c:grouping val="stacked"/>
        <c:varyColors val="0"/>
        <c:ser>
          <c:idx val="13"/>
          <c:order val="13"/>
          <c:tx>
            <c:strRef>
              <c:f>'入力シート（2023年）'!$AE$5:$AE$7</c:f>
              <c:strCache>
                <c:ptCount val="3"/>
                <c:pt idx="0">
                  <c:v>電力</c:v>
                </c:pt>
              </c:strCache>
            </c:strRef>
          </c:tx>
          <c:spPr>
            <a:solidFill>
              <a:schemeClr val="accent2">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'入力シート（2023年）'!$AE$8:$AE$19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A8-4D51-9A73-41378F2DD5B0}"/>
            </c:ext>
          </c:extLst>
        </c:ser>
        <c:ser>
          <c:idx val="17"/>
          <c:order val="18"/>
          <c:tx>
            <c:v>燃料</c:v>
          </c:tx>
          <c:spPr>
            <a:solidFill>
              <a:schemeClr val="accent1">
                <a:lumMod val="60000"/>
                <a:lumOff val="40000"/>
              </a:schemeClr>
            </a:solidFill>
            <a:ln>
              <a:noFill/>
            </a:ln>
            <a:effectLst/>
          </c:spPr>
          <c:invertIfNegative val="0"/>
          <c:val>
            <c:numRef>
              <c:f>'入力シート（2023年）'!$AH$8:$AH$19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DA8-4D51-9A73-41378F2DD5B0}"/>
            </c:ext>
          </c:extLst>
        </c:ser>
        <c:ser>
          <c:idx val="19"/>
          <c:order val="19"/>
          <c:tx>
            <c:v>ガス</c:v>
          </c:tx>
          <c:spPr>
            <a:solidFill>
              <a:schemeClr val="bg2">
                <a:lumMod val="50000"/>
              </a:schemeClr>
            </a:solidFill>
            <a:ln>
              <a:noFill/>
            </a:ln>
            <a:effectLst/>
          </c:spPr>
          <c:invertIfNegative val="0"/>
          <c:val>
            <c:numRef>
              <c:f>'入力シート（2023年）'!$AL$8:$AL$19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DA8-4D51-9A73-41378F2DD5B0}"/>
            </c:ext>
          </c:extLst>
        </c:ser>
        <c:dLbls>
          <c:showLegendKey val="0"/>
          <c:showVal val="0"/>
          <c:showCatName val="0"/>
          <c:showSerName val="0"/>
          <c:showPercent val="0"/>
          <c:showBubbleSize val="0"/>
        </c:dLbls>
        <c:gapWidth val="219"/>
        <c:overlap val="100"/>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6">
                      <a:shade val="36000"/>
                    </a:schemeClr>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3-4DA8-4D51-9A73-41378F2DD5B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6">
                      <a:shade val="4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4DA8-4D51-9A73-41378F2DD5B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6">
                      <a:shade val="5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4DA8-4D51-9A73-41378F2DD5B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6">
                      <a:shade val="5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4DA8-4D51-9A73-41378F2DD5B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6">
                      <a:shade val="6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7-4DA8-4D51-9A73-41378F2DD5B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6">
                      <a:shade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8-4DA8-4D51-9A73-41378F2DD5B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6">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9-4DA8-4D51-9A73-41378F2DD5B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6">
                      <a:shade val="8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A-4DA8-4D51-9A73-41378F2DD5B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6">
                      <a:shade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4DA8-4D51-9A73-41378F2DD5B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6">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C-4DA8-4D51-9A73-41378F2DD5B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6">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4DA8-4D51-9A73-41378F2DD5B0}"/>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6">
                      <a:tint val="9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E-4DA8-4D51-9A73-41378F2DD5B0}"/>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6">
                      <a:tint val="8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4DA8-4D51-9A73-41378F2DD5B0}"/>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6">
                      <a:tint val="7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4DA8-4D51-9A73-41378F2DD5B0}"/>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6">
                      <a:tint val="6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1-4DA8-4D51-9A73-41378F2DD5B0}"/>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6">
                      <a:tint val="5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2-4DA8-4D51-9A73-41378F2DD5B0}"/>
                  </c:ext>
                </c:extLst>
              </c15:ser>
            </c15:filteredBarSeries>
            <c15:filteredBarSeries>
              <c15:ser>
                <c:idx val="18"/>
                <c:order val="17"/>
                <c:tx>
                  <c:strRef>
                    <c:extLst xmlns:c15="http://schemas.microsoft.com/office/drawing/2012/chart">
                      <c:ext xmlns:c15="http://schemas.microsoft.com/office/drawing/2012/chart" uri="{02D57815-91ED-43cb-92C2-25804820EDAC}">
                        <c15:formulaRef>
                          <c15:sqref>'入力シート（2023年）'!$AA$5:$AA$7</c15:sqref>
                        </c15:formulaRef>
                      </c:ext>
                    </c:extLst>
                    <c:strCache>
                      <c:ptCount val="3"/>
                      <c:pt idx="0">
                        <c:v>原単位（単位数量あたりのエネルギー使用量）</c:v>
                      </c:pt>
                      <c:pt idx="1">
                        <c:v>原単位②
原油換算KL
÷生産額など</c:v>
                      </c:pt>
                      <c:pt idx="2">
                        <c:v>KL/百万円</c:v>
                      </c:pt>
                    </c:strCache>
                  </c:strRef>
                </c:tx>
                <c:spPr>
                  <a:solidFill>
                    <a:schemeClr val="accent6">
                      <a:tint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'入力シート（2023年）'!$AA$8:$AA$19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4DA8-4D51-9A73-41378F2DD5B0}"/>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ja-JP" altLang="en-US" sz="1050">
                <a:solidFill>
                  <a:sysClr val="windowText" lastClr="000000"/>
                </a:solidFill>
              </a:rPr>
              <a:t>電力使用量（</a:t>
            </a:r>
            <a:r>
              <a:rPr lang="en-US" altLang="ja-JP" sz="1050">
                <a:solidFill>
                  <a:sysClr val="windowText" lastClr="000000"/>
                </a:solidFill>
              </a:rPr>
              <a:t>kWh</a:t>
            </a:r>
            <a:r>
              <a:rPr lang="ja-JP" altLang="en-US" sz="1050">
                <a:solidFill>
                  <a:sysClr val="windowText" lastClr="000000"/>
                </a:solidFill>
              </a:rPr>
              <a:t>）</a:t>
            </a:r>
          </a:p>
        </c:rich>
      </c:tx>
      <c:layout>
        <c:manualLayout>
          <c:xMode val="edge"/>
          <c:yMode val="edge"/>
          <c:x val="0.36795467412538002"/>
          <c:y val="5.823899226017064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482963598084911"/>
          <c:y val="0.16693382890614844"/>
          <c:w val="0.83850486339668162"/>
          <c:h val="0.70051410774293987"/>
        </c:manualLayout>
      </c:layout>
      <c:barChart>
        <c:barDir val="col"/>
        <c:grouping val="clustered"/>
        <c:varyColors val="0"/>
        <c:ser>
          <c:idx val="13"/>
          <c:order val="13"/>
          <c:tx>
            <c:strRef>
              <c:f>'入力シート（2023年）'!$D$5:$D$7</c:f>
              <c:strCache>
                <c:ptCount val="3"/>
                <c:pt idx="0">
                  <c:v>電力</c:v>
                </c:pt>
                <c:pt idx="1">
                  <c:v>使用量</c:v>
                </c:pt>
                <c:pt idx="2">
                  <c:v>ｋWh</c:v>
                </c:pt>
              </c:strCache>
            </c:strRef>
          </c:tx>
          <c:spPr>
            <a:solidFill>
              <a:schemeClr val="accent2">
                <a:lumMod val="60000"/>
                <a:lumOff val="40000"/>
              </a:schemeClr>
            </a:solidFill>
            <a:ln>
              <a:noFill/>
            </a:ln>
            <a:effectLst/>
          </c:spPr>
          <c:invertIfNegative val="0"/>
          <c:cat>
            <c:strRef>
              <c:f>'入力シート（2023年）'!$C$8:$C$19</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'入力シート（2023年）'!$D$8:$D$19</c:f>
              <c:numCache>
                <c:formatCode>#,##0_);[Red]\(#,##0\)</c:formatCode>
                <c:ptCount val="12"/>
              </c:numCache>
            </c:numRef>
          </c:val>
          <c:extLst xmlns:c15="http://schemas.microsoft.com/office/drawing/2012/chart">
            <c:ext xmlns:c16="http://schemas.microsoft.com/office/drawing/2014/chart" uri="{C3380CC4-5D6E-409C-BE32-E72D297353CC}">
              <c16:uniqueId val="{00000000-926E-4CC6-8AB0-E54886D4139B}"/>
            </c:ext>
          </c:extLst>
        </c:ser>
        <c:dLbls>
          <c:showLegendKey val="0"/>
          <c:showVal val="0"/>
          <c:showCatName val="0"/>
          <c:showSerName val="0"/>
          <c:showPercent val="0"/>
          <c:showBubbleSize val="0"/>
        </c:dLbls>
        <c:gapWidth val="219"/>
        <c:axId val="790088904"/>
        <c:axId val="790093064"/>
        <c:extLst>
          <c:ext xmlns:c15="http://schemas.microsoft.com/office/drawing/2012/chart" uri="{02D57815-91ED-43cb-92C2-25804820EDAC}">
            <c15:filteredBarSeries>
              <c15:ser>
                <c:idx val="0"/>
                <c:order val="0"/>
                <c:tx>
                  <c:strRef>
                    <c:extLst>
                      <c:ext uri="{02D57815-91ED-43cb-92C2-25804820EDAC}">
                        <c15:formulaRef>
                          <c15:sqref>'入力シート（2023年）'!$D$5:$D$7</c15:sqref>
                        </c15:formulaRef>
                      </c:ext>
                    </c:extLst>
                    <c:strCache>
                      <c:ptCount val="3"/>
                      <c:pt idx="0">
                        <c:v>電力</c:v>
                      </c:pt>
                      <c:pt idx="1">
                        <c:v>使用量</c:v>
                      </c:pt>
                      <c:pt idx="2">
                        <c:v>ｋWh</c:v>
                      </c:pt>
                    </c:strCache>
                  </c:strRef>
                </c:tx>
                <c:spPr>
                  <a:solidFill>
                    <a:schemeClr val="accent2">
                      <a:shade val="37000"/>
                    </a:schemeClr>
                  </a:solidFill>
                  <a:ln>
                    <a:noFill/>
                  </a:ln>
                  <a:effectLst/>
                </c:spPr>
                <c:invertIfNegative val="0"/>
                <c:cat>
                  <c:strRef>
                    <c:extLst>
                      <c:ex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uri="{02D57815-91ED-43cb-92C2-25804820EDAC}">
                        <c15:formulaRef>
                          <c15:sqref>'入力シート（2023年）'!$D$8:$D$19</c15:sqref>
                        </c15:formulaRef>
                      </c:ext>
                    </c:extLst>
                    <c:numCache>
                      <c:formatCode>#,##0_);[Red]\(#,##0\)</c:formatCode>
                      <c:ptCount val="12"/>
                    </c:numCache>
                  </c:numRef>
                </c:val>
                <c:extLst>
                  <c:ext xmlns:c16="http://schemas.microsoft.com/office/drawing/2014/chart" uri="{C3380CC4-5D6E-409C-BE32-E72D297353CC}">
                    <c16:uniqueId val="{00000001-926E-4CC6-8AB0-E54886D413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'入力シート（2023年）'!$E$5:$E$7</c15:sqref>
                        </c15:formulaRef>
                      </c:ext>
                    </c:extLst>
                    <c:strCache>
                      <c:ptCount val="3"/>
                      <c:pt idx="0">
                        <c:v>電力</c:v>
                      </c:pt>
                      <c:pt idx="1">
                        <c:v>金額</c:v>
                      </c:pt>
                      <c:pt idx="2">
                        <c:v>円</c:v>
                      </c:pt>
                    </c:strCache>
                  </c:strRef>
                </c:tx>
                <c:spPr>
                  <a:solidFill>
                    <a:schemeClr val="accent2">
                      <a:shade val="4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'入力シート（2023年）'!$E$8:$E$19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2-926E-4CC6-8AB0-E54886D413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'入力シート（2023年）'!$F$5:$F$7</c15:sqref>
                        </c15:formulaRef>
                      </c:ext>
                    </c:extLst>
                    <c:strCache>
                      <c:ptCount val="3"/>
                      <c:pt idx="0">
                        <c:v>A重油</c:v>
                      </c:pt>
                      <c:pt idx="1">
                        <c:v>使用量</c:v>
                      </c:pt>
                      <c:pt idx="2">
                        <c:v>ｋL</c:v>
                      </c:pt>
                    </c:strCache>
                  </c:strRef>
                </c:tx>
                <c:spPr>
                  <a:solidFill>
                    <a:schemeClr val="accent2">
                      <a:shade val="5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'入力シート（2023年）'!$F$8:$F$19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3-926E-4CC6-8AB0-E54886D413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'入力シート（2023年）'!$G$5:$G$7</c15:sqref>
                        </c15:formulaRef>
                      </c:ext>
                    </c:extLst>
                    <c:strCache>
                      <c:ptCount val="3"/>
                      <c:pt idx="0">
                        <c:v>A重油</c:v>
                      </c:pt>
                      <c:pt idx="1">
                        <c:v>金額</c:v>
                      </c:pt>
                      <c:pt idx="2">
                        <c:v>円</c:v>
                      </c:pt>
                    </c:strCache>
                  </c:strRef>
                </c:tx>
                <c:spPr>
                  <a:solidFill>
                    <a:schemeClr val="accent2">
                      <a:shade val="5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'入力シート（2023年）'!$G$8:$G$19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4-926E-4CC6-8AB0-E54886D4139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'入力シート（2023年）'!$H$5:$H$7</c15:sqref>
                        </c15:formulaRef>
                      </c:ext>
                    </c:extLst>
                    <c:strCache>
                      <c:ptCount val="3"/>
                      <c:pt idx="0">
                        <c:v>灯油</c:v>
                      </c:pt>
                      <c:pt idx="1">
                        <c:v>使用量</c:v>
                      </c:pt>
                      <c:pt idx="2">
                        <c:v>ｋL</c:v>
                      </c:pt>
                    </c:strCache>
                  </c:strRef>
                </c:tx>
                <c:spPr>
                  <a:solidFill>
                    <a:schemeClr val="accent2">
                      <a:shade val="6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'入力シート（2023年）'!$H$8:$H$19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5-926E-4CC6-8AB0-E54886D4139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'入力シート（2023年）'!$I$5:$I$7</c15:sqref>
                        </c15:formulaRef>
                      </c:ext>
                    </c:extLst>
                    <c:strCache>
                      <c:ptCount val="3"/>
                      <c:pt idx="0">
                        <c:v>灯油</c:v>
                      </c:pt>
                      <c:pt idx="1">
                        <c:v>金額</c:v>
                      </c:pt>
                      <c:pt idx="2">
                        <c:v>円</c:v>
                      </c:pt>
                    </c:strCache>
                  </c:strRef>
                </c:tx>
                <c:spPr>
                  <a:solidFill>
                    <a:schemeClr val="accent2">
                      <a:shade val="74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'入力シート（2023年）'!$I$8:$I$19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6-926E-4CC6-8AB0-E54886D4139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'入力シート（2023年）'!$J$5:$J$7</c15:sqref>
                        </c15:formulaRef>
                      </c:ext>
                    </c:extLst>
                    <c:strCache>
                      <c:ptCount val="3"/>
                      <c:pt idx="0">
                        <c:v>LPG（液化石油ガス）</c:v>
                      </c:pt>
                      <c:pt idx="1">
                        <c:v>使用量1</c:v>
                      </c:pt>
                      <c:pt idx="2">
                        <c:v>㎥</c:v>
                      </c:pt>
                    </c:strCache>
                  </c:strRef>
                </c:tx>
                <c:spPr>
                  <a:solidFill>
                    <a:schemeClr val="accent2">
                      <a:shade val="81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'入力シート（2023年）'!$J$8:$J$19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7-926E-4CC6-8AB0-E54886D4139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'入力シート（2023年）'!$K$5:$K$7</c15:sqref>
                        </c15:formulaRef>
                      </c:ext>
                    </c:extLst>
                    <c:strCache>
                      <c:ptCount val="3"/>
                      <c:pt idx="0">
                        <c:v>LPG（液化石油ガス）</c:v>
                      </c:pt>
                      <c:pt idx="1">
                        <c:v>使用量2</c:v>
                      </c:pt>
                      <c:pt idx="2">
                        <c:v>ｔ</c:v>
                      </c:pt>
                    </c:strCache>
                  </c:strRef>
                </c:tx>
                <c:spPr>
                  <a:solidFill>
                    <a:schemeClr val="accent2">
                      <a:shade val="8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'入力シート（2023年）'!$K$8:$K$19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8-926E-4CC6-8AB0-E54886D4139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'入力シート（2023年）'!$L$5:$L$7</c15:sqref>
                        </c15:formulaRef>
                      </c:ext>
                    </c:extLst>
                    <c:strCache>
                      <c:ptCount val="3"/>
                      <c:pt idx="0">
                        <c:v>LPG（液化石油ガス）</c:v>
                      </c:pt>
                      <c:pt idx="1">
                        <c:v>金額</c:v>
                      </c:pt>
                      <c:pt idx="2">
                        <c:v>円</c:v>
                      </c:pt>
                    </c:strCache>
                  </c:strRef>
                </c:tx>
                <c:spPr>
                  <a:solidFill>
                    <a:schemeClr val="accent2">
                      <a:shade val="96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'入力シート（2023年）'!$L$8:$L$19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9-926E-4CC6-8AB0-E54886D4139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'入力シート（2023年）'!$M$5:$M$7</c15:sqref>
                        </c15:formulaRef>
                      </c:ext>
                    </c:extLst>
                    <c:strCache>
                      <c:ptCount val="3"/>
                      <c:pt idx="0">
                        <c:v>都市ガス</c:v>
                      </c:pt>
                      <c:pt idx="1">
                        <c:v>使用量</c:v>
                      </c:pt>
                      <c:pt idx="2">
                        <c:v>㎥</c:v>
                      </c:pt>
                    </c:strCache>
                  </c:strRef>
                </c:tx>
                <c:spPr>
                  <a:solidFill>
                    <a:schemeClr val="accent2">
                      <a:tint val="97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'入力シート（2023年）'!$M$8:$M$19</c15:sqref>
                        </c15:formulaRef>
                      </c:ext>
                    </c:extLst>
                    <c:numCache>
                      <c:formatCode>#,##0.0_);[Red]\(#,##0.0\)</c:formatCode>
                      <c:ptCount val="12"/>
                    </c:numCache>
                  </c:numRef>
                </c:val>
                <c:extLst xmlns:c15="http://schemas.microsoft.com/office/drawing/2012/chart">
                  <c:ext xmlns:c16="http://schemas.microsoft.com/office/drawing/2014/chart" uri="{C3380CC4-5D6E-409C-BE32-E72D297353CC}">
                    <c16:uniqueId val="{0000000A-926E-4CC6-8AB0-E54886D4139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'入力シート（2023年）'!$N$5:$N$7</c15:sqref>
                        </c15:formulaRef>
                      </c:ext>
                    </c:extLst>
                    <c:strCache>
                      <c:ptCount val="3"/>
                      <c:pt idx="0">
                        <c:v>都市ガス</c:v>
                      </c:pt>
                      <c:pt idx="1">
                        <c:v>金額</c:v>
                      </c:pt>
                      <c:pt idx="2">
                        <c:v>円</c:v>
                      </c:pt>
                    </c:strCache>
                  </c:strRef>
                </c:tx>
                <c:spPr>
                  <a:solidFill>
                    <a:schemeClr val="accent2">
                      <a:tint val="89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'入力シート（2023年）'!$N$8:$N$19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B-926E-4CC6-8AB0-E54886D4139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'入力シート（2023年）'!$O$5:$O$7</c15:sqref>
                        </c15:formulaRef>
                      </c:ext>
                    </c:extLst>
                    <c:strCache>
                      <c:ptCount val="3"/>
                      <c:pt idx="0">
                        <c:v>LNG（液化天然ガス）</c:v>
                      </c:pt>
                      <c:pt idx="1">
                        <c:v>使用量</c:v>
                      </c:pt>
                      <c:pt idx="2">
                        <c:v>ｔ</c:v>
                      </c:pt>
                    </c:strCache>
                  </c:strRef>
                </c:tx>
                <c:spPr>
                  <a:solidFill>
                    <a:schemeClr val="accent2">
                      <a:tint val="82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'入力シート（2023年）'!$O$8:$O$19</c15:sqref>
                        </c15:formulaRef>
                      </c:ext>
                    </c:extLst>
                    <c:numCache>
                      <c:formatCode>#,##0.000_);[Red]\(#,##0.000\)</c:formatCode>
                      <c:ptCount val="12"/>
                    </c:numCache>
                  </c:numRef>
                </c:val>
                <c:extLst xmlns:c15="http://schemas.microsoft.com/office/drawing/2012/chart">
                  <c:ext xmlns:c16="http://schemas.microsoft.com/office/drawing/2014/chart" uri="{C3380CC4-5D6E-409C-BE32-E72D297353CC}">
                    <c16:uniqueId val="{0000000C-926E-4CC6-8AB0-E54886D4139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'入力シート（2023年）'!$P$5:$P$7</c15:sqref>
                        </c15:formulaRef>
                      </c:ext>
                    </c:extLst>
                    <c:strCache>
                      <c:ptCount val="3"/>
                      <c:pt idx="0">
                        <c:v>LNG（液化天然ガス）</c:v>
                      </c:pt>
                      <c:pt idx="1">
                        <c:v>金額</c:v>
                      </c:pt>
                      <c:pt idx="2">
                        <c:v>円</c:v>
                      </c:pt>
                    </c:strCache>
                  </c:strRef>
                </c:tx>
                <c:spPr>
                  <a:solidFill>
                    <a:schemeClr val="accent2">
                      <a:tint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'入力シート（2023年）'!$P$8:$P$19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D-926E-4CC6-8AB0-E54886D4139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'入力シート（2023年）'!$R$5:$R$7</c15:sqref>
                        </c15:formulaRef>
                      </c:ext>
                    </c:extLst>
                    <c:strCache>
                      <c:ptCount val="3"/>
                      <c:pt idx="0">
                        <c:v>全エネルギー</c:v>
                      </c:pt>
                      <c:pt idx="1">
                        <c:v>合計金額</c:v>
                      </c:pt>
                      <c:pt idx="2">
                        <c:v>円</c:v>
                      </c:pt>
                    </c:strCache>
                  </c:strRef>
                </c:tx>
                <c:spPr>
                  <a:solidFill>
                    <a:schemeClr val="accent2">
                      <a:tint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'入力シート（2023年）'!$R$8:$R$19</c15:sqref>
                        </c15:formulaRef>
                      </c:ext>
                    </c:extLst>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926E-4CC6-8AB0-E54886D4139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'入力シート（2023年）'!$W$5:$W$7</c15:sqref>
                        </c15:formulaRef>
                      </c:ext>
                    </c:extLst>
                    <c:strCache>
                      <c:ptCount val="3"/>
                      <c:pt idx="0">
                        <c:v>生産量
人数
営業日数
など</c:v>
                      </c:pt>
                    </c:strCache>
                  </c:strRef>
                </c:tx>
                <c:spPr>
                  <a:solidFill>
                    <a:schemeClr val="accent2">
                      <a:tint val="53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'入力シート（2023年）'!$W$8:$W$19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0F-926E-4CC6-8AB0-E54886D4139B}"/>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'入力シート（2023年）'!$X$5:$X$7</c15:sqref>
                        </c15:formulaRef>
                      </c:ext>
                    </c:extLst>
                    <c:strCache>
                      <c:ptCount val="3"/>
                      <c:pt idx="0">
                        <c:v>生産額
売上額
など</c:v>
                      </c:pt>
                      <c:pt idx="2">
                        <c:v>千円</c:v>
                      </c:pt>
                    </c:strCache>
                  </c:strRef>
                </c:tx>
                <c:spPr>
                  <a:solidFill>
                    <a:schemeClr val="accent2">
                      <a:tint val="45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'入力シート（2023年）'!$X$8:$X$19</c15:sqref>
                        </c15:formulaRef>
                      </c:ext>
                    </c:extLst>
                    <c:numCache>
                      <c:formatCode>#,##0_);[Red]\(#,##0\)</c:formatCode>
                      <c:ptCount val="12"/>
                    </c:numCache>
                  </c:numRef>
                </c:val>
                <c:extLst xmlns:c15="http://schemas.microsoft.com/office/drawing/2012/chart">
                  <c:ext xmlns:c16="http://schemas.microsoft.com/office/drawing/2014/chart" uri="{C3380CC4-5D6E-409C-BE32-E72D297353CC}">
                    <c16:uniqueId val="{00000010-926E-4CC6-8AB0-E54886D4139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'入力シート（2023年）'!$Z$5:$Z$7</c15:sqref>
                        </c15:formulaRef>
                      </c:ext>
                    </c:extLst>
                    <c:strCache>
                      <c:ptCount val="3"/>
                      <c:pt idx="0">
                        <c:v>原単位（単位数量あたりのエネルギー使用量）</c:v>
                      </c:pt>
                      <c:pt idx="1">
                        <c:v>原単位①
原油換算KL
÷生産量など</c:v>
                      </c:pt>
                      <c:pt idx="2">
                        <c:v>KL/tなど</c:v>
                      </c:pt>
                    </c:strCache>
                  </c:strRef>
                </c:tx>
                <c:spPr>
                  <a:solidFill>
                    <a:schemeClr val="accent2">
                      <a:tint val="38000"/>
                    </a:schemeClr>
                  </a:solidFill>
                  <a:ln>
                    <a:noFill/>
                  </a:ln>
                  <a:effectLst/>
                </c:spPr>
                <c:invertIfNegative val="0"/>
                <c:cat>
                  <c:strRef>
                    <c:extLst xmlns:c15="http://schemas.microsoft.com/office/drawing/2012/chart">
                      <c:ext xmlns:c15="http://schemas.microsoft.com/office/drawing/2012/chart" uri="{02D57815-91ED-43cb-92C2-25804820EDAC}">
                        <c15:formulaRef>
                          <c15:sqref>'入力シート（2023年）'!$C$8:$C$19</c15:sqref>
                        </c15:formulaRef>
                      </c:ext>
                    </c:extLst>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xmlns:c15="http://schemas.microsoft.com/office/drawing/2012/chart">
                      <c:ext xmlns:c15="http://schemas.microsoft.com/office/drawing/2012/chart" uri="{02D57815-91ED-43cb-92C2-25804820EDAC}">
                        <c15:formulaRef>
                          <c15:sqref>'入力シート（2023年）'!$Z$8:$Z$19</c15:sqref>
                        </c15:formulaRef>
                      </c:ext>
                    </c:extLst>
                    <c:numCache>
                      <c:formatCode>#,##0.000_ ;[Red]\-#,##0.000\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926E-4CC6-8AB0-E54886D4139B}"/>
                  </c:ext>
                </c:extLst>
              </c15:ser>
            </c15:filteredBarSeries>
          </c:ext>
        </c:extLst>
      </c:barChart>
      <c:catAx>
        <c:axId val="79008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93064"/>
        <c:crosses val="autoZero"/>
        <c:auto val="1"/>
        <c:lblAlgn val="ctr"/>
        <c:lblOffset val="100"/>
        <c:noMultiLvlLbl val="0"/>
      </c:catAx>
      <c:valAx>
        <c:axId val="790093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0088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3">
  <a:schemeClr val="accent3"/>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3">
  <a:schemeClr val="accent3"/>
</cs:colorStyle>
</file>

<file path=xl/charts/colors29.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3">
  <a:schemeClr val="accent3"/>
</cs:colorStyle>
</file>

<file path=xl/charts/colors36.xml><?xml version="1.0" encoding="utf-8"?>
<cs:colorStyle xmlns:cs="http://schemas.microsoft.com/office/drawing/2012/chartStyle" xmlns:a="http://schemas.openxmlformats.org/drawingml/2006/main" meth="withinLinear" id="19">
  <a:schemeClr val="accent6"/>
</cs:colorStyle>
</file>

<file path=xl/charts/colors37.xml><?xml version="1.0" encoding="utf-8"?>
<cs:colorStyle xmlns:cs="http://schemas.microsoft.com/office/drawing/2012/chartStyle" xmlns:a="http://schemas.openxmlformats.org/drawingml/2006/main" meth="withinLinear" id="15">
  <a:schemeClr val="accent2"/>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Reversed" id="23">
  <a:schemeClr val="accent3"/>
</cs:colorStyle>
</file>

<file path=xl/charts/colors43.xml><?xml version="1.0" encoding="utf-8"?>
<cs:colorStyle xmlns:cs="http://schemas.microsoft.com/office/drawing/2012/chartStyle" xmlns:a="http://schemas.openxmlformats.org/drawingml/2006/main" meth="withinLinear" id="19">
  <a:schemeClr val="accent6"/>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3">
  <a:schemeClr val="accent3"/>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9">
  <a:schemeClr val="accent6"/>
</cs:colorStyle>
</file>

<file path=xl/charts/colors51.xml><?xml version="1.0" encoding="utf-8"?>
<cs:colorStyle xmlns:cs="http://schemas.microsoft.com/office/drawing/2012/chartStyle" xmlns:a="http://schemas.openxmlformats.org/drawingml/2006/main" meth="withinLinear" id="15">
  <a:schemeClr val="accent2"/>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3">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10.xml"/><Relationship Id="rId7" Type="http://schemas.openxmlformats.org/officeDocument/2006/relationships/chart" Target="../charts/chart13.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7.xml"/><Relationship Id="rId7" Type="http://schemas.openxmlformats.org/officeDocument/2006/relationships/chart" Target="../charts/chart20.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4.xml"/><Relationship Id="rId7" Type="http://schemas.openxmlformats.org/officeDocument/2006/relationships/chart" Target="../charts/chart27.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1.xml"/><Relationship Id="rId7" Type="http://schemas.openxmlformats.org/officeDocument/2006/relationships/chart" Target="../charts/chart34.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5.xml"/><Relationship Id="rId7" Type="http://schemas.openxmlformats.org/officeDocument/2006/relationships/chart" Target="../charts/chart48.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image" Target="../media/image4.emf"/></Relationships>
</file>

<file path=xl/drawings/_rels/drawing9.xml.rels><?xml version="1.0" encoding="UTF-8" standalone="yes"?>
<Relationships xmlns="http://schemas.openxmlformats.org/package/2006/relationships"><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editAs="oneCell">
    <xdr:from>
      <xdr:col>0</xdr:col>
      <xdr:colOff>118109</xdr:colOff>
      <xdr:row>3</xdr:row>
      <xdr:rowOff>34290</xdr:rowOff>
    </xdr:from>
    <xdr:to>
      <xdr:col>9</xdr:col>
      <xdr:colOff>552450</xdr:colOff>
      <xdr:row>27</xdr:row>
      <xdr:rowOff>39510</xdr:rowOff>
    </xdr:to>
    <xdr:pic>
      <xdr:nvPicPr>
        <xdr:cNvPr id="3" name="図 2">
          <a:extLst>
            <a:ext uri="{FF2B5EF4-FFF2-40B4-BE49-F238E27FC236}">
              <a16:creationId xmlns:a16="http://schemas.microsoft.com/office/drawing/2014/main" id="{A787258F-35F4-46B6-BD0B-8530D585EB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109" y="567690"/>
          <a:ext cx="5825491" cy="3862845"/>
        </a:xfrm>
        <a:prstGeom prst="rect">
          <a:avLst/>
        </a:prstGeom>
      </xdr:spPr>
    </xdr:pic>
    <xdr:clientData/>
  </xdr:twoCellAnchor>
  <xdr:twoCellAnchor editAs="oneCell">
    <xdr:from>
      <xdr:col>0</xdr:col>
      <xdr:colOff>18012</xdr:colOff>
      <xdr:row>58</xdr:row>
      <xdr:rowOff>21474</xdr:rowOff>
    </xdr:from>
    <xdr:to>
      <xdr:col>10</xdr:col>
      <xdr:colOff>1559</xdr:colOff>
      <xdr:row>77</xdr:row>
      <xdr:rowOff>58536</xdr:rowOff>
    </xdr:to>
    <xdr:pic>
      <xdr:nvPicPr>
        <xdr:cNvPr id="6" name="図 5">
          <a:extLst>
            <a:ext uri="{FF2B5EF4-FFF2-40B4-BE49-F238E27FC236}">
              <a16:creationId xmlns:a16="http://schemas.microsoft.com/office/drawing/2014/main" id="{AAC41ADB-6BF2-4478-A7E6-3508E331D6E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012" y="10689474"/>
          <a:ext cx="6016162" cy="3970367"/>
        </a:xfrm>
        <a:prstGeom prst="rect">
          <a:avLst/>
        </a:prstGeom>
      </xdr:spPr>
    </xdr:pic>
    <xdr:clientData/>
  </xdr:twoCellAnchor>
  <xdr:twoCellAnchor editAs="oneCell">
    <xdr:from>
      <xdr:col>1</xdr:col>
      <xdr:colOff>30481</xdr:colOff>
      <xdr:row>41</xdr:row>
      <xdr:rowOff>21260</xdr:rowOff>
    </xdr:from>
    <xdr:to>
      <xdr:col>4</xdr:col>
      <xdr:colOff>512783</xdr:colOff>
      <xdr:row>45</xdr:row>
      <xdr:rowOff>57149</xdr:rowOff>
    </xdr:to>
    <xdr:pic>
      <xdr:nvPicPr>
        <xdr:cNvPr id="10" name="図 9">
          <a:extLst>
            <a:ext uri="{FF2B5EF4-FFF2-40B4-BE49-F238E27FC236}">
              <a16:creationId xmlns:a16="http://schemas.microsoft.com/office/drawing/2014/main" id="{46B239C5-3BA8-45F1-A389-011B242D1AB2}"/>
            </a:ext>
          </a:extLst>
        </xdr:cNvPr>
        <xdr:cNvPicPr>
          <a:picLocks noChangeAspect="1"/>
        </xdr:cNvPicPr>
      </xdr:nvPicPr>
      <xdr:blipFill>
        <a:blip xmlns:r="http://schemas.openxmlformats.org/officeDocument/2006/relationships" r:embed="rId3"/>
        <a:stretch>
          <a:fillRect/>
        </a:stretch>
      </xdr:blipFill>
      <xdr:spPr>
        <a:xfrm>
          <a:off x="582931" y="7136435"/>
          <a:ext cx="1949152" cy="870280"/>
        </a:xfrm>
        <a:prstGeom prst="rect">
          <a:avLst/>
        </a:prstGeom>
      </xdr:spPr>
    </xdr:pic>
    <xdr:clientData/>
  </xdr:twoCellAnchor>
  <xdr:twoCellAnchor>
    <xdr:from>
      <xdr:col>2</xdr:col>
      <xdr:colOff>351234</xdr:colOff>
      <xdr:row>41</xdr:row>
      <xdr:rowOff>125015</xdr:rowOff>
    </xdr:from>
    <xdr:to>
      <xdr:col>4</xdr:col>
      <xdr:colOff>523875</xdr:colOff>
      <xdr:row>44</xdr:row>
      <xdr:rowOff>47625</xdr:rowOff>
    </xdr:to>
    <xdr:sp macro="" textlink="">
      <xdr:nvSpPr>
        <xdr:cNvPr id="11" name="四角形: 角を丸くする 10">
          <a:extLst>
            <a:ext uri="{FF2B5EF4-FFF2-40B4-BE49-F238E27FC236}">
              <a16:creationId xmlns:a16="http://schemas.microsoft.com/office/drawing/2014/main" id="{A33B7E33-4F85-4B35-9992-E898F4B453AB}"/>
            </a:ext>
          </a:extLst>
        </xdr:cNvPr>
        <xdr:cNvSpPr/>
      </xdr:nvSpPr>
      <xdr:spPr>
        <a:xfrm>
          <a:off x="1393031" y="7197328"/>
          <a:ext cx="1148953" cy="547688"/>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545545</xdr:colOff>
      <xdr:row>41</xdr:row>
      <xdr:rowOff>125015</xdr:rowOff>
    </xdr:from>
    <xdr:to>
      <xdr:col>2</xdr:col>
      <xdr:colOff>317420</xdr:colOff>
      <xdr:row>44</xdr:row>
      <xdr:rowOff>51435</xdr:rowOff>
    </xdr:to>
    <xdr:sp macro="" textlink="">
      <xdr:nvSpPr>
        <xdr:cNvPr id="12" name="四角形: 角を丸くする 11">
          <a:extLst>
            <a:ext uri="{FF2B5EF4-FFF2-40B4-BE49-F238E27FC236}">
              <a16:creationId xmlns:a16="http://schemas.microsoft.com/office/drawing/2014/main" id="{FADD4368-643B-479A-9B2D-22365505529D}"/>
            </a:ext>
          </a:extLst>
        </xdr:cNvPr>
        <xdr:cNvSpPr/>
      </xdr:nvSpPr>
      <xdr:spPr>
        <a:xfrm>
          <a:off x="545545" y="7197328"/>
          <a:ext cx="813672" cy="551498"/>
        </a:xfrm>
        <a:prstGeom prst="round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190499</xdr:colOff>
      <xdr:row>41</xdr:row>
      <xdr:rowOff>82867</xdr:rowOff>
    </xdr:from>
    <xdr:to>
      <xdr:col>5</xdr:col>
      <xdr:colOff>135730</xdr:colOff>
      <xdr:row>42</xdr:row>
      <xdr:rowOff>178355</xdr:rowOff>
    </xdr:to>
    <xdr:sp macro="" textlink="">
      <xdr:nvSpPr>
        <xdr:cNvPr id="13" name="円弧 12">
          <a:extLst>
            <a:ext uri="{FF2B5EF4-FFF2-40B4-BE49-F238E27FC236}">
              <a16:creationId xmlns:a16="http://schemas.microsoft.com/office/drawing/2014/main" id="{E46BF053-53A1-4940-9165-A6770FC883AC}"/>
            </a:ext>
          </a:extLst>
        </xdr:cNvPr>
        <xdr:cNvSpPr/>
      </xdr:nvSpPr>
      <xdr:spPr>
        <a:xfrm rot="19495183">
          <a:off x="2208608" y="7155180"/>
          <a:ext cx="504825" cy="303847"/>
        </a:xfrm>
        <a:prstGeom prst="arc">
          <a:avLst/>
        </a:prstGeom>
        <a:ln w="19050">
          <a:solidFill>
            <a:srgbClr val="FF0000"/>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101203</xdr:colOff>
      <xdr:row>44</xdr:row>
      <xdr:rowOff>59531</xdr:rowOff>
    </xdr:from>
    <xdr:to>
      <xdr:col>1</xdr:col>
      <xdr:colOff>101203</xdr:colOff>
      <xdr:row>45</xdr:row>
      <xdr:rowOff>166687</xdr:rowOff>
    </xdr:to>
    <xdr:cxnSp macro="">
      <xdr:nvCxnSpPr>
        <xdr:cNvPr id="15" name="直線矢印コネクタ 14">
          <a:extLst>
            <a:ext uri="{FF2B5EF4-FFF2-40B4-BE49-F238E27FC236}">
              <a16:creationId xmlns:a16="http://schemas.microsoft.com/office/drawing/2014/main" id="{3472F27B-698E-4F83-90C1-F869029B1970}"/>
            </a:ext>
          </a:extLst>
        </xdr:cNvPr>
        <xdr:cNvCxnSpPr/>
      </xdr:nvCxnSpPr>
      <xdr:spPr>
        <a:xfrm flipV="1">
          <a:off x="654844" y="7756922"/>
          <a:ext cx="0" cy="315515"/>
        </a:xfrm>
        <a:prstGeom prst="straightConnector1">
          <a:avLst/>
        </a:prstGeom>
        <a:ln w="19050">
          <a:solidFill>
            <a:srgbClr val="0000FF"/>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30481</xdr:colOff>
      <xdr:row>86</xdr:row>
      <xdr:rowOff>21260</xdr:rowOff>
    </xdr:from>
    <xdr:ext cx="1942744" cy="874782"/>
    <xdr:pic>
      <xdr:nvPicPr>
        <xdr:cNvPr id="16" name="図 15">
          <a:extLst>
            <a:ext uri="{FF2B5EF4-FFF2-40B4-BE49-F238E27FC236}">
              <a16:creationId xmlns:a16="http://schemas.microsoft.com/office/drawing/2014/main" id="{2182401C-85D7-47A4-AEFC-83C1A5646A3F}"/>
            </a:ext>
          </a:extLst>
        </xdr:cNvPr>
        <xdr:cNvPicPr>
          <a:picLocks noChangeAspect="1"/>
        </xdr:cNvPicPr>
      </xdr:nvPicPr>
      <xdr:blipFill>
        <a:blip xmlns:r="http://schemas.openxmlformats.org/officeDocument/2006/relationships" r:embed="rId3"/>
        <a:stretch>
          <a:fillRect/>
        </a:stretch>
      </xdr:blipFill>
      <xdr:spPr>
        <a:xfrm>
          <a:off x="582758" y="7265109"/>
          <a:ext cx="1942744" cy="874782"/>
        </a:xfrm>
        <a:prstGeom prst="rect">
          <a:avLst/>
        </a:prstGeom>
      </xdr:spPr>
    </xdr:pic>
    <xdr:clientData/>
  </xdr:oneCellAnchor>
  <xdr:twoCellAnchor>
    <xdr:from>
      <xdr:col>2</xdr:col>
      <xdr:colOff>351234</xdr:colOff>
      <xdr:row>86</xdr:row>
      <xdr:rowOff>125015</xdr:rowOff>
    </xdr:from>
    <xdr:to>
      <xdr:col>4</xdr:col>
      <xdr:colOff>523875</xdr:colOff>
      <xdr:row>89</xdr:row>
      <xdr:rowOff>47625</xdr:rowOff>
    </xdr:to>
    <xdr:sp macro="" textlink="">
      <xdr:nvSpPr>
        <xdr:cNvPr id="17" name="四角形: 角を丸くする 16">
          <a:extLst>
            <a:ext uri="{FF2B5EF4-FFF2-40B4-BE49-F238E27FC236}">
              <a16:creationId xmlns:a16="http://schemas.microsoft.com/office/drawing/2014/main" id="{92AE8BDB-B76C-4486-931A-5338A1EE1076}"/>
            </a:ext>
          </a:extLst>
        </xdr:cNvPr>
        <xdr:cNvSpPr/>
      </xdr:nvSpPr>
      <xdr:spPr>
        <a:xfrm>
          <a:off x="1392230" y="7374579"/>
          <a:ext cx="1138649" cy="546065"/>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545545</xdr:colOff>
      <xdr:row>86</xdr:row>
      <xdr:rowOff>125015</xdr:rowOff>
    </xdr:from>
    <xdr:to>
      <xdr:col>2</xdr:col>
      <xdr:colOff>317420</xdr:colOff>
      <xdr:row>89</xdr:row>
      <xdr:rowOff>51435</xdr:rowOff>
    </xdr:to>
    <xdr:sp macro="" textlink="">
      <xdr:nvSpPr>
        <xdr:cNvPr id="18" name="四角形: 角を丸くする 17">
          <a:extLst>
            <a:ext uri="{FF2B5EF4-FFF2-40B4-BE49-F238E27FC236}">
              <a16:creationId xmlns:a16="http://schemas.microsoft.com/office/drawing/2014/main" id="{0A2A6C14-688C-403A-8EED-F5B69BA4703A}"/>
            </a:ext>
          </a:extLst>
        </xdr:cNvPr>
        <xdr:cNvSpPr/>
      </xdr:nvSpPr>
      <xdr:spPr>
        <a:xfrm>
          <a:off x="549355" y="7374579"/>
          <a:ext cx="810966" cy="551780"/>
        </a:xfrm>
        <a:prstGeom prst="roundRect">
          <a:avLst/>
        </a:prstGeom>
        <a:noFill/>
        <a:ln w="19050">
          <a:solidFill>
            <a:srgbClr val="0000FF"/>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190499</xdr:colOff>
      <xdr:row>86</xdr:row>
      <xdr:rowOff>82867</xdr:rowOff>
    </xdr:from>
    <xdr:to>
      <xdr:col>5</xdr:col>
      <xdr:colOff>135730</xdr:colOff>
      <xdr:row>87</xdr:row>
      <xdr:rowOff>178355</xdr:rowOff>
    </xdr:to>
    <xdr:sp macro="" textlink="">
      <xdr:nvSpPr>
        <xdr:cNvPr id="19" name="円弧 18">
          <a:extLst>
            <a:ext uri="{FF2B5EF4-FFF2-40B4-BE49-F238E27FC236}">
              <a16:creationId xmlns:a16="http://schemas.microsoft.com/office/drawing/2014/main" id="{0992940D-6BE0-4273-912E-C201DFAF43D9}"/>
            </a:ext>
          </a:extLst>
        </xdr:cNvPr>
        <xdr:cNvSpPr/>
      </xdr:nvSpPr>
      <xdr:spPr>
        <a:xfrm rot="19495183">
          <a:off x="2199408" y="7332431"/>
          <a:ext cx="504262" cy="297591"/>
        </a:xfrm>
        <a:prstGeom prst="arc">
          <a:avLst/>
        </a:prstGeom>
        <a:ln w="19050">
          <a:solidFill>
            <a:srgbClr val="FF0000"/>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101203</xdr:colOff>
      <xdr:row>89</xdr:row>
      <xdr:rowOff>59531</xdr:rowOff>
    </xdr:from>
    <xdr:to>
      <xdr:col>1</xdr:col>
      <xdr:colOff>101203</xdr:colOff>
      <xdr:row>90</xdr:row>
      <xdr:rowOff>166687</xdr:rowOff>
    </xdr:to>
    <xdr:cxnSp macro="">
      <xdr:nvCxnSpPr>
        <xdr:cNvPr id="20" name="直線矢印コネクタ 19">
          <a:extLst>
            <a:ext uri="{FF2B5EF4-FFF2-40B4-BE49-F238E27FC236}">
              <a16:creationId xmlns:a16="http://schemas.microsoft.com/office/drawing/2014/main" id="{266C7E4F-D2B2-45B7-A08E-B8304DCD6F42}"/>
            </a:ext>
          </a:extLst>
        </xdr:cNvPr>
        <xdr:cNvCxnSpPr/>
      </xdr:nvCxnSpPr>
      <xdr:spPr>
        <a:xfrm flipV="1">
          <a:off x="651575" y="7926835"/>
          <a:ext cx="0" cy="322594"/>
        </a:xfrm>
        <a:prstGeom prst="straightConnector1">
          <a:avLst/>
        </a:prstGeom>
        <a:ln w="19050">
          <a:solidFill>
            <a:srgbClr val="0000FF"/>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51404643-0789-4222-9AF6-1CDBFF022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D105D61B-41CB-4FFB-BB14-0FCB2D65F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D0DE65B6-6FFE-44E0-BF62-74ACDD514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15240</xdr:colOff>
      <xdr:row>2</xdr:row>
      <xdr:rowOff>209550</xdr:rowOff>
    </xdr:to>
    <xdr:pic>
      <xdr:nvPicPr>
        <xdr:cNvPr id="5" name="図 4">
          <a:extLst>
            <a:ext uri="{FF2B5EF4-FFF2-40B4-BE49-F238E27FC236}">
              <a16:creationId xmlns:a16="http://schemas.microsoft.com/office/drawing/2014/main" id="{8C83553D-E4F9-49C4-9CCD-110C509C0AC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642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670165B3-7BE5-42BE-B21C-A513C8974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05B201D8-3AAD-4051-9952-A666D73B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2ECB3C1D-2D24-4407-95B8-305600E9D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311E1574-CD4E-4A29-A8B2-1BF4B0240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D1BFD8F6-DB59-4E46-9BD8-49D2A7C42F44}"/>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●この値が小さくなるほど、エネルギーの使用効率が向上してい</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ることになります。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（例えば製造業では</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個の製品を製造するのに使用するエネ</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ルギー量が</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より</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80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の方がエネルギー的には製造効率がよい　　</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ということになります）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2300DF08-6130-470B-AC54-D65CC46B7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542CEDF7-1ADB-44E6-B56C-E73ECE527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45CFB0F2-60AF-43C7-B0EB-C429E8396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19050</xdr:colOff>
      <xdr:row>2</xdr:row>
      <xdr:rowOff>205740</xdr:rowOff>
    </xdr:to>
    <xdr:pic>
      <xdr:nvPicPr>
        <xdr:cNvPr id="5" name="図 4">
          <a:extLst>
            <a:ext uri="{FF2B5EF4-FFF2-40B4-BE49-F238E27FC236}">
              <a16:creationId xmlns:a16="http://schemas.microsoft.com/office/drawing/2014/main" id="{E030B881-7B56-43FB-960B-2836CBEC66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2615" cy="18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DDDE19FE-6C80-4E75-ADC0-1DCA24FDF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D2EA2D9E-815D-4588-863E-28EF1144F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D9E62054-FACE-4A9A-8F1D-FDC6356BE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1A3E6EB0-C75F-47AC-9755-98ED30802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BED184B0-E370-4D40-8B83-6367D83EB4A2}"/>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●この値が小さくなるほど、エネルギーの使用効率が向上してい</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ることになります。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（例えば製造業では</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個の製品を製造するのに使用するエネ</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ルギー量が</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より</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80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の方がエネルギー的には製造効率がよい　　</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ということになります）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802AF223-EF36-4CA3-884E-F51F12976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7D2696EA-620E-4317-9F27-21F29DAD2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9D21AB6D-A31C-4E81-B700-2E33E1440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19050</xdr:colOff>
      <xdr:row>2</xdr:row>
      <xdr:rowOff>205740</xdr:rowOff>
    </xdr:to>
    <xdr:pic>
      <xdr:nvPicPr>
        <xdr:cNvPr id="5" name="図 4">
          <a:extLst>
            <a:ext uri="{FF2B5EF4-FFF2-40B4-BE49-F238E27FC236}">
              <a16:creationId xmlns:a16="http://schemas.microsoft.com/office/drawing/2014/main" id="{3236E967-06CD-421B-ABE6-66488CFD40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2615" cy="18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5A0A9741-B5A0-4173-8D5F-249FADF4F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B0BD4485-7F10-44A0-B28C-8F77596C3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5482196D-6DFC-481F-9C83-63C6B1E33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EC557891-5956-421E-B91D-43635B4EC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477CC88C-2147-4248-9181-6B21C2701054}"/>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●この値が小さくなるほど、エネルギーの使用効率が向上してい</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ることになります。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（例えば製造業では</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個の製品を製造するのに使用するエネ</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ルギー量が</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より</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80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の方がエネルギー的には製造効率がよい　　</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ということになります）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442CCEAA-07A1-4CC5-A21F-77529EA4E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99ABA64A-4BFF-448E-9244-575F61DFB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2CE4DB15-6468-4A83-A086-FC54CF402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15240</xdr:colOff>
      <xdr:row>2</xdr:row>
      <xdr:rowOff>209550</xdr:rowOff>
    </xdr:to>
    <xdr:pic>
      <xdr:nvPicPr>
        <xdr:cNvPr id="5" name="図 4">
          <a:extLst>
            <a:ext uri="{FF2B5EF4-FFF2-40B4-BE49-F238E27FC236}">
              <a16:creationId xmlns:a16="http://schemas.microsoft.com/office/drawing/2014/main" id="{933BE8FD-E29E-4B3D-85C3-160407A315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642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EA71B60A-3201-49E9-8657-90DA01F92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148B4767-44D0-4C66-AC04-7A1233FB2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1C8A4851-095D-42EB-A783-86E4D3E6D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77B2F95A-448F-4046-ACD4-02B781AA1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08F7D6A5-8D5B-4AD8-9F93-9BB27B2B48B5}"/>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●この値が小さくなるほど、エネルギーの使用効率が向上してい</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ることになります。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（例えば製造業では</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個の製品を製造するのに使用するエネ</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ルギー量が</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より</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80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の方がエネルギー的には製造効率がよい　　</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ということになります）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1C93495E-8B0E-4F96-A0D3-6664F02BF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35AA9984-3764-4BBB-8A8E-13A878F94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80A15F67-DCCE-41FC-BD75-97E6139F6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15240</xdr:colOff>
      <xdr:row>2</xdr:row>
      <xdr:rowOff>209550</xdr:rowOff>
    </xdr:to>
    <xdr:pic>
      <xdr:nvPicPr>
        <xdr:cNvPr id="5" name="図 4">
          <a:extLst>
            <a:ext uri="{FF2B5EF4-FFF2-40B4-BE49-F238E27FC236}">
              <a16:creationId xmlns:a16="http://schemas.microsoft.com/office/drawing/2014/main" id="{0FDCCE6B-5256-4E6C-BD2B-82A84BDCA0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642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58BF7D62-50FF-4F52-BAC1-1F975BEF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5FBC2B03-32BF-4506-A2BE-EE3083DCF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F1489B20-0D3A-4B31-8E34-FE52C8BD3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7A9F9676-7F3B-4BA8-8299-7ACA56065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562D94AA-D07E-4427-A2DC-02801FBD5AEC}"/>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●この値が小さくなるほど、エネルギーの使用効率が向上してい</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ることになります。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（例えば製造業では</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個の製品を製造するのに使用するエネ</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ルギー量が</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100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より</a:t>
          </a:r>
          <a:r>
            <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80</a:t>
          </a: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の方がエネルギー的には製造効率がよい　　</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rPr>
            <a:t>　ということになります）</a:t>
          </a:r>
          <a:endParaRPr kumimoji="1" lang="en-US" altLang="ja-JP" sz="1100" b="0" i="0" u="none" strike="noStrike" kern="0" cap="none" spc="0" normalizeH="0" baseline="0" noProof="0">
            <a:ln>
              <a:noFill/>
            </a:ln>
            <a:solidFill>
              <a:prstClr val="black"/>
            </a:solidFill>
            <a:effectLst/>
            <a:uLnTx/>
            <a:uFillTx/>
            <a:latin typeface="ＭＳ Ｐ明朝" panose="02020600040205080304" pitchFamily="18" charset="-128"/>
            <a:ea typeface="ＭＳ Ｐ明朝" panose="02020600040205080304" pitchFamily="18" charset="-128"/>
            <a:cs typeface="+mn-cs"/>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32156</xdr:colOff>
      <xdr:row>25</xdr:row>
      <xdr:rowOff>31750</xdr:rowOff>
    </xdr:from>
    <xdr:to>
      <xdr:col>7</xdr:col>
      <xdr:colOff>463983</xdr:colOff>
      <xdr:row>36</xdr:row>
      <xdr:rowOff>209916</xdr:rowOff>
    </xdr:to>
    <xdr:graphicFrame macro="">
      <xdr:nvGraphicFramePr>
        <xdr:cNvPr id="9" name="グラフ 8">
          <a:extLst>
            <a:ext uri="{FF2B5EF4-FFF2-40B4-BE49-F238E27FC236}">
              <a16:creationId xmlns:a16="http://schemas.microsoft.com/office/drawing/2014/main" id="{6908B556-2C24-4068-BB12-66EE1A65D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143405</xdr:colOff>
      <xdr:row>25</xdr:row>
      <xdr:rowOff>33655</xdr:rowOff>
    </xdr:from>
    <xdr:to>
      <xdr:col>14</xdr:col>
      <xdr:colOff>12554</xdr:colOff>
      <xdr:row>36</xdr:row>
      <xdr:rowOff>211821</xdr:rowOff>
    </xdr:to>
    <xdr:graphicFrame macro="">
      <xdr:nvGraphicFramePr>
        <xdr:cNvPr id="10" name="グラフ 9">
          <a:extLst>
            <a:ext uri="{FF2B5EF4-FFF2-40B4-BE49-F238E27FC236}">
              <a16:creationId xmlns:a16="http://schemas.microsoft.com/office/drawing/2014/main" id="{5B5E34D8-92A3-4668-A65E-9EE4D99A9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316478</xdr:colOff>
      <xdr:row>39</xdr:row>
      <xdr:rowOff>33654</xdr:rowOff>
    </xdr:from>
    <xdr:to>
      <xdr:col>20</xdr:col>
      <xdr:colOff>90173</xdr:colOff>
      <xdr:row>50</xdr:row>
      <xdr:rowOff>215630</xdr:rowOff>
    </xdr:to>
    <xdr:graphicFrame macro="">
      <xdr:nvGraphicFramePr>
        <xdr:cNvPr id="12" name="グラフ 11">
          <a:extLst>
            <a:ext uri="{FF2B5EF4-FFF2-40B4-BE49-F238E27FC236}">
              <a16:creationId xmlns:a16="http://schemas.microsoft.com/office/drawing/2014/main" id="{9915BD36-CC26-480A-A0FC-F01E0D9E8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31750</xdr:colOff>
      <xdr:row>39</xdr:row>
      <xdr:rowOff>37941</xdr:rowOff>
    </xdr:from>
    <xdr:to>
      <xdr:col>7</xdr:col>
      <xdr:colOff>461672</xdr:colOff>
      <xdr:row>50</xdr:row>
      <xdr:rowOff>213113</xdr:rowOff>
    </xdr:to>
    <xdr:graphicFrame macro="">
      <xdr:nvGraphicFramePr>
        <xdr:cNvPr id="13" name="グラフ 12">
          <a:extLst>
            <a:ext uri="{FF2B5EF4-FFF2-40B4-BE49-F238E27FC236}">
              <a16:creationId xmlns:a16="http://schemas.microsoft.com/office/drawing/2014/main" id="{C1014542-5DAE-489B-95B9-2BA7E5351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166845</xdr:colOff>
      <xdr:row>39</xdr:row>
      <xdr:rowOff>37942</xdr:rowOff>
    </xdr:from>
    <xdr:to>
      <xdr:col>14</xdr:col>
      <xdr:colOff>41709</xdr:colOff>
      <xdr:row>50</xdr:row>
      <xdr:rowOff>210393</xdr:rowOff>
    </xdr:to>
    <xdr:graphicFrame macro="">
      <xdr:nvGraphicFramePr>
        <xdr:cNvPr id="14" name="グラフ 13">
          <a:extLst>
            <a:ext uri="{FF2B5EF4-FFF2-40B4-BE49-F238E27FC236}">
              <a16:creationId xmlns:a16="http://schemas.microsoft.com/office/drawing/2014/main" id="{9F133334-CFCA-4DEE-B5C7-0165B0E2C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343988</xdr:colOff>
      <xdr:row>25</xdr:row>
      <xdr:rowOff>11702</xdr:rowOff>
    </xdr:from>
    <xdr:to>
      <xdr:col>20</xdr:col>
      <xdr:colOff>122310</xdr:colOff>
      <xdr:row>36</xdr:row>
      <xdr:rowOff>217715</xdr:rowOff>
    </xdr:to>
    <xdr:graphicFrame macro="">
      <xdr:nvGraphicFramePr>
        <xdr:cNvPr id="16" name="グラフ 15">
          <a:extLst>
            <a:ext uri="{FF2B5EF4-FFF2-40B4-BE49-F238E27FC236}">
              <a16:creationId xmlns:a16="http://schemas.microsoft.com/office/drawing/2014/main" id="{972FB340-5007-4443-8428-9DC2CD16B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406106</xdr:colOff>
      <xdr:row>25</xdr:row>
      <xdr:rowOff>9798</xdr:rowOff>
    </xdr:from>
    <xdr:to>
      <xdr:col>27</xdr:col>
      <xdr:colOff>86387</xdr:colOff>
      <xdr:row>36</xdr:row>
      <xdr:rowOff>204108</xdr:rowOff>
    </xdr:to>
    <xdr:graphicFrame macro="">
      <xdr:nvGraphicFramePr>
        <xdr:cNvPr id="17" name="グラフ 16">
          <a:extLst>
            <a:ext uri="{FF2B5EF4-FFF2-40B4-BE49-F238E27FC236}">
              <a16:creationId xmlns:a16="http://schemas.microsoft.com/office/drawing/2014/main" id="{AA737A0E-8E59-4AAD-9540-97F2840B1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1836</xdr:colOff>
      <xdr:row>22</xdr:row>
      <xdr:rowOff>59055</xdr:rowOff>
    </xdr:from>
    <xdr:to>
      <xdr:col>8</xdr:col>
      <xdr:colOff>233479</xdr:colOff>
      <xdr:row>33</xdr:row>
      <xdr:rowOff>235316</xdr:rowOff>
    </xdr:to>
    <xdr:graphicFrame macro="">
      <xdr:nvGraphicFramePr>
        <xdr:cNvPr id="2" name="グラフ 1">
          <a:extLst>
            <a:ext uri="{FF2B5EF4-FFF2-40B4-BE49-F238E27FC236}">
              <a16:creationId xmlns:a16="http://schemas.microsoft.com/office/drawing/2014/main" id="{BCC87D64-FDE1-4834-946C-A1CC5297D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523771</xdr:colOff>
      <xdr:row>22</xdr:row>
      <xdr:rowOff>53340</xdr:rowOff>
    </xdr:from>
    <xdr:to>
      <xdr:col>14</xdr:col>
      <xdr:colOff>442450</xdr:colOff>
      <xdr:row>33</xdr:row>
      <xdr:rowOff>237221</xdr:rowOff>
    </xdr:to>
    <xdr:graphicFrame macro="">
      <xdr:nvGraphicFramePr>
        <xdr:cNvPr id="3" name="グラフ 2">
          <a:extLst>
            <a:ext uri="{FF2B5EF4-FFF2-40B4-BE49-F238E27FC236}">
              <a16:creationId xmlns:a16="http://schemas.microsoft.com/office/drawing/2014/main" id="{BB1F657F-A517-4D9B-9FC3-8F72C8450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174103</xdr:colOff>
      <xdr:row>22</xdr:row>
      <xdr:rowOff>53340</xdr:rowOff>
    </xdr:from>
    <xdr:to>
      <xdr:col>20</xdr:col>
      <xdr:colOff>582639</xdr:colOff>
      <xdr:row>33</xdr:row>
      <xdr:rowOff>237221</xdr:rowOff>
    </xdr:to>
    <xdr:graphicFrame macro="">
      <xdr:nvGraphicFramePr>
        <xdr:cNvPr id="4" name="グラフ 3">
          <a:extLst>
            <a:ext uri="{FF2B5EF4-FFF2-40B4-BE49-F238E27FC236}">
              <a16:creationId xmlns:a16="http://schemas.microsoft.com/office/drawing/2014/main" id="{E046E27C-7A52-44AB-A7E8-9289A4885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83820</xdr:colOff>
      <xdr:row>2</xdr:row>
      <xdr:rowOff>28575</xdr:rowOff>
    </xdr:from>
    <xdr:to>
      <xdr:col>11</xdr:col>
      <xdr:colOff>15240</xdr:colOff>
      <xdr:row>2</xdr:row>
      <xdr:rowOff>209550</xdr:rowOff>
    </xdr:to>
    <xdr:pic>
      <xdr:nvPicPr>
        <xdr:cNvPr id="5" name="図 4">
          <a:extLst>
            <a:ext uri="{FF2B5EF4-FFF2-40B4-BE49-F238E27FC236}">
              <a16:creationId xmlns:a16="http://schemas.microsoft.com/office/drawing/2014/main" id="{95616938-D9CF-4724-A97C-A1167B0841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90975" y="264795"/>
          <a:ext cx="1876425" cy="17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145347</xdr:colOff>
      <xdr:row>36</xdr:row>
      <xdr:rowOff>59054</xdr:rowOff>
    </xdr:from>
    <xdr:to>
      <xdr:col>20</xdr:col>
      <xdr:colOff>559598</xdr:colOff>
      <xdr:row>47</xdr:row>
      <xdr:rowOff>239125</xdr:rowOff>
    </xdr:to>
    <xdr:graphicFrame macro="">
      <xdr:nvGraphicFramePr>
        <xdr:cNvPr id="6" name="グラフ 5">
          <a:extLst>
            <a:ext uri="{FF2B5EF4-FFF2-40B4-BE49-F238E27FC236}">
              <a16:creationId xmlns:a16="http://schemas.microsoft.com/office/drawing/2014/main" id="{1FBAFA7F-C9D3-404F-AACB-36320B4F0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1430</xdr:colOff>
      <xdr:row>36</xdr:row>
      <xdr:rowOff>55721</xdr:rowOff>
    </xdr:from>
    <xdr:to>
      <xdr:col>8</xdr:col>
      <xdr:colOff>233073</xdr:colOff>
      <xdr:row>48</xdr:row>
      <xdr:rowOff>388</xdr:rowOff>
    </xdr:to>
    <xdr:graphicFrame macro="">
      <xdr:nvGraphicFramePr>
        <xdr:cNvPr id="7" name="グラフ 6">
          <a:extLst>
            <a:ext uri="{FF2B5EF4-FFF2-40B4-BE49-F238E27FC236}">
              <a16:creationId xmlns:a16="http://schemas.microsoft.com/office/drawing/2014/main" id="{6920830D-595B-4341-9243-5C830DF52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539591</xdr:colOff>
      <xdr:row>36</xdr:row>
      <xdr:rowOff>55722</xdr:rowOff>
    </xdr:from>
    <xdr:to>
      <xdr:col>14</xdr:col>
      <xdr:colOff>463985</xdr:colOff>
      <xdr:row>47</xdr:row>
      <xdr:rowOff>241508</xdr:rowOff>
    </xdr:to>
    <xdr:graphicFrame macro="">
      <xdr:nvGraphicFramePr>
        <xdr:cNvPr id="8" name="グラフ 7">
          <a:extLst>
            <a:ext uri="{FF2B5EF4-FFF2-40B4-BE49-F238E27FC236}">
              <a16:creationId xmlns:a16="http://schemas.microsoft.com/office/drawing/2014/main" id="{B9FC2920-8FDE-4D74-90E1-C7EB54CCD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39528</xdr:colOff>
      <xdr:row>22</xdr:row>
      <xdr:rowOff>53340</xdr:rowOff>
    </xdr:from>
    <xdr:to>
      <xdr:col>27</xdr:col>
      <xdr:colOff>652171</xdr:colOff>
      <xdr:row>33</xdr:row>
      <xdr:rowOff>237221</xdr:rowOff>
    </xdr:to>
    <xdr:graphicFrame macro="">
      <xdr:nvGraphicFramePr>
        <xdr:cNvPr id="9" name="グラフ 8">
          <a:extLst>
            <a:ext uri="{FF2B5EF4-FFF2-40B4-BE49-F238E27FC236}">
              <a16:creationId xmlns:a16="http://schemas.microsoft.com/office/drawing/2014/main" id="{B2CEF57E-C6E9-42E1-B53C-22E12394B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28575</xdr:colOff>
      <xdr:row>34</xdr:row>
      <xdr:rowOff>129540</xdr:rowOff>
    </xdr:from>
    <xdr:to>
      <xdr:col>27</xdr:col>
      <xdr:colOff>731520</xdr:colOff>
      <xdr:row>48</xdr:row>
      <xdr:rowOff>1904</xdr:rowOff>
    </xdr:to>
    <xdr:sp macro="" textlink="">
      <xdr:nvSpPr>
        <xdr:cNvPr id="10" name="テキスト ボックス 9">
          <a:extLst>
            <a:ext uri="{FF2B5EF4-FFF2-40B4-BE49-F238E27FC236}">
              <a16:creationId xmlns:a16="http://schemas.microsoft.com/office/drawing/2014/main" id="{9F448048-7865-4EFE-9014-61719087D7DD}"/>
            </a:ext>
          </a:extLst>
        </xdr:cNvPr>
        <xdr:cNvSpPr txBox="1"/>
      </xdr:nvSpPr>
      <xdr:spPr>
        <a:xfrm>
          <a:off x="12971145" y="8915400"/>
          <a:ext cx="4021455" cy="3202304"/>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明朝" panose="02020600040205080304" pitchFamily="18" charset="-128"/>
              <a:ea typeface="ＭＳ Ｐ明朝" panose="02020600040205080304" pitchFamily="18" charset="-128"/>
            </a:rPr>
            <a:t>●エネルギー原単位は、エネルギー使用量と密接に関係する単</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位数量あたりの必要なエネルギー使用量のことで、エネルギー</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に関する使用効率を表す指標です。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●この値が小さくなるほど、エネルギーの使用効率が向上してい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ることになります。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（例えば製造業では</a:t>
          </a:r>
          <a:r>
            <a:rPr kumimoji="1" lang="en-US" altLang="ja-JP" sz="1100">
              <a:latin typeface="ＭＳ Ｐ明朝" panose="02020600040205080304" pitchFamily="18" charset="-128"/>
              <a:ea typeface="ＭＳ Ｐ明朝" panose="02020600040205080304" pitchFamily="18" charset="-128"/>
            </a:rPr>
            <a:t>100</a:t>
          </a:r>
          <a:r>
            <a:rPr kumimoji="1" lang="ja-JP" altLang="en-US" sz="1100">
              <a:latin typeface="ＭＳ Ｐ明朝" panose="02020600040205080304" pitchFamily="18" charset="-128"/>
              <a:ea typeface="ＭＳ Ｐ明朝" panose="02020600040205080304" pitchFamily="18" charset="-128"/>
            </a:rPr>
            <a:t>個の製品を製造するのに使用するエネ</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ルギー量が</a:t>
          </a:r>
          <a:r>
            <a:rPr kumimoji="1" lang="en-US" altLang="ja-JP" sz="1100">
              <a:latin typeface="ＭＳ Ｐ明朝" panose="02020600040205080304" pitchFamily="18" charset="-128"/>
              <a:ea typeface="ＭＳ Ｐ明朝" panose="02020600040205080304" pitchFamily="18" charset="-128"/>
            </a:rPr>
            <a:t>100</a:t>
          </a:r>
          <a:r>
            <a:rPr kumimoji="1" lang="ja-JP" altLang="en-US" sz="1100">
              <a:latin typeface="ＭＳ Ｐ明朝" panose="02020600040205080304" pitchFamily="18" charset="-128"/>
              <a:ea typeface="ＭＳ Ｐ明朝" panose="02020600040205080304" pitchFamily="18" charset="-128"/>
            </a:rPr>
            <a:t>より</a:t>
          </a:r>
          <a:r>
            <a:rPr kumimoji="1" lang="en-US" altLang="ja-JP" sz="1100">
              <a:latin typeface="ＭＳ Ｐ明朝" panose="02020600040205080304" pitchFamily="18" charset="-128"/>
              <a:ea typeface="ＭＳ Ｐ明朝" panose="02020600040205080304" pitchFamily="18" charset="-128"/>
            </a:rPr>
            <a:t>80</a:t>
          </a:r>
          <a:r>
            <a:rPr kumimoji="1" lang="ja-JP" altLang="en-US" sz="1100">
              <a:latin typeface="ＭＳ Ｐ明朝" panose="02020600040205080304" pitchFamily="18" charset="-128"/>
              <a:ea typeface="ＭＳ Ｐ明朝" panose="02020600040205080304" pitchFamily="18" charset="-128"/>
            </a:rPr>
            <a:t>の方がエネルギー的には製造効率がよい　　</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ということになります）</a:t>
          </a:r>
          <a:endParaRPr kumimoji="1" lang="en-US" altLang="ja-JP" sz="1100">
            <a:latin typeface="ＭＳ Ｐ明朝" panose="02020600040205080304" pitchFamily="18" charset="-128"/>
            <a:ea typeface="ＭＳ Ｐ明朝" panose="02020600040205080304" pitchFamily="18" charset="-128"/>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●エネルギー使用量を何で割るかは、各事業所で違いますので、</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いろんな分母で割って分析することで、生産性の向上やエネル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ギーコストの削減に繋がります。</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（製造業では生産量、生産額、販売業やサービス業では取扱</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量や営業日数、従業員数などが、エネルギー使用量と密接に</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　関係する数字となります）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32156</xdr:colOff>
      <xdr:row>25</xdr:row>
      <xdr:rowOff>31750</xdr:rowOff>
    </xdr:from>
    <xdr:to>
      <xdr:col>7</xdr:col>
      <xdr:colOff>463983</xdr:colOff>
      <xdr:row>36</xdr:row>
      <xdr:rowOff>209916</xdr:rowOff>
    </xdr:to>
    <xdr:graphicFrame macro="">
      <xdr:nvGraphicFramePr>
        <xdr:cNvPr id="2" name="グラフ 1">
          <a:extLst>
            <a:ext uri="{FF2B5EF4-FFF2-40B4-BE49-F238E27FC236}">
              <a16:creationId xmlns:a16="http://schemas.microsoft.com/office/drawing/2014/main" id="{BF2F678F-CC81-4052-8F55-CBBF8243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143405</xdr:colOff>
      <xdr:row>25</xdr:row>
      <xdr:rowOff>33655</xdr:rowOff>
    </xdr:from>
    <xdr:to>
      <xdr:col>14</xdr:col>
      <xdr:colOff>12554</xdr:colOff>
      <xdr:row>36</xdr:row>
      <xdr:rowOff>211821</xdr:rowOff>
    </xdr:to>
    <xdr:graphicFrame macro="">
      <xdr:nvGraphicFramePr>
        <xdr:cNvPr id="3" name="グラフ 2">
          <a:extLst>
            <a:ext uri="{FF2B5EF4-FFF2-40B4-BE49-F238E27FC236}">
              <a16:creationId xmlns:a16="http://schemas.microsoft.com/office/drawing/2014/main" id="{FB7797F7-FC51-4BD2-9CE3-2BC02B5D1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316478</xdr:colOff>
      <xdr:row>39</xdr:row>
      <xdr:rowOff>33654</xdr:rowOff>
    </xdr:from>
    <xdr:to>
      <xdr:col>20</xdr:col>
      <xdr:colOff>90173</xdr:colOff>
      <xdr:row>50</xdr:row>
      <xdr:rowOff>215630</xdr:rowOff>
    </xdr:to>
    <xdr:graphicFrame macro="">
      <xdr:nvGraphicFramePr>
        <xdr:cNvPr id="4" name="グラフ 3">
          <a:extLst>
            <a:ext uri="{FF2B5EF4-FFF2-40B4-BE49-F238E27FC236}">
              <a16:creationId xmlns:a16="http://schemas.microsoft.com/office/drawing/2014/main" id="{379AA336-4450-4AC2-9994-8BE7C7BB8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31750</xdr:colOff>
      <xdr:row>39</xdr:row>
      <xdr:rowOff>37941</xdr:rowOff>
    </xdr:from>
    <xdr:to>
      <xdr:col>7</xdr:col>
      <xdr:colOff>461672</xdr:colOff>
      <xdr:row>50</xdr:row>
      <xdr:rowOff>213113</xdr:rowOff>
    </xdr:to>
    <xdr:graphicFrame macro="">
      <xdr:nvGraphicFramePr>
        <xdr:cNvPr id="5" name="グラフ 4">
          <a:extLst>
            <a:ext uri="{FF2B5EF4-FFF2-40B4-BE49-F238E27FC236}">
              <a16:creationId xmlns:a16="http://schemas.microsoft.com/office/drawing/2014/main" id="{9847E440-BB4D-4246-BFE5-EF541872A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166845</xdr:colOff>
      <xdr:row>39</xdr:row>
      <xdr:rowOff>37942</xdr:rowOff>
    </xdr:from>
    <xdr:to>
      <xdr:col>14</xdr:col>
      <xdr:colOff>41709</xdr:colOff>
      <xdr:row>50</xdr:row>
      <xdr:rowOff>210393</xdr:rowOff>
    </xdr:to>
    <xdr:graphicFrame macro="">
      <xdr:nvGraphicFramePr>
        <xdr:cNvPr id="6" name="グラフ 5">
          <a:extLst>
            <a:ext uri="{FF2B5EF4-FFF2-40B4-BE49-F238E27FC236}">
              <a16:creationId xmlns:a16="http://schemas.microsoft.com/office/drawing/2014/main" id="{6B00E76E-99DA-49AF-A6F6-4C39E4CC6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343988</xdr:colOff>
      <xdr:row>25</xdr:row>
      <xdr:rowOff>11702</xdr:rowOff>
    </xdr:from>
    <xdr:to>
      <xdr:col>20</xdr:col>
      <xdr:colOff>122310</xdr:colOff>
      <xdr:row>36</xdr:row>
      <xdr:rowOff>217715</xdr:rowOff>
    </xdr:to>
    <xdr:graphicFrame macro="">
      <xdr:nvGraphicFramePr>
        <xdr:cNvPr id="7" name="グラフ 6">
          <a:extLst>
            <a:ext uri="{FF2B5EF4-FFF2-40B4-BE49-F238E27FC236}">
              <a16:creationId xmlns:a16="http://schemas.microsoft.com/office/drawing/2014/main" id="{0AA22946-6333-46BD-95AE-5DBC1481C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406106</xdr:colOff>
      <xdr:row>25</xdr:row>
      <xdr:rowOff>9798</xdr:rowOff>
    </xdr:from>
    <xdr:to>
      <xdr:col>27</xdr:col>
      <xdr:colOff>86387</xdr:colOff>
      <xdr:row>36</xdr:row>
      <xdr:rowOff>204108</xdr:rowOff>
    </xdr:to>
    <xdr:graphicFrame macro="">
      <xdr:nvGraphicFramePr>
        <xdr:cNvPr id="8" name="グラフ 7">
          <a:extLst>
            <a:ext uri="{FF2B5EF4-FFF2-40B4-BE49-F238E27FC236}">
              <a16:creationId xmlns:a16="http://schemas.microsoft.com/office/drawing/2014/main" id="{C112649E-1C87-4C3A-AC0F-D5D690FA5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1:O123"/>
  <sheetViews>
    <sheetView tabSelected="1" view="pageBreakPreview" topLeftCell="A37" zoomScaleNormal="110" zoomScaleSheetLayoutView="100" workbookViewId="0">
      <selection activeCell="L52" sqref="L52"/>
    </sheetView>
  </sheetViews>
  <sheetFormatPr defaultRowHeight="13.2" x14ac:dyDescent="0.2"/>
  <cols>
    <col min="1" max="1" width="8.109375" customWidth="1"/>
    <col min="2" max="4" width="7.109375" customWidth="1"/>
    <col min="5" max="5" width="8.21875" customWidth="1"/>
    <col min="6" max="9" width="10.33203125" customWidth="1"/>
    <col min="10" max="10" width="9.77734375" customWidth="1"/>
    <col min="11" max="11" width="9.88671875" customWidth="1"/>
    <col min="12" max="12" width="10.33203125" customWidth="1"/>
    <col min="13" max="13" width="12" customWidth="1"/>
    <col min="16" max="16" width="12.44140625" customWidth="1"/>
  </cols>
  <sheetData>
    <row r="1" spans="1:10" ht="16.2" x14ac:dyDescent="0.2">
      <c r="A1" s="8" t="s">
        <v>94</v>
      </c>
      <c r="J1" s="12" t="s">
        <v>86</v>
      </c>
    </row>
    <row r="2" spans="1:10" ht="12.75" customHeight="1" x14ac:dyDescent="0.2"/>
    <row r="3" spans="1:10" ht="12.75" customHeight="1" x14ac:dyDescent="0.2">
      <c r="A3" s="307" t="s">
        <v>95</v>
      </c>
    </row>
    <row r="4" spans="1:10" ht="12.75" customHeight="1" x14ac:dyDescent="0.2"/>
    <row r="5" spans="1:10" ht="12.75" customHeight="1" x14ac:dyDescent="0.2"/>
    <row r="6" spans="1:10" ht="12.75" customHeight="1" x14ac:dyDescent="0.2"/>
    <row r="7" spans="1:10" ht="12.75" customHeight="1" x14ac:dyDescent="0.2"/>
    <row r="8" spans="1:10" ht="12.75" customHeight="1" x14ac:dyDescent="0.2"/>
    <row r="9" spans="1:10" ht="12.75" customHeight="1" x14ac:dyDescent="0.2"/>
    <row r="10" spans="1:10" ht="12.75" customHeight="1" x14ac:dyDescent="0.2"/>
    <row r="11" spans="1:10" ht="12.75" customHeight="1" x14ac:dyDescent="0.2"/>
    <row r="12" spans="1:10" ht="12.75" customHeight="1" x14ac:dyDescent="0.2"/>
    <row r="13" spans="1:10" ht="12.75" customHeight="1" x14ac:dyDescent="0.2"/>
    <row r="14" spans="1:10" ht="12.75" customHeight="1" x14ac:dyDescent="0.2"/>
    <row r="15" spans="1:10" ht="12.75" customHeight="1" x14ac:dyDescent="0.2"/>
    <row r="16" spans="1:10" ht="12.75" customHeight="1" x14ac:dyDescent="0.2"/>
    <row r="17" spans="1:10" ht="12.75" customHeight="1" x14ac:dyDescent="0.2"/>
    <row r="18" spans="1:10" ht="12.75" customHeight="1" x14ac:dyDescent="0.2"/>
    <row r="19" spans="1:10" ht="12.75" customHeight="1" x14ac:dyDescent="0.2"/>
    <row r="20" spans="1:10" ht="12.75" customHeight="1" x14ac:dyDescent="0.2"/>
    <row r="21" spans="1:10" ht="12.75" customHeight="1" x14ac:dyDescent="0.2"/>
    <row r="22" spans="1:10" ht="12.75" customHeight="1" x14ac:dyDescent="0.2"/>
    <row r="23" spans="1:10" ht="12.75" customHeight="1" x14ac:dyDescent="0.2"/>
    <row r="24" spans="1:10" ht="12.75" customHeight="1" x14ac:dyDescent="0.2"/>
    <row r="26" spans="1:10" ht="6" customHeight="1" x14ac:dyDescent="0.2"/>
    <row r="27" spans="1:10" ht="16.8" customHeight="1" x14ac:dyDescent="0.2"/>
    <row r="28" spans="1:10" ht="16.8" customHeight="1" thickBot="1" x14ac:dyDescent="0.25"/>
    <row r="29" spans="1:10" ht="16.8" customHeight="1" x14ac:dyDescent="0.2">
      <c r="A29" s="308" t="s">
        <v>99</v>
      </c>
      <c r="B29" s="309"/>
      <c r="C29" s="309"/>
      <c r="D29" s="309"/>
      <c r="E29" s="309"/>
      <c r="F29" s="309"/>
      <c r="G29" s="309"/>
      <c r="H29" s="309"/>
      <c r="I29" s="309"/>
      <c r="J29" s="310"/>
    </row>
    <row r="30" spans="1:10" ht="16.8" customHeight="1" x14ac:dyDescent="0.2">
      <c r="A30" s="311"/>
      <c r="B30" s="312"/>
      <c r="C30" s="312"/>
      <c r="D30" s="312"/>
      <c r="E30" s="312"/>
      <c r="F30" s="312"/>
      <c r="G30" s="312"/>
      <c r="H30" s="312"/>
      <c r="I30" s="312"/>
      <c r="J30" s="313"/>
    </row>
    <row r="31" spans="1:10" ht="16.8" customHeight="1" x14ac:dyDescent="0.2">
      <c r="A31" s="311"/>
      <c r="B31" s="312"/>
      <c r="C31" s="312"/>
      <c r="D31" s="312"/>
      <c r="E31" s="312"/>
      <c r="F31" s="312"/>
      <c r="G31" s="312"/>
      <c r="H31" s="312"/>
      <c r="I31" s="312"/>
      <c r="J31" s="313"/>
    </row>
    <row r="32" spans="1:10" ht="16.8" customHeight="1" x14ac:dyDescent="0.2">
      <c r="A32" s="311"/>
      <c r="B32" s="312"/>
      <c r="C32" s="312"/>
      <c r="D32" s="312"/>
      <c r="E32" s="312"/>
      <c r="F32" s="312"/>
      <c r="G32" s="312"/>
      <c r="H32" s="312"/>
      <c r="I32" s="312"/>
      <c r="J32" s="313"/>
    </row>
    <row r="33" spans="1:10" ht="16.8" customHeight="1" x14ac:dyDescent="0.2">
      <c r="A33" s="311"/>
      <c r="B33" s="312"/>
      <c r="C33" s="312"/>
      <c r="D33" s="312"/>
      <c r="E33" s="312"/>
      <c r="F33" s="312"/>
      <c r="G33" s="312"/>
      <c r="H33" s="312"/>
      <c r="I33" s="312"/>
      <c r="J33" s="313"/>
    </row>
    <row r="34" spans="1:10" ht="16.8" customHeight="1" thickBot="1" x14ac:dyDescent="0.25">
      <c r="A34" s="314"/>
      <c r="B34" s="315"/>
      <c r="C34" s="315"/>
      <c r="D34" s="315"/>
      <c r="E34" s="315"/>
      <c r="F34" s="315"/>
      <c r="G34" s="315"/>
      <c r="H34" s="315"/>
      <c r="I34" s="315"/>
      <c r="J34" s="316"/>
    </row>
    <row r="35" spans="1:10" ht="16.8" customHeight="1" x14ac:dyDescent="0.2"/>
    <row r="36" spans="1:10" ht="16.8" customHeight="1" x14ac:dyDescent="0.2">
      <c r="A36" t="s">
        <v>97</v>
      </c>
    </row>
    <row r="37" spans="1:10" ht="16.8" customHeight="1" x14ac:dyDescent="0.2">
      <c r="A37" t="s">
        <v>96</v>
      </c>
      <c r="B37" s="9" t="s">
        <v>36</v>
      </c>
      <c r="C37" s="10" t="s">
        <v>38</v>
      </c>
      <c r="D37" s="11" t="s">
        <v>37</v>
      </c>
      <c r="E37" s="317" t="s">
        <v>117</v>
      </c>
      <c r="F37" s="317"/>
      <c r="G37" s="317"/>
      <c r="H37" s="317"/>
      <c r="I37" s="317"/>
      <c r="J37" s="317"/>
    </row>
    <row r="38" spans="1:10" ht="16.8" customHeight="1" x14ac:dyDescent="0.2">
      <c r="E38" s="317"/>
      <c r="F38" s="317"/>
      <c r="G38" s="317"/>
      <c r="H38" s="317"/>
      <c r="I38" s="317"/>
      <c r="J38" s="317"/>
    </row>
    <row r="39" spans="1:10" ht="16.8" customHeight="1" x14ac:dyDescent="0.2">
      <c r="E39" s="317"/>
      <c r="F39" s="317"/>
      <c r="G39" s="317"/>
      <c r="H39" s="317"/>
      <c r="I39" s="317"/>
      <c r="J39" s="317"/>
    </row>
    <row r="40" spans="1:10" ht="16.8" customHeight="1" x14ac:dyDescent="0.2">
      <c r="E40" s="318"/>
      <c r="F40" s="318"/>
      <c r="G40" s="318"/>
      <c r="H40" s="318"/>
      <c r="I40" s="318"/>
      <c r="J40" s="318"/>
    </row>
    <row r="41" spans="1:10" ht="7.2" customHeight="1" x14ac:dyDescent="0.2">
      <c r="H41" s="319"/>
      <c r="I41" s="319"/>
      <c r="J41" s="319"/>
    </row>
    <row r="42" spans="1:10" ht="16.8" customHeight="1" x14ac:dyDescent="0.2">
      <c r="A42" t="s">
        <v>98</v>
      </c>
      <c r="E42" s="319"/>
      <c r="F42" s="321" t="s">
        <v>101</v>
      </c>
      <c r="G42" s="321"/>
      <c r="H42" s="321"/>
      <c r="I42" s="321"/>
      <c r="J42" s="321"/>
    </row>
    <row r="43" spans="1:10" ht="16.8" customHeight="1" x14ac:dyDescent="0.2">
      <c r="E43" s="319"/>
      <c r="F43" s="321"/>
      <c r="G43" s="321"/>
      <c r="H43" s="321"/>
      <c r="I43" s="321"/>
      <c r="J43" s="321"/>
    </row>
    <row r="44" spans="1:10" ht="16.8" customHeight="1" x14ac:dyDescent="0.2">
      <c r="E44" s="319"/>
      <c r="F44" s="321"/>
      <c r="G44" s="321"/>
      <c r="H44" s="321"/>
      <c r="I44" s="321"/>
      <c r="J44" s="321"/>
    </row>
    <row r="45" spans="1:10" ht="16.8" customHeight="1" x14ac:dyDescent="0.2">
      <c r="E45" s="319"/>
      <c r="F45" s="321"/>
      <c r="G45" s="321"/>
      <c r="H45" s="321"/>
      <c r="I45" s="321"/>
      <c r="J45" s="321"/>
    </row>
    <row r="46" spans="1:10" ht="16.8" customHeight="1" x14ac:dyDescent="0.2">
      <c r="E46" s="319"/>
      <c r="F46" s="319"/>
      <c r="G46" s="319"/>
      <c r="H46" s="319"/>
      <c r="I46" s="319"/>
      <c r="J46" s="319"/>
    </row>
    <row r="47" spans="1:10" ht="16.8" customHeight="1" x14ac:dyDescent="0.2">
      <c r="B47" s="322" t="s">
        <v>100</v>
      </c>
      <c r="C47" s="322"/>
      <c r="D47" s="322"/>
      <c r="E47" s="322"/>
      <c r="F47" s="322"/>
      <c r="G47" s="322"/>
      <c r="H47" s="322"/>
      <c r="I47" s="322"/>
      <c r="J47" s="322"/>
    </row>
    <row r="48" spans="1:10" ht="16.8" customHeight="1" x14ac:dyDescent="0.2">
      <c r="B48" s="322"/>
      <c r="C48" s="322"/>
      <c r="D48" s="322"/>
      <c r="E48" s="322"/>
      <c r="F48" s="322"/>
      <c r="G48" s="322"/>
      <c r="H48" s="322"/>
      <c r="I48" s="322"/>
      <c r="J48" s="322"/>
    </row>
    <row r="49" spans="1:10" ht="16.8" customHeight="1" x14ac:dyDescent="0.2">
      <c r="B49" s="322"/>
      <c r="C49" s="322"/>
      <c r="D49" s="322"/>
      <c r="E49" s="322"/>
      <c r="F49" s="322"/>
      <c r="G49" s="322"/>
      <c r="H49" s="322"/>
      <c r="I49" s="322"/>
      <c r="J49" s="322"/>
    </row>
    <row r="50" spans="1:10" ht="16.8" customHeight="1" x14ac:dyDescent="0.2">
      <c r="B50" s="322"/>
      <c r="C50" s="322"/>
      <c r="D50" s="322"/>
      <c r="E50" s="322"/>
      <c r="F50" s="322"/>
      <c r="G50" s="322"/>
      <c r="H50" s="322"/>
      <c r="I50" s="322"/>
      <c r="J50" s="322"/>
    </row>
    <row r="51" spans="1:10" ht="9.6" customHeight="1" x14ac:dyDescent="0.2">
      <c r="E51" s="318"/>
      <c r="F51" s="318"/>
      <c r="G51" s="318"/>
      <c r="H51" s="318"/>
      <c r="I51" s="318"/>
      <c r="J51" s="318"/>
    </row>
    <row r="52" spans="1:10" ht="22.2" customHeight="1" x14ac:dyDescent="0.2">
      <c r="A52" t="s">
        <v>102</v>
      </c>
      <c r="B52" s="320" t="s">
        <v>103</v>
      </c>
      <c r="C52" s="320"/>
      <c r="D52" s="320"/>
      <c r="E52" s="320"/>
      <c r="F52" s="320"/>
      <c r="G52" s="320"/>
      <c r="H52" s="320"/>
      <c r="I52" s="320"/>
      <c r="J52" s="320"/>
    </row>
    <row r="53" spans="1:10" ht="16.8" customHeight="1" x14ac:dyDescent="0.2">
      <c r="B53" s="320"/>
      <c r="C53" s="320"/>
      <c r="D53" s="320"/>
      <c r="E53" s="320"/>
      <c r="F53" s="320"/>
      <c r="G53" s="320"/>
      <c r="H53" s="320"/>
      <c r="I53" s="320"/>
      <c r="J53" s="320"/>
    </row>
    <row r="54" spans="1:10" ht="16.8" customHeight="1" x14ac:dyDescent="0.2">
      <c r="B54" s="320"/>
      <c r="C54" s="320"/>
      <c r="D54" s="320"/>
      <c r="E54" s="320"/>
      <c r="F54" s="320"/>
      <c r="G54" s="320"/>
      <c r="H54" s="320"/>
      <c r="I54" s="320"/>
      <c r="J54" s="320"/>
    </row>
    <row r="55" spans="1:10" ht="16.8" customHeight="1" x14ac:dyDescent="0.2">
      <c r="B55" s="320"/>
      <c r="C55" s="320"/>
      <c r="D55" s="320"/>
      <c r="E55" s="320"/>
      <c r="F55" s="320"/>
      <c r="G55" s="320"/>
      <c r="H55" s="320"/>
      <c r="I55" s="320"/>
      <c r="J55" s="320"/>
    </row>
    <row r="56" spans="1:10" ht="16.8" customHeight="1" x14ac:dyDescent="0.2">
      <c r="B56" s="320"/>
      <c r="C56" s="320"/>
      <c r="D56" s="320"/>
      <c r="E56" s="320"/>
      <c r="F56" s="320"/>
      <c r="G56" s="320"/>
      <c r="H56" s="320"/>
      <c r="I56" s="320"/>
      <c r="J56" s="320"/>
    </row>
    <row r="57" spans="1:10" ht="16.8" customHeight="1" x14ac:dyDescent="0.2">
      <c r="B57" s="325"/>
      <c r="C57" s="325"/>
      <c r="D57" s="325"/>
      <c r="E57" s="325"/>
      <c r="F57" s="325"/>
      <c r="G57" s="325"/>
      <c r="H57" s="325"/>
      <c r="I57" s="326" t="s">
        <v>105</v>
      </c>
      <c r="J57" s="326"/>
    </row>
    <row r="58" spans="1:10" ht="16.8" customHeight="1" x14ac:dyDescent="0.2">
      <c r="A58" s="307" t="s">
        <v>104</v>
      </c>
      <c r="B58" s="325"/>
      <c r="C58" s="325"/>
      <c r="D58" s="325"/>
      <c r="E58" s="325"/>
      <c r="F58" s="325"/>
      <c r="G58" s="325"/>
      <c r="H58" s="325"/>
      <c r="I58" s="325"/>
      <c r="J58" s="325"/>
    </row>
    <row r="59" spans="1:10" ht="16.8" customHeight="1" x14ac:dyDescent="0.2">
      <c r="A59" s="307"/>
      <c r="B59" s="325"/>
      <c r="C59" s="325"/>
      <c r="D59" s="325"/>
      <c r="E59" s="325"/>
      <c r="F59" s="325"/>
      <c r="G59" s="325"/>
      <c r="H59" s="325"/>
      <c r="I59" s="325"/>
      <c r="J59" s="325"/>
    </row>
    <row r="60" spans="1:10" ht="16.8" customHeight="1" x14ac:dyDescent="0.2">
      <c r="A60" s="307"/>
      <c r="B60" s="325"/>
      <c r="C60" s="325"/>
      <c r="D60" s="325"/>
      <c r="E60" s="325"/>
      <c r="F60" s="325"/>
      <c r="G60" s="325"/>
      <c r="H60" s="325"/>
      <c r="I60" s="325"/>
      <c r="J60" s="325"/>
    </row>
    <row r="61" spans="1:10" ht="16.8" customHeight="1" x14ac:dyDescent="0.2">
      <c r="A61" s="307"/>
      <c r="B61" s="325"/>
      <c r="C61" s="325"/>
      <c r="D61" s="325"/>
      <c r="E61" s="325"/>
      <c r="F61" s="325"/>
      <c r="G61" s="325"/>
      <c r="H61" s="325"/>
      <c r="I61" s="325"/>
      <c r="J61" s="325"/>
    </row>
    <row r="62" spans="1:10" ht="16.8" customHeight="1" x14ac:dyDescent="0.2">
      <c r="A62" s="307"/>
      <c r="B62" s="325"/>
      <c r="C62" s="325"/>
      <c r="D62" s="325"/>
      <c r="E62" s="325"/>
      <c r="F62" s="325"/>
      <c r="G62" s="325"/>
      <c r="H62" s="325"/>
      <c r="I62" s="325"/>
      <c r="J62" s="325"/>
    </row>
    <row r="63" spans="1:10" ht="16.8" customHeight="1" x14ac:dyDescent="0.2">
      <c r="A63" s="307"/>
      <c r="B63" s="325"/>
      <c r="C63" s="325"/>
      <c r="D63" s="325"/>
      <c r="E63" s="325"/>
      <c r="F63" s="325"/>
      <c r="G63" s="325"/>
      <c r="H63" s="325"/>
      <c r="I63" s="325"/>
      <c r="J63" s="325"/>
    </row>
    <row r="64" spans="1:10" ht="16.8" customHeight="1" x14ac:dyDescent="0.2">
      <c r="A64" s="307"/>
      <c r="B64" s="325"/>
      <c r="C64" s="325"/>
      <c r="D64" s="325"/>
      <c r="E64" s="325"/>
      <c r="F64" s="325"/>
      <c r="G64" s="325"/>
      <c r="H64" s="325"/>
      <c r="I64" s="325"/>
      <c r="J64" s="325"/>
    </row>
    <row r="65" spans="1:10" ht="16.8" customHeight="1" x14ac:dyDescent="0.2">
      <c r="A65" s="307"/>
      <c r="B65" s="325"/>
      <c r="C65" s="325"/>
      <c r="D65" s="325"/>
      <c r="E65" s="325"/>
      <c r="F65" s="325"/>
      <c r="G65" s="325"/>
      <c r="H65" s="325"/>
      <c r="I65" s="325"/>
      <c r="J65" s="325"/>
    </row>
    <row r="66" spans="1:10" ht="16.8" customHeight="1" x14ac:dyDescent="0.2">
      <c r="A66" s="307"/>
      <c r="B66" s="325"/>
      <c r="C66" s="325"/>
      <c r="D66" s="325"/>
      <c r="E66" s="325"/>
      <c r="F66" s="325"/>
      <c r="G66" s="325"/>
      <c r="H66" s="325"/>
      <c r="I66" s="325"/>
      <c r="J66" s="325"/>
    </row>
    <row r="67" spans="1:10" ht="16.8" customHeight="1" x14ac:dyDescent="0.2">
      <c r="A67" s="307"/>
      <c r="B67" s="325"/>
      <c r="C67" s="325"/>
      <c r="D67" s="325"/>
      <c r="E67" s="325"/>
      <c r="F67" s="325"/>
      <c r="G67" s="325"/>
      <c r="H67" s="325"/>
      <c r="I67" s="325"/>
      <c r="J67" s="325"/>
    </row>
    <row r="68" spans="1:10" ht="16.8" customHeight="1" x14ac:dyDescent="0.2">
      <c r="A68" s="307"/>
      <c r="B68" s="325"/>
      <c r="C68" s="325"/>
      <c r="D68" s="325"/>
      <c r="E68" s="325"/>
      <c r="F68" s="325"/>
      <c r="G68" s="325"/>
      <c r="H68" s="325"/>
      <c r="I68" s="325"/>
      <c r="J68" s="325"/>
    </row>
    <row r="69" spans="1:10" ht="16.8" customHeight="1" x14ac:dyDescent="0.2">
      <c r="A69" s="307"/>
      <c r="B69" s="325"/>
      <c r="C69" s="325"/>
      <c r="D69" s="325"/>
      <c r="E69" s="325"/>
      <c r="F69" s="325"/>
      <c r="G69" s="325"/>
      <c r="H69" s="325"/>
      <c r="I69" s="325"/>
      <c r="J69" s="325"/>
    </row>
    <row r="70" spans="1:10" ht="16.8" customHeight="1" x14ac:dyDescent="0.2">
      <c r="A70" s="307"/>
      <c r="B70" s="325"/>
      <c r="C70" s="325"/>
      <c r="D70" s="325"/>
      <c r="E70" s="325"/>
      <c r="F70" s="325"/>
      <c r="G70" s="325"/>
      <c r="H70" s="325"/>
      <c r="I70" s="325"/>
      <c r="J70" s="325"/>
    </row>
    <row r="71" spans="1:10" ht="16.8" customHeight="1" x14ac:dyDescent="0.2">
      <c r="A71" s="307"/>
      <c r="B71" s="325"/>
      <c r="C71" s="325"/>
      <c r="D71" s="325"/>
      <c r="E71" s="325"/>
      <c r="F71" s="325"/>
      <c r="G71" s="325"/>
      <c r="H71" s="325"/>
      <c r="I71" s="325"/>
      <c r="J71" s="325"/>
    </row>
    <row r="72" spans="1:10" ht="16.8" customHeight="1" x14ac:dyDescent="0.2">
      <c r="B72" s="325"/>
      <c r="C72" s="325"/>
      <c r="D72" s="325"/>
      <c r="E72" s="325"/>
      <c r="F72" s="325"/>
      <c r="G72" s="325"/>
      <c r="H72" s="325"/>
      <c r="I72" s="325"/>
      <c r="J72" s="325"/>
    </row>
    <row r="73" spans="1:10" ht="16.8" customHeight="1" x14ac:dyDescent="0.2">
      <c r="B73" s="325"/>
      <c r="C73" s="325"/>
      <c r="D73" s="325"/>
      <c r="E73" s="325"/>
      <c r="F73" s="325"/>
      <c r="G73" s="325"/>
      <c r="H73" s="325"/>
      <c r="I73" s="325"/>
      <c r="J73" s="325"/>
    </row>
    <row r="74" spans="1:10" ht="16.8" customHeight="1" x14ac:dyDescent="0.2">
      <c r="B74" s="325"/>
      <c r="C74" s="325"/>
      <c r="D74" s="325"/>
      <c r="E74" s="325"/>
      <c r="F74" s="325"/>
      <c r="G74" s="325"/>
      <c r="H74" s="325"/>
      <c r="I74" s="325"/>
      <c r="J74" s="325"/>
    </row>
    <row r="75" spans="1:10" ht="16.8" customHeight="1" x14ac:dyDescent="0.2">
      <c r="B75" s="325"/>
      <c r="C75" s="325"/>
      <c r="D75" s="325"/>
      <c r="E75" s="325"/>
      <c r="F75" s="325"/>
      <c r="G75" s="325"/>
      <c r="H75" s="325"/>
      <c r="I75" s="325"/>
      <c r="J75" s="325"/>
    </row>
    <row r="76" spans="1:10" ht="16.8" customHeight="1" x14ac:dyDescent="0.2">
      <c r="B76" s="325"/>
      <c r="C76" s="325"/>
      <c r="D76" s="325"/>
      <c r="E76" s="325"/>
      <c r="F76" s="325"/>
      <c r="G76" s="325"/>
      <c r="H76" s="325"/>
      <c r="I76" s="325"/>
      <c r="J76" s="325"/>
    </row>
    <row r="77" spans="1:10" ht="16.8" customHeight="1" x14ac:dyDescent="0.2">
      <c r="B77" s="325"/>
      <c r="C77" s="325"/>
      <c r="D77" s="325"/>
      <c r="E77" s="325"/>
      <c r="F77" s="325"/>
      <c r="G77" s="325"/>
      <c r="H77" s="325"/>
      <c r="I77" s="325"/>
      <c r="J77" s="325"/>
    </row>
    <row r="78" spans="1:10" ht="16.8" customHeight="1" thickBot="1" x14ac:dyDescent="0.25">
      <c r="B78" s="325"/>
      <c r="C78" s="325"/>
      <c r="D78" s="325"/>
      <c r="E78" s="325"/>
      <c r="F78" s="325"/>
      <c r="G78" s="325"/>
      <c r="H78" s="325"/>
      <c r="I78" s="325"/>
      <c r="J78" s="325"/>
    </row>
    <row r="79" spans="1:10" ht="16.8" customHeight="1" x14ac:dyDescent="0.2">
      <c r="A79" s="308" t="s">
        <v>106</v>
      </c>
      <c r="B79" s="309"/>
      <c r="C79" s="309"/>
      <c r="D79" s="309"/>
      <c r="E79" s="309"/>
      <c r="F79" s="309"/>
      <c r="G79" s="309"/>
      <c r="H79" s="309"/>
      <c r="I79" s="309"/>
      <c r="J79" s="310"/>
    </row>
    <row r="80" spans="1:10" ht="16.8" customHeight="1" x14ac:dyDescent="0.2">
      <c r="A80" s="311"/>
      <c r="B80" s="312"/>
      <c r="C80" s="312"/>
      <c r="D80" s="312"/>
      <c r="E80" s="312"/>
      <c r="F80" s="312"/>
      <c r="G80" s="312"/>
      <c r="H80" s="312"/>
      <c r="I80" s="312"/>
      <c r="J80" s="313"/>
    </row>
    <row r="81" spans="1:10" ht="16.8" customHeight="1" x14ac:dyDescent="0.2">
      <c r="A81" s="311"/>
      <c r="B81" s="312"/>
      <c r="C81" s="312"/>
      <c r="D81" s="312"/>
      <c r="E81" s="312"/>
      <c r="F81" s="312"/>
      <c r="G81" s="312"/>
      <c r="H81" s="312"/>
      <c r="I81" s="312"/>
      <c r="J81" s="313"/>
    </row>
    <row r="82" spans="1:10" ht="16.8" customHeight="1" thickBot="1" x14ac:dyDescent="0.25">
      <c r="A82" s="314"/>
      <c r="B82" s="315"/>
      <c r="C82" s="315"/>
      <c r="D82" s="315"/>
      <c r="E82" s="315"/>
      <c r="F82" s="315"/>
      <c r="G82" s="315"/>
      <c r="H82" s="315"/>
      <c r="I82" s="315"/>
      <c r="J82" s="316"/>
    </row>
    <row r="83" spans="1:10" ht="16.8" customHeight="1" x14ac:dyDescent="0.2"/>
    <row r="84" spans="1:10" ht="16.8" customHeight="1" x14ac:dyDescent="0.2">
      <c r="A84" t="s">
        <v>97</v>
      </c>
    </row>
    <row r="85" spans="1:10" ht="16.8" customHeight="1" x14ac:dyDescent="0.2">
      <c r="A85" t="s">
        <v>96</v>
      </c>
      <c r="B85" s="320" t="s">
        <v>107</v>
      </c>
      <c r="C85" s="320"/>
      <c r="D85" s="320"/>
      <c r="E85" s="320"/>
      <c r="F85" s="320"/>
      <c r="G85" s="320"/>
      <c r="H85" s="320"/>
      <c r="I85" s="320"/>
      <c r="J85" s="320"/>
    </row>
    <row r="86" spans="1:10" ht="16.8" customHeight="1" x14ac:dyDescent="0.2">
      <c r="B86" s="319"/>
      <c r="C86" s="319"/>
      <c r="D86" s="319"/>
      <c r="E86" s="319"/>
      <c r="F86" s="319"/>
      <c r="G86" s="319"/>
      <c r="H86" s="319"/>
      <c r="I86" s="319"/>
      <c r="J86" s="319"/>
    </row>
    <row r="87" spans="1:10" ht="16.8" customHeight="1" x14ac:dyDescent="0.2">
      <c r="A87" t="s">
        <v>98</v>
      </c>
      <c r="E87" s="319"/>
      <c r="F87" s="321" t="s">
        <v>108</v>
      </c>
      <c r="G87" s="321"/>
      <c r="H87" s="321"/>
      <c r="I87" s="321"/>
      <c r="J87" s="321"/>
    </row>
    <row r="88" spans="1:10" ht="16.8" customHeight="1" x14ac:dyDescent="0.2">
      <c r="E88" s="319"/>
      <c r="F88" s="321"/>
      <c r="G88" s="321"/>
      <c r="H88" s="321"/>
      <c r="I88" s="321"/>
      <c r="J88" s="321"/>
    </row>
    <row r="89" spans="1:10" ht="16.8" customHeight="1" x14ac:dyDescent="0.2">
      <c r="E89" s="319"/>
      <c r="F89" s="321"/>
      <c r="G89" s="321"/>
      <c r="H89" s="321"/>
      <c r="I89" s="321"/>
      <c r="J89" s="321"/>
    </row>
    <row r="90" spans="1:10" ht="16.8" customHeight="1" x14ac:dyDescent="0.2">
      <c r="E90" s="319"/>
      <c r="F90" s="321"/>
      <c r="G90" s="321"/>
      <c r="H90" s="321"/>
      <c r="I90" s="321"/>
      <c r="J90" s="321"/>
    </row>
    <row r="91" spans="1:10" ht="16.8" customHeight="1" x14ac:dyDescent="0.2">
      <c r="E91" s="319"/>
      <c r="F91" s="319"/>
      <c r="G91" s="319"/>
      <c r="H91" s="319"/>
      <c r="I91" s="319"/>
      <c r="J91" s="319"/>
    </row>
    <row r="92" spans="1:10" ht="16.8" customHeight="1" x14ac:dyDescent="0.2">
      <c r="B92" s="344" t="s">
        <v>109</v>
      </c>
      <c r="C92" s="344"/>
      <c r="D92" s="344"/>
      <c r="E92" s="344"/>
      <c r="F92" s="344"/>
      <c r="G92" s="344"/>
      <c r="H92" s="344"/>
      <c r="I92" s="344"/>
      <c r="J92" s="344"/>
    </row>
    <row r="93" spans="1:10" ht="16.8" customHeight="1" x14ac:dyDescent="0.2">
      <c r="B93" s="344"/>
      <c r="C93" s="344"/>
      <c r="D93" s="344"/>
      <c r="E93" s="344"/>
      <c r="F93" s="344"/>
      <c r="G93" s="344"/>
      <c r="H93" s="344"/>
      <c r="I93" s="344"/>
      <c r="J93" s="344"/>
    </row>
    <row r="94" spans="1:10" ht="16.8" customHeight="1" x14ac:dyDescent="0.2">
      <c r="B94" s="323"/>
      <c r="C94" s="323"/>
      <c r="D94" s="323"/>
      <c r="E94" s="323"/>
      <c r="F94" s="323"/>
      <c r="G94" s="323"/>
      <c r="H94" s="323"/>
      <c r="I94" s="323"/>
      <c r="J94" s="323"/>
    </row>
    <row r="95" spans="1:10" ht="16.8" customHeight="1" x14ac:dyDescent="0.2">
      <c r="A95" t="s">
        <v>102</v>
      </c>
      <c r="B95" s="320" t="s">
        <v>110</v>
      </c>
      <c r="C95" s="320"/>
      <c r="D95" s="320"/>
      <c r="E95" s="320"/>
      <c r="F95" s="320"/>
      <c r="G95" s="320"/>
      <c r="H95" s="320"/>
      <c r="I95" s="320"/>
      <c r="J95" s="320"/>
    </row>
    <row r="96" spans="1:10" ht="16.8" customHeight="1" x14ac:dyDescent="0.2">
      <c r="B96" s="320"/>
      <c r="C96" s="320"/>
      <c r="D96" s="320"/>
      <c r="E96" s="320"/>
      <c r="F96" s="320"/>
      <c r="G96" s="320"/>
      <c r="H96" s="320"/>
      <c r="I96" s="320"/>
      <c r="J96" s="320"/>
    </row>
    <row r="97" spans="1:15" ht="16.8" customHeight="1" x14ac:dyDescent="0.2">
      <c r="B97" s="320"/>
      <c r="C97" s="320"/>
      <c r="D97" s="320"/>
      <c r="E97" s="320"/>
      <c r="F97" s="320"/>
      <c r="G97" s="320"/>
      <c r="H97" s="320"/>
      <c r="I97" s="320"/>
      <c r="J97" s="320"/>
    </row>
    <row r="98" spans="1:15" ht="16.8" customHeight="1" x14ac:dyDescent="0.2">
      <c r="B98" s="319"/>
      <c r="C98" s="319"/>
      <c r="D98" s="319"/>
      <c r="E98" s="319"/>
      <c r="F98" s="319"/>
      <c r="G98" s="319"/>
      <c r="H98" s="319"/>
      <c r="I98" s="319"/>
      <c r="J98" s="319"/>
    </row>
    <row r="99" spans="1:15" ht="16.8" customHeight="1" x14ac:dyDescent="0.2">
      <c r="B99" s="319"/>
      <c r="C99" s="319"/>
      <c r="D99" s="319"/>
      <c r="E99" s="319"/>
      <c r="F99" s="319"/>
      <c r="G99" s="319"/>
      <c r="H99" s="319"/>
      <c r="I99" s="319"/>
      <c r="J99" s="319"/>
    </row>
    <row r="100" spans="1:15" ht="16.8" customHeight="1" x14ac:dyDescent="0.2">
      <c r="B100" s="319"/>
      <c r="C100" s="319"/>
      <c r="D100" s="319"/>
      <c r="E100" s="319"/>
      <c r="F100" s="319"/>
      <c r="G100" s="319"/>
      <c r="H100" s="319"/>
      <c r="I100" s="319"/>
      <c r="J100" s="319"/>
    </row>
    <row r="101" spans="1:15" ht="16.8" customHeight="1" x14ac:dyDescent="0.2">
      <c r="B101" s="324"/>
      <c r="C101" s="324"/>
      <c r="D101" s="324"/>
      <c r="E101" s="324"/>
      <c r="F101" s="324"/>
      <c r="G101" s="324"/>
      <c r="H101" s="324"/>
      <c r="I101" s="324"/>
      <c r="J101" s="324"/>
    </row>
    <row r="102" spans="1:15" ht="16.8" customHeight="1" x14ac:dyDescent="0.2">
      <c r="B102" s="324"/>
      <c r="C102" s="324"/>
      <c r="D102" s="324"/>
      <c r="E102" s="324"/>
      <c r="F102" s="324"/>
      <c r="G102" s="324"/>
      <c r="H102" s="324"/>
      <c r="I102" s="324"/>
      <c r="J102" s="324"/>
    </row>
    <row r="103" spans="1:15" ht="17.25" customHeight="1" x14ac:dyDescent="0.2">
      <c r="A103" s="327" t="s">
        <v>115</v>
      </c>
      <c r="E103" s="1"/>
    </row>
    <row r="104" spans="1:15" ht="17.25" customHeight="1" x14ac:dyDescent="0.2">
      <c r="A104" s="327"/>
      <c r="C104" s="1"/>
      <c r="D104" s="1"/>
      <c r="E104" s="1"/>
      <c r="F104" s="1"/>
      <c r="G104" s="1"/>
      <c r="H104" s="1"/>
      <c r="K104" s="1"/>
      <c r="L104" s="1"/>
      <c r="M104" s="2"/>
      <c r="N104" s="1"/>
      <c r="O104" s="1"/>
    </row>
    <row r="105" spans="1:15" ht="17.25" customHeight="1" x14ac:dyDescent="0.2">
      <c r="A105" s="327" t="s">
        <v>116</v>
      </c>
    </row>
    <row r="106" spans="1:15" ht="17.25" customHeight="1" x14ac:dyDescent="0.2">
      <c r="E106" s="254"/>
      <c r="F106" s="254"/>
      <c r="G106" s="254"/>
      <c r="H106" s="254"/>
      <c r="I106" s="254"/>
      <c r="J106" s="254"/>
      <c r="K106" s="254"/>
      <c r="L106" s="254"/>
      <c r="M106" s="254"/>
      <c r="N106" s="254"/>
    </row>
    <row r="107" spans="1:15" ht="15" customHeight="1" x14ac:dyDescent="0.2"/>
    <row r="109" spans="1:15" x14ac:dyDescent="0.2">
      <c r="A109" s="327" t="s">
        <v>18</v>
      </c>
      <c r="B109" s="327"/>
      <c r="C109" s="327"/>
      <c r="D109" s="327"/>
      <c r="E109" s="327"/>
      <c r="F109" s="327"/>
      <c r="G109" s="327"/>
      <c r="H109" s="327"/>
      <c r="I109" s="327"/>
      <c r="J109" s="327"/>
      <c r="K109" s="327"/>
      <c r="L109" s="327"/>
      <c r="M109" s="327"/>
    </row>
    <row r="110" spans="1:15" x14ac:dyDescent="0.2">
      <c r="A110" s="327" t="s">
        <v>111</v>
      </c>
      <c r="B110" s="327"/>
      <c r="C110" s="327"/>
      <c r="D110" s="327"/>
      <c r="E110" s="327"/>
      <c r="F110" s="327"/>
      <c r="G110" s="327"/>
      <c r="H110" s="327"/>
      <c r="I110" s="327"/>
      <c r="J110" s="327"/>
      <c r="K110" s="327"/>
      <c r="L110" s="327"/>
      <c r="M110" s="327"/>
    </row>
    <row r="111" spans="1:15" x14ac:dyDescent="0.2">
      <c r="A111" s="327"/>
      <c r="B111" s="327"/>
      <c r="C111" s="327"/>
      <c r="D111" s="327"/>
      <c r="E111" s="327"/>
      <c r="F111" s="327"/>
      <c r="G111" s="327"/>
      <c r="H111" s="327"/>
      <c r="I111" s="327"/>
      <c r="J111" s="327"/>
      <c r="K111" s="327"/>
      <c r="L111" s="327"/>
      <c r="M111" s="327"/>
    </row>
    <row r="112" spans="1:15" x14ac:dyDescent="0.2">
      <c r="A112" s="327" t="s">
        <v>61</v>
      </c>
      <c r="B112" s="327"/>
      <c r="C112" s="327"/>
      <c r="D112" s="327"/>
      <c r="E112" s="327"/>
      <c r="F112" s="327"/>
      <c r="G112" s="327"/>
      <c r="H112" s="327"/>
      <c r="I112" s="327"/>
      <c r="J112" s="327"/>
      <c r="K112" s="327"/>
      <c r="L112" s="327"/>
      <c r="M112" s="327"/>
    </row>
    <row r="113" spans="1:13" x14ac:dyDescent="0.2">
      <c r="A113" s="328"/>
      <c r="B113" s="329" t="s">
        <v>62</v>
      </c>
      <c r="C113" s="329"/>
      <c r="D113" s="330" t="s">
        <v>63</v>
      </c>
      <c r="E113" s="329" t="s">
        <v>64</v>
      </c>
      <c r="F113" s="331"/>
      <c r="G113" s="327"/>
      <c r="H113" s="327"/>
      <c r="I113" s="327"/>
      <c r="J113" s="327"/>
      <c r="K113" s="327"/>
      <c r="L113" s="327"/>
      <c r="M113" s="327"/>
    </row>
    <row r="114" spans="1:13" x14ac:dyDescent="0.2">
      <c r="A114" s="332" t="s">
        <v>5</v>
      </c>
      <c r="B114" s="333">
        <v>9.7599999999999996E-3</v>
      </c>
      <c r="C114" s="333" t="s">
        <v>9</v>
      </c>
      <c r="D114" s="333">
        <v>2.58E-2</v>
      </c>
      <c r="E114" s="333">
        <f>B114*D114</f>
        <v>2.5180800000000001E-4</v>
      </c>
      <c r="F114" s="334" t="s">
        <v>65</v>
      </c>
      <c r="G114" s="327"/>
      <c r="H114" s="327"/>
      <c r="I114" s="327"/>
      <c r="J114" s="327"/>
      <c r="K114" s="327"/>
      <c r="L114" s="327"/>
      <c r="M114" s="327"/>
    </row>
    <row r="115" spans="1:13" x14ac:dyDescent="0.2">
      <c r="A115" s="335" t="s">
        <v>10</v>
      </c>
      <c r="B115" s="336">
        <v>39.1</v>
      </c>
      <c r="C115" s="336" t="s">
        <v>16</v>
      </c>
      <c r="D115" s="336">
        <v>2.58E-2</v>
      </c>
      <c r="E115" s="336">
        <f>B115*D115</f>
        <v>1.00878</v>
      </c>
      <c r="F115" s="337" t="s">
        <v>66</v>
      </c>
      <c r="G115" s="327"/>
      <c r="H115" s="327"/>
      <c r="I115" s="327"/>
      <c r="J115" s="327"/>
      <c r="K115" s="327"/>
      <c r="L115" s="327"/>
      <c r="M115" s="327"/>
    </row>
    <row r="116" spans="1:13" x14ac:dyDescent="0.2">
      <c r="A116" s="335" t="s">
        <v>11</v>
      </c>
      <c r="B116" s="336">
        <v>36.700000000000003</v>
      </c>
      <c r="C116" s="336" t="s">
        <v>16</v>
      </c>
      <c r="D116" s="336">
        <v>2.58E-2</v>
      </c>
      <c r="E116" s="336">
        <f t="shared" ref="E116:E120" si="0">B116*D116</f>
        <v>0.94686000000000003</v>
      </c>
      <c r="F116" s="337" t="s">
        <v>66</v>
      </c>
      <c r="G116" s="327"/>
      <c r="H116" s="327"/>
      <c r="I116" s="327"/>
      <c r="J116" s="327"/>
      <c r="K116" s="327"/>
      <c r="L116" s="327"/>
      <c r="M116" s="327"/>
    </row>
    <row r="117" spans="1:13" x14ac:dyDescent="0.2">
      <c r="A117" s="335" t="s">
        <v>13</v>
      </c>
      <c r="B117" s="336">
        <v>50.8</v>
      </c>
      <c r="C117" s="336" t="s">
        <v>17</v>
      </c>
      <c r="D117" s="336">
        <v>2.58E-2</v>
      </c>
      <c r="E117" s="336">
        <f t="shared" si="0"/>
        <v>1.31064</v>
      </c>
      <c r="F117" s="337" t="s">
        <v>67</v>
      </c>
      <c r="G117" s="327"/>
      <c r="H117" s="327"/>
      <c r="I117" s="327"/>
      <c r="J117" s="327"/>
      <c r="K117" s="327"/>
      <c r="L117" s="327"/>
      <c r="M117" s="327"/>
    </row>
    <row r="118" spans="1:13" x14ac:dyDescent="0.2">
      <c r="A118" s="335" t="s">
        <v>12</v>
      </c>
      <c r="B118" s="336">
        <v>0.111</v>
      </c>
      <c r="C118" s="336" t="s">
        <v>112</v>
      </c>
      <c r="D118" s="336">
        <v>2.58E-2</v>
      </c>
      <c r="E118" s="336">
        <f t="shared" si="0"/>
        <v>2.8638000000000001E-3</v>
      </c>
      <c r="F118" s="337" t="s">
        <v>113</v>
      </c>
      <c r="G118" s="327" t="s">
        <v>19</v>
      </c>
      <c r="H118" s="327"/>
      <c r="I118" s="327"/>
      <c r="J118" s="327"/>
      <c r="K118" s="327"/>
      <c r="L118" s="327"/>
      <c r="M118" s="327"/>
    </row>
    <row r="119" spans="1:13" x14ac:dyDescent="0.2">
      <c r="A119" s="335" t="s">
        <v>14</v>
      </c>
      <c r="B119" s="336">
        <v>4.48E-2</v>
      </c>
      <c r="C119" s="336" t="s">
        <v>114</v>
      </c>
      <c r="D119" s="336">
        <v>2.58E-2</v>
      </c>
      <c r="E119" s="336">
        <f t="shared" si="0"/>
        <v>1.15584E-3</v>
      </c>
      <c r="F119" s="337" t="s">
        <v>113</v>
      </c>
      <c r="G119" s="327"/>
      <c r="H119" s="327"/>
      <c r="I119" s="327"/>
      <c r="J119" s="327"/>
      <c r="K119" s="327"/>
      <c r="L119" s="327"/>
      <c r="M119" s="327"/>
    </row>
    <row r="120" spans="1:13" x14ac:dyDescent="0.2">
      <c r="A120" s="338" t="s">
        <v>15</v>
      </c>
      <c r="B120" s="339">
        <v>54.6</v>
      </c>
      <c r="C120" s="339" t="s">
        <v>17</v>
      </c>
      <c r="D120" s="339">
        <v>2.58E-2</v>
      </c>
      <c r="E120" s="339">
        <f t="shared" si="0"/>
        <v>1.4086799999999999</v>
      </c>
      <c r="F120" s="340" t="s">
        <v>67</v>
      </c>
      <c r="G120" s="327"/>
      <c r="H120" s="327"/>
      <c r="I120" s="327"/>
      <c r="J120" s="327"/>
      <c r="K120" s="327"/>
      <c r="L120" s="327"/>
      <c r="M120" s="327"/>
    </row>
    <row r="121" spans="1:13" x14ac:dyDescent="0.2">
      <c r="A121" s="341" t="s">
        <v>26</v>
      </c>
      <c r="B121" s="342"/>
      <c r="C121" s="342"/>
      <c r="D121" s="342"/>
      <c r="E121" s="342"/>
      <c r="F121" s="327"/>
      <c r="G121" s="327"/>
      <c r="H121" s="327"/>
      <c r="I121" s="327"/>
      <c r="J121" s="327"/>
      <c r="K121" s="327"/>
      <c r="L121" s="327"/>
      <c r="M121" s="327"/>
    </row>
    <row r="122" spans="1:13" x14ac:dyDescent="0.2">
      <c r="A122" s="343"/>
      <c r="B122" s="342"/>
      <c r="C122" s="342"/>
      <c r="D122" s="342"/>
      <c r="E122" s="342"/>
      <c r="F122" s="327"/>
      <c r="G122" s="327"/>
      <c r="H122" s="327"/>
      <c r="I122" s="327"/>
      <c r="J122" s="327"/>
      <c r="K122" s="327"/>
      <c r="L122" s="327"/>
      <c r="M122" s="327"/>
    </row>
    <row r="123" spans="1:13" x14ac:dyDescent="0.2">
      <c r="A123" s="327" t="s">
        <v>27</v>
      </c>
      <c r="B123" s="327"/>
      <c r="C123" s="327"/>
      <c r="D123" s="327"/>
      <c r="E123" s="327"/>
      <c r="F123" s="327"/>
      <c r="G123" s="327"/>
      <c r="H123" s="327"/>
      <c r="I123" s="327"/>
      <c r="J123" s="327"/>
      <c r="K123" s="327"/>
      <c r="L123" s="327"/>
      <c r="M123" s="327"/>
    </row>
  </sheetData>
  <mergeCells count="14">
    <mergeCell ref="B92:J93"/>
    <mergeCell ref="B95:J97"/>
    <mergeCell ref="A79:J82"/>
    <mergeCell ref="B85:J85"/>
    <mergeCell ref="F87:J90"/>
    <mergeCell ref="B52:J56"/>
    <mergeCell ref="E37:J39"/>
    <mergeCell ref="I57:J57"/>
    <mergeCell ref="E106:N106"/>
    <mergeCell ref="B113:C113"/>
    <mergeCell ref="E113:F113"/>
    <mergeCell ref="A29:J34"/>
    <mergeCell ref="B47:J50"/>
    <mergeCell ref="F42:J45"/>
  </mergeCells>
  <phoneticPr fontId="1"/>
  <pageMargins left="0.70866141732283472" right="0.31496062992125984" top="0.55118110236220474" bottom="0.35433070866141736"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34AC-1E26-4B83-874C-282DA97825D1}">
  <sheetPr>
    <tabColor rgb="FF92D050"/>
    <pageSetUpPr fitToPage="1"/>
  </sheetPr>
  <dimension ref="B1:BK50"/>
  <sheetViews>
    <sheetView showGridLines="0" view="pageBreakPreview" topLeftCell="A28" zoomScale="80" zoomScaleNormal="80" zoomScaleSheetLayoutView="80" workbookViewId="0">
      <selection activeCell="L14" sqref="L14"/>
    </sheetView>
  </sheetViews>
  <sheetFormatPr defaultRowHeight="13.2" x14ac:dyDescent="0.2"/>
  <cols>
    <col min="1" max="1" width="1.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0" width="12.21875" style="13" customWidth="1"/>
    <col min="31" max="35" width="10" style="13" customWidth="1"/>
    <col min="36" max="41" width="8.88671875" style="13"/>
    <col min="42" max="43" width="2.33203125" style="13" customWidth="1"/>
    <col min="44" max="48" width="8.88671875" style="13"/>
    <col min="49" max="49" width="10.6640625" style="13" customWidth="1"/>
    <col min="50" max="50" width="2.33203125" style="13" customWidth="1"/>
    <col min="51" max="55" width="8.88671875" style="13"/>
    <col min="56" max="56" width="11.88671875" style="13" customWidth="1"/>
    <col min="57" max="57" width="2.109375" style="13" customWidth="1"/>
    <col min="58" max="62" width="8.88671875" style="13"/>
    <col min="63" max="63" width="10.6640625" style="13" customWidth="1"/>
    <col min="64" max="64" width="2.33203125" style="13" customWidth="1"/>
    <col min="65" max="16384" width="8.88671875" style="13"/>
  </cols>
  <sheetData>
    <row r="1" spans="2:38" ht="4.8" customHeight="1" thickBot="1" x14ac:dyDescent="0.25"/>
    <row r="2" spans="2:38"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8" ht="19.2" x14ac:dyDescent="0.2">
      <c r="B3" s="77"/>
      <c r="C3" s="166" t="s">
        <v>54</v>
      </c>
      <c r="D3" s="25"/>
      <c r="E3" s="25"/>
      <c r="G3" s="106">
        <f>C6</f>
        <v>2022</v>
      </c>
      <c r="H3" s="106" t="s">
        <v>36</v>
      </c>
      <c r="I3" s="25"/>
      <c r="J3" s="25"/>
      <c r="K3" s="25"/>
      <c r="L3" s="78" t="s">
        <v>53</v>
      </c>
      <c r="M3" s="25"/>
      <c r="N3" s="25"/>
      <c r="O3" s="25"/>
      <c r="P3" s="25"/>
      <c r="Q3" s="25"/>
      <c r="R3" s="25"/>
      <c r="S3" s="25"/>
      <c r="T3" s="25"/>
      <c r="U3" s="25"/>
      <c r="W3" s="78" t="s">
        <v>85</v>
      </c>
      <c r="X3" s="25"/>
      <c r="Z3" s="25"/>
      <c r="AA3" s="25"/>
      <c r="AB3" s="25"/>
      <c r="AC3" s="79"/>
      <c r="AE3" s="13" t="s">
        <v>90</v>
      </c>
    </row>
    <row r="4" spans="2:38"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8" ht="18.75" customHeight="1" x14ac:dyDescent="0.2">
      <c r="B5" s="77"/>
      <c r="C5" s="15" t="s">
        <v>25</v>
      </c>
      <c r="D5" s="278" t="s">
        <v>76</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E5" s="255" t="s">
        <v>75</v>
      </c>
      <c r="AF5" s="257" t="s">
        <v>71</v>
      </c>
      <c r="AG5" s="258"/>
      <c r="AH5" s="259"/>
      <c r="AI5" s="260" t="s">
        <v>74</v>
      </c>
      <c r="AJ5" s="261"/>
      <c r="AK5" s="261"/>
      <c r="AL5" s="262"/>
    </row>
    <row r="6" spans="2:38" ht="37.200000000000003" customHeight="1" x14ac:dyDescent="0.2">
      <c r="B6" s="77"/>
      <c r="C6" s="263">
        <v>2022</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E6" s="256"/>
      <c r="AF6" s="91" t="s">
        <v>72</v>
      </c>
      <c r="AG6" s="87" t="s">
        <v>1</v>
      </c>
      <c r="AH6" s="165" t="s">
        <v>73</v>
      </c>
      <c r="AI6" s="91" t="s">
        <v>89</v>
      </c>
      <c r="AJ6" s="87" t="s">
        <v>3</v>
      </c>
      <c r="AK6" s="87" t="s">
        <v>4</v>
      </c>
      <c r="AL6" s="165" t="s">
        <v>73</v>
      </c>
    </row>
    <row r="7" spans="2:38"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33" t="s">
        <v>20</v>
      </c>
      <c r="V7" s="24"/>
      <c r="W7" s="34" t="s">
        <v>93</v>
      </c>
      <c r="X7" s="35" t="s">
        <v>30</v>
      </c>
      <c r="Y7" s="24"/>
      <c r="Z7" s="69" t="s">
        <v>57</v>
      </c>
      <c r="AA7" s="70" t="s">
        <v>69</v>
      </c>
      <c r="AB7" s="239" t="s">
        <v>92</v>
      </c>
      <c r="AC7" s="79"/>
      <c r="AE7" s="141"/>
      <c r="AF7" s="18"/>
      <c r="AG7" s="19"/>
      <c r="AH7" s="142"/>
      <c r="AI7" s="143"/>
      <c r="AJ7" s="144"/>
      <c r="AK7" s="144"/>
      <c r="AL7" s="142"/>
    </row>
    <row r="8" spans="2:38" ht="24" customHeight="1" x14ac:dyDescent="0.2">
      <c r="B8" s="77"/>
      <c r="C8" s="36" t="s">
        <v>41</v>
      </c>
      <c r="D8" s="40"/>
      <c r="E8" s="41"/>
      <c r="F8" s="111"/>
      <c r="G8" s="42"/>
      <c r="H8" s="111"/>
      <c r="I8" s="41"/>
      <c r="J8" s="107"/>
      <c r="K8" s="115"/>
      <c r="L8" s="41"/>
      <c r="M8" s="107"/>
      <c r="N8" s="42"/>
      <c r="O8" s="111"/>
      <c r="P8" s="43"/>
      <c r="Q8" s="128">
        <f>D8*説明書!$E$114+F8*説明書!$E$115+H8*説明書!$E$116+J8*説明書!$E$118+K8*説明書!$E$117+M8*説明書!$E$119+O8*説明書!$E$120</f>
        <v>0</v>
      </c>
      <c r="R8" s="44">
        <f>E8+G8+I8+L8+N8+P8</f>
        <v>0</v>
      </c>
      <c r="S8" s="119"/>
      <c r="T8" s="42"/>
      <c r="U8" s="46">
        <f>R8+T8</f>
        <v>0</v>
      </c>
      <c r="V8" s="47"/>
      <c r="W8" s="45"/>
      <c r="X8" s="43"/>
      <c r="Y8" s="47"/>
      <c r="Z8" s="133" t="e">
        <f>Q8/W8</f>
        <v>#DIV/0!</v>
      </c>
      <c r="AA8" s="134" t="e">
        <f>Q8/X8*1000</f>
        <v>#DIV/0!</v>
      </c>
      <c r="AB8" s="250" t="e">
        <f>U8/W8</f>
        <v>#DIV/0!</v>
      </c>
      <c r="AC8" s="79"/>
      <c r="AE8" s="145">
        <f>D8*説明書!$E$114</f>
        <v>0</v>
      </c>
      <c r="AF8" s="92">
        <f>F8*説明書!$E$115</f>
        <v>0</v>
      </c>
      <c r="AG8" s="88">
        <f>H8*説明書!$E$116</f>
        <v>0</v>
      </c>
      <c r="AH8" s="146">
        <f>SUM(AF8:AG8)</f>
        <v>0</v>
      </c>
      <c r="AI8" s="147">
        <f>J8*説明書!$E$118+K8*説明書!$E$117</f>
        <v>0</v>
      </c>
      <c r="AJ8" s="148">
        <f>M8*説明書!$E$119</f>
        <v>0</v>
      </c>
      <c r="AK8" s="148">
        <f>O8*説明書!$E$120</f>
        <v>0</v>
      </c>
      <c r="AL8" s="149">
        <f>SUM(AI8:AK8)</f>
        <v>0</v>
      </c>
    </row>
    <row r="9" spans="2:38" ht="24" customHeight="1" x14ac:dyDescent="0.2">
      <c r="B9" s="77"/>
      <c r="C9" s="37" t="s">
        <v>42</v>
      </c>
      <c r="D9" s="48"/>
      <c r="E9" s="49"/>
      <c r="F9" s="112"/>
      <c r="G9" s="50"/>
      <c r="H9" s="112"/>
      <c r="I9" s="49"/>
      <c r="J9" s="108"/>
      <c r="K9" s="116"/>
      <c r="L9" s="49"/>
      <c r="M9" s="108"/>
      <c r="N9" s="50"/>
      <c r="O9" s="112"/>
      <c r="P9" s="51"/>
      <c r="Q9" s="129">
        <f>D9*説明書!$E$114+F9*説明書!$E$115+H9*説明書!$E$116+J9*説明書!$E$118+K9*説明書!$E$117+M9*説明書!$E$119+O9*説明書!$E$120</f>
        <v>0</v>
      </c>
      <c r="R9" s="52">
        <f t="shared" ref="R9:R19" si="0">E9+G9+I9+L9+N9+P9</f>
        <v>0</v>
      </c>
      <c r="S9" s="120"/>
      <c r="T9" s="50"/>
      <c r="U9" s="54">
        <f t="shared" ref="U9:U19" si="1">R9+T9</f>
        <v>0</v>
      </c>
      <c r="V9" s="47"/>
      <c r="W9" s="53"/>
      <c r="X9" s="51"/>
      <c r="Y9" s="47"/>
      <c r="Z9" s="135" t="e">
        <f t="shared" ref="Z9:Z19" si="2">Q9/W9</f>
        <v>#DIV/0!</v>
      </c>
      <c r="AA9" s="136" t="e">
        <f>Q9/X9*1000</f>
        <v>#DIV/0!</v>
      </c>
      <c r="AB9" s="251" t="e">
        <f t="shared" ref="AB9:AB19" si="3">U9/W9</f>
        <v>#DIV/0!</v>
      </c>
      <c r="AC9" s="79"/>
      <c r="AE9" s="150">
        <f>D9*説明書!$E$114</f>
        <v>0</v>
      </c>
      <c r="AF9" s="93">
        <f>F9*説明書!$E$115</f>
        <v>0</v>
      </c>
      <c r="AG9" s="85">
        <f>H9*説明書!$E$116</f>
        <v>0</v>
      </c>
      <c r="AH9" s="151">
        <f t="shared" ref="AH9:AH20" si="4">SUM(AF9:AG9)</f>
        <v>0</v>
      </c>
      <c r="AI9" s="152">
        <f>J9*説明書!$E$118+K9*説明書!$E$117</f>
        <v>0</v>
      </c>
      <c r="AJ9" s="153">
        <f>M9*説明書!$E$119</f>
        <v>0</v>
      </c>
      <c r="AK9" s="153">
        <f>O9*説明書!$E$120</f>
        <v>0</v>
      </c>
      <c r="AL9" s="154">
        <f t="shared" ref="AL9:AL20" si="5">SUM(AI9:AK9)</f>
        <v>0</v>
      </c>
    </row>
    <row r="10" spans="2:38" ht="24" customHeight="1" x14ac:dyDescent="0.2">
      <c r="B10" s="77"/>
      <c r="C10" s="37" t="s">
        <v>43</v>
      </c>
      <c r="D10" s="48"/>
      <c r="E10" s="49"/>
      <c r="F10" s="112"/>
      <c r="G10" s="50"/>
      <c r="H10" s="112"/>
      <c r="I10" s="49"/>
      <c r="J10" s="108"/>
      <c r="K10" s="116"/>
      <c r="L10" s="49"/>
      <c r="M10" s="108"/>
      <c r="N10" s="50"/>
      <c r="O10" s="112"/>
      <c r="P10" s="51"/>
      <c r="Q10" s="129">
        <f>D10*説明書!$E$114+F10*説明書!$E$115+H10*説明書!$E$116+J10*説明書!$E$118+K10*説明書!$E$117+M10*説明書!$E$119+O10*説明書!$E$120</f>
        <v>0</v>
      </c>
      <c r="R10" s="52">
        <f t="shared" si="0"/>
        <v>0</v>
      </c>
      <c r="S10" s="120"/>
      <c r="T10" s="50"/>
      <c r="U10" s="54">
        <f t="shared" si="1"/>
        <v>0</v>
      </c>
      <c r="V10" s="47"/>
      <c r="W10" s="53"/>
      <c r="X10" s="51"/>
      <c r="Y10" s="47"/>
      <c r="Z10" s="135" t="e">
        <f t="shared" si="2"/>
        <v>#DIV/0!</v>
      </c>
      <c r="AA10" s="136" t="e">
        <f t="shared" ref="AA10:AA18" si="6">Q10/X10*1000</f>
        <v>#DIV/0!</v>
      </c>
      <c r="AB10" s="251" t="e">
        <f t="shared" si="3"/>
        <v>#DIV/0!</v>
      </c>
      <c r="AC10" s="79"/>
      <c r="AE10" s="150">
        <f>D10*説明書!$E$114</f>
        <v>0</v>
      </c>
      <c r="AF10" s="93">
        <f>F10*説明書!$E$115</f>
        <v>0</v>
      </c>
      <c r="AG10" s="85">
        <f>H10*説明書!$E$116</f>
        <v>0</v>
      </c>
      <c r="AH10" s="151">
        <f t="shared" si="4"/>
        <v>0</v>
      </c>
      <c r="AI10" s="152">
        <f>J10*説明書!$E$118+K10*説明書!$E$117</f>
        <v>0</v>
      </c>
      <c r="AJ10" s="153">
        <f>M10*説明書!$E$119</f>
        <v>0</v>
      </c>
      <c r="AK10" s="153">
        <f>O10*説明書!$E$120</f>
        <v>0</v>
      </c>
      <c r="AL10" s="154">
        <f t="shared" si="5"/>
        <v>0</v>
      </c>
    </row>
    <row r="11" spans="2:38" ht="24" customHeight="1" x14ac:dyDescent="0.2">
      <c r="B11" s="77"/>
      <c r="C11" s="37" t="s">
        <v>44</v>
      </c>
      <c r="D11" s="48"/>
      <c r="E11" s="49"/>
      <c r="F11" s="112"/>
      <c r="G11" s="50"/>
      <c r="H11" s="112"/>
      <c r="I11" s="49"/>
      <c r="J11" s="108"/>
      <c r="K11" s="116"/>
      <c r="L11" s="49"/>
      <c r="M11" s="108"/>
      <c r="N11" s="50"/>
      <c r="O11" s="112"/>
      <c r="P11" s="51"/>
      <c r="Q11" s="129">
        <f>D11*説明書!$E$114+F11*説明書!$E$115+H11*説明書!$E$116+J11*説明書!$E$118+K11*説明書!$E$117+M11*説明書!$E$119+O11*説明書!$E$120</f>
        <v>0</v>
      </c>
      <c r="R11" s="52">
        <f t="shared" si="0"/>
        <v>0</v>
      </c>
      <c r="S11" s="120"/>
      <c r="T11" s="50"/>
      <c r="U11" s="54">
        <f t="shared" si="1"/>
        <v>0</v>
      </c>
      <c r="V11" s="47"/>
      <c r="W11" s="53"/>
      <c r="X11" s="51"/>
      <c r="Y11" s="47"/>
      <c r="Z11" s="135" t="e">
        <f t="shared" si="2"/>
        <v>#DIV/0!</v>
      </c>
      <c r="AA11" s="136" t="e">
        <f t="shared" si="6"/>
        <v>#DIV/0!</v>
      </c>
      <c r="AB11" s="251" t="e">
        <f t="shared" si="3"/>
        <v>#DIV/0!</v>
      </c>
      <c r="AC11" s="79"/>
      <c r="AE11" s="150">
        <f>D11*説明書!$E$114</f>
        <v>0</v>
      </c>
      <c r="AF11" s="93">
        <f>F11*説明書!$E$115</f>
        <v>0</v>
      </c>
      <c r="AG11" s="85">
        <f>H11*説明書!$E$116</f>
        <v>0</v>
      </c>
      <c r="AH11" s="151">
        <f t="shared" si="4"/>
        <v>0</v>
      </c>
      <c r="AI11" s="152">
        <f>J11*説明書!$E$118+K11*説明書!$E$117</f>
        <v>0</v>
      </c>
      <c r="AJ11" s="153">
        <f>M11*説明書!$E$119</f>
        <v>0</v>
      </c>
      <c r="AK11" s="153">
        <f>O11*説明書!$E$120</f>
        <v>0</v>
      </c>
      <c r="AL11" s="154">
        <f t="shared" si="5"/>
        <v>0</v>
      </c>
    </row>
    <row r="12" spans="2:38" ht="24" customHeight="1" x14ac:dyDescent="0.2">
      <c r="B12" s="77"/>
      <c r="C12" s="37" t="s">
        <v>45</v>
      </c>
      <c r="D12" s="48"/>
      <c r="E12" s="49"/>
      <c r="F12" s="112"/>
      <c r="G12" s="50"/>
      <c r="H12" s="112"/>
      <c r="I12" s="49"/>
      <c r="J12" s="108"/>
      <c r="K12" s="116"/>
      <c r="L12" s="49"/>
      <c r="M12" s="108"/>
      <c r="N12" s="50"/>
      <c r="O12" s="112"/>
      <c r="P12" s="51"/>
      <c r="Q12" s="129">
        <f>D12*説明書!$E$114+F12*説明書!$E$115+H12*説明書!$E$116+J12*説明書!$E$118+K12*説明書!$E$117+M12*説明書!$E$119+O12*説明書!$E$120</f>
        <v>0</v>
      </c>
      <c r="R12" s="52">
        <f t="shared" si="0"/>
        <v>0</v>
      </c>
      <c r="S12" s="120"/>
      <c r="T12" s="50"/>
      <c r="U12" s="54">
        <f t="shared" si="1"/>
        <v>0</v>
      </c>
      <c r="V12" s="47"/>
      <c r="W12" s="53"/>
      <c r="X12" s="51"/>
      <c r="Y12" s="47"/>
      <c r="Z12" s="135" t="e">
        <f t="shared" si="2"/>
        <v>#DIV/0!</v>
      </c>
      <c r="AA12" s="136" t="e">
        <f t="shared" si="6"/>
        <v>#DIV/0!</v>
      </c>
      <c r="AB12" s="251" t="e">
        <f t="shared" si="3"/>
        <v>#DIV/0!</v>
      </c>
      <c r="AC12" s="79"/>
      <c r="AE12" s="150">
        <f>D12*説明書!$E$114</f>
        <v>0</v>
      </c>
      <c r="AF12" s="93">
        <f>F12*説明書!$E$115</f>
        <v>0</v>
      </c>
      <c r="AG12" s="85">
        <f>H12*説明書!$E$116</f>
        <v>0</v>
      </c>
      <c r="AH12" s="151">
        <f t="shared" si="4"/>
        <v>0</v>
      </c>
      <c r="AI12" s="152">
        <f>J12*説明書!$E$118+K12*説明書!$E$117</f>
        <v>0</v>
      </c>
      <c r="AJ12" s="153">
        <f>M12*説明書!$E$119</f>
        <v>0</v>
      </c>
      <c r="AK12" s="153">
        <f>O12*説明書!$E$120</f>
        <v>0</v>
      </c>
      <c r="AL12" s="154">
        <f t="shared" si="5"/>
        <v>0</v>
      </c>
    </row>
    <row r="13" spans="2:38" ht="24" customHeight="1" x14ac:dyDescent="0.2">
      <c r="B13" s="77"/>
      <c r="C13" s="37" t="s">
        <v>46</v>
      </c>
      <c r="D13" s="48"/>
      <c r="E13" s="49"/>
      <c r="F13" s="112"/>
      <c r="G13" s="50"/>
      <c r="H13" s="112"/>
      <c r="I13" s="49"/>
      <c r="J13" s="108"/>
      <c r="K13" s="116"/>
      <c r="L13" s="49"/>
      <c r="M13" s="108"/>
      <c r="N13" s="50"/>
      <c r="O13" s="112"/>
      <c r="P13" s="51"/>
      <c r="Q13" s="129">
        <f>D13*説明書!$E$114+F13*説明書!$E$115+H13*説明書!$E$116+J13*説明書!$E$118+K13*説明書!$E$117+M13*説明書!$E$119+O13*説明書!$E$120</f>
        <v>0</v>
      </c>
      <c r="R13" s="52">
        <f t="shared" si="0"/>
        <v>0</v>
      </c>
      <c r="S13" s="120"/>
      <c r="T13" s="50"/>
      <c r="U13" s="54">
        <f t="shared" si="1"/>
        <v>0</v>
      </c>
      <c r="V13" s="47"/>
      <c r="W13" s="53"/>
      <c r="X13" s="51"/>
      <c r="Y13" s="47"/>
      <c r="Z13" s="135" t="e">
        <f t="shared" si="2"/>
        <v>#DIV/0!</v>
      </c>
      <c r="AA13" s="136" t="e">
        <f t="shared" si="6"/>
        <v>#DIV/0!</v>
      </c>
      <c r="AB13" s="251" t="e">
        <f t="shared" si="3"/>
        <v>#DIV/0!</v>
      </c>
      <c r="AC13" s="79"/>
      <c r="AE13" s="150">
        <f>D13*説明書!$E$114</f>
        <v>0</v>
      </c>
      <c r="AF13" s="93">
        <f>F13*説明書!$E$115</f>
        <v>0</v>
      </c>
      <c r="AG13" s="85">
        <f>H13*説明書!$E$116</f>
        <v>0</v>
      </c>
      <c r="AH13" s="151">
        <f t="shared" si="4"/>
        <v>0</v>
      </c>
      <c r="AI13" s="152">
        <f>J13*説明書!$E$118+K13*説明書!$E$117</f>
        <v>0</v>
      </c>
      <c r="AJ13" s="153">
        <f>M13*説明書!$E$119</f>
        <v>0</v>
      </c>
      <c r="AK13" s="153">
        <f>O13*説明書!$E$120</f>
        <v>0</v>
      </c>
      <c r="AL13" s="154">
        <f t="shared" si="5"/>
        <v>0</v>
      </c>
    </row>
    <row r="14" spans="2:38" ht="24" customHeight="1" x14ac:dyDescent="0.2">
      <c r="B14" s="77"/>
      <c r="C14" s="37" t="s">
        <v>47</v>
      </c>
      <c r="D14" s="48"/>
      <c r="E14" s="49"/>
      <c r="F14" s="112"/>
      <c r="G14" s="50"/>
      <c r="H14" s="112"/>
      <c r="I14" s="49"/>
      <c r="J14" s="108"/>
      <c r="K14" s="116"/>
      <c r="L14" s="49"/>
      <c r="M14" s="108"/>
      <c r="N14" s="50"/>
      <c r="O14" s="112"/>
      <c r="P14" s="51"/>
      <c r="Q14" s="129">
        <f>D14*説明書!$E$114+F14*説明書!$E$115+H14*説明書!$E$116+J14*説明書!$E$118+K14*説明書!$E$117+M14*説明書!$E$119+O14*説明書!$E$120</f>
        <v>0</v>
      </c>
      <c r="R14" s="52">
        <f t="shared" si="0"/>
        <v>0</v>
      </c>
      <c r="S14" s="120"/>
      <c r="T14" s="50"/>
      <c r="U14" s="54">
        <f t="shared" si="1"/>
        <v>0</v>
      </c>
      <c r="V14" s="47"/>
      <c r="W14" s="53"/>
      <c r="X14" s="51"/>
      <c r="Y14" s="47"/>
      <c r="Z14" s="135" t="e">
        <f t="shared" si="2"/>
        <v>#DIV/0!</v>
      </c>
      <c r="AA14" s="136" t="e">
        <f t="shared" si="6"/>
        <v>#DIV/0!</v>
      </c>
      <c r="AB14" s="251" t="e">
        <f t="shared" si="3"/>
        <v>#DIV/0!</v>
      </c>
      <c r="AC14" s="79"/>
      <c r="AE14" s="150">
        <f>D14*説明書!$E$114</f>
        <v>0</v>
      </c>
      <c r="AF14" s="93">
        <f>F14*説明書!$E$115</f>
        <v>0</v>
      </c>
      <c r="AG14" s="85">
        <f>H14*説明書!$E$116</f>
        <v>0</v>
      </c>
      <c r="AH14" s="151">
        <f t="shared" si="4"/>
        <v>0</v>
      </c>
      <c r="AI14" s="152">
        <f>J14*説明書!$E$118+K14*説明書!$E$117</f>
        <v>0</v>
      </c>
      <c r="AJ14" s="153">
        <f>M14*説明書!$E$119</f>
        <v>0</v>
      </c>
      <c r="AK14" s="153">
        <f>O14*説明書!$E$120</f>
        <v>0</v>
      </c>
      <c r="AL14" s="154">
        <f t="shared" si="5"/>
        <v>0</v>
      </c>
    </row>
    <row r="15" spans="2:38" ht="24" customHeight="1" x14ac:dyDescent="0.2">
      <c r="B15" s="77"/>
      <c r="C15" s="37" t="s">
        <v>48</v>
      </c>
      <c r="D15" s="48"/>
      <c r="E15" s="49"/>
      <c r="F15" s="112"/>
      <c r="G15" s="50"/>
      <c r="H15" s="112"/>
      <c r="I15" s="49"/>
      <c r="J15" s="108"/>
      <c r="K15" s="116"/>
      <c r="L15" s="49"/>
      <c r="M15" s="108"/>
      <c r="N15" s="50"/>
      <c r="O15" s="112"/>
      <c r="P15" s="51"/>
      <c r="Q15" s="129">
        <f>D15*説明書!$E$114+F15*説明書!$E$115+H15*説明書!$E$116+J15*説明書!$E$118+K15*説明書!$E$117+M15*説明書!$E$119+O15*説明書!$E$120</f>
        <v>0</v>
      </c>
      <c r="R15" s="52">
        <f t="shared" si="0"/>
        <v>0</v>
      </c>
      <c r="S15" s="120"/>
      <c r="T15" s="50"/>
      <c r="U15" s="54">
        <f t="shared" si="1"/>
        <v>0</v>
      </c>
      <c r="V15" s="47"/>
      <c r="W15" s="53"/>
      <c r="X15" s="51"/>
      <c r="Y15" s="47"/>
      <c r="Z15" s="135" t="e">
        <f t="shared" si="2"/>
        <v>#DIV/0!</v>
      </c>
      <c r="AA15" s="136" t="e">
        <f t="shared" si="6"/>
        <v>#DIV/0!</v>
      </c>
      <c r="AB15" s="251" t="e">
        <f t="shared" si="3"/>
        <v>#DIV/0!</v>
      </c>
      <c r="AC15" s="79"/>
      <c r="AE15" s="150">
        <f>D15*説明書!$E$114</f>
        <v>0</v>
      </c>
      <c r="AF15" s="93">
        <f>F15*説明書!$E$115</f>
        <v>0</v>
      </c>
      <c r="AG15" s="85">
        <f>H15*説明書!$E$116</f>
        <v>0</v>
      </c>
      <c r="AH15" s="151">
        <f t="shared" si="4"/>
        <v>0</v>
      </c>
      <c r="AI15" s="152">
        <f>J15*説明書!$E$118+K15*説明書!$E$117</f>
        <v>0</v>
      </c>
      <c r="AJ15" s="153">
        <f>M15*説明書!$E$119</f>
        <v>0</v>
      </c>
      <c r="AK15" s="153">
        <f>O15*説明書!$E$120</f>
        <v>0</v>
      </c>
      <c r="AL15" s="154">
        <f t="shared" si="5"/>
        <v>0</v>
      </c>
    </row>
    <row r="16" spans="2:38" ht="24" customHeight="1" x14ac:dyDescent="0.2">
      <c r="B16" s="77"/>
      <c r="C16" s="37" t="s">
        <v>49</v>
      </c>
      <c r="D16" s="48"/>
      <c r="E16" s="49"/>
      <c r="F16" s="112"/>
      <c r="G16" s="50"/>
      <c r="H16" s="112"/>
      <c r="I16" s="49"/>
      <c r="J16" s="108"/>
      <c r="K16" s="116"/>
      <c r="L16" s="49"/>
      <c r="M16" s="108"/>
      <c r="N16" s="50"/>
      <c r="O16" s="112"/>
      <c r="P16" s="51"/>
      <c r="Q16" s="129">
        <f>D16*説明書!$E$114+F16*説明書!$E$115+H16*説明書!$E$116+J16*説明書!$E$118+K16*説明書!$E$117+M16*説明書!$E$119+O16*説明書!$E$120</f>
        <v>0</v>
      </c>
      <c r="R16" s="52">
        <f t="shared" si="0"/>
        <v>0</v>
      </c>
      <c r="S16" s="120"/>
      <c r="T16" s="50"/>
      <c r="U16" s="54">
        <f t="shared" si="1"/>
        <v>0</v>
      </c>
      <c r="V16" s="47"/>
      <c r="W16" s="53"/>
      <c r="X16" s="51"/>
      <c r="Y16" s="47"/>
      <c r="Z16" s="135" t="e">
        <f t="shared" si="2"/>
        <v>#DIV/0!</v>
      </c>
      <c r="AA16" s="136" t="e">
        <f t="shared" si="6"/>
        <v>#DIV/0!</v>
      </c>
      <c r="AB16" s="251" t="e">
        <f t="shared" si="3"/>
        <v>#DIV/0!</v>
      </c>
      <c r="AC16" s="79"/>
      <c r="AE16" s="150">
        <f>D16*説明書!$E$114</f>
        <v>0</v>
      </c>
      <c r="AF16" s="93">
        <f>F16*説明書!$E$115</f>
        <v>0</v>
      </c>
      <c r="AG16" s="85">
        <f>H16*説明書!$E$116</f>
        <v>0</v>
      </c>
      <c r="AH16" s="151">
        <f t="shared" si="4"/>
        <v>0</v>
      </c>
      <c r="AI16" s="152">
        <f>J16*説明書!$E$118+K16*説明書!$E$117</f>
        <v>0</v>
      </c>
      <c r="AJ16" s="153">
        <f>M16*説明書!$E$119</f>
        <v>0</v>
      </c>
      <c r="AK16" s="153">
        <f>O16*説明書!$E$120</f>
        <v>0</v>
      </c>
      <c r="AL16" s="154">
        <f t="shared" si="5"/>
        <v>0</v>
      </c>
    </row>
    <row r="17" spans="2:63" ht="24" customHeight="1" x14ac:dyDescent="0.2">
      <c r="B17" s="77"/>
      <c r="C17" s="37" t="s">
        <v>50</v>
      </c>
      <c r="D17" s="48"/>
      <c r="E17" s="49"/>
      <c r="F17" s="112"/>
      <c r="G17" s="50"/>
      <c r="H17" s="112"/>
      <c r="I17" s="49"/>
      <c r="J17" s="108"/>
      <c r="K17" s="116"/>
      <c r="L17" s="49"/>
      <c r="M17" s="108"/>
      <c r="N17" s="50"/>
      <c r="O17" s="112"/>
      <c r="P17" s="51"/>
      <c r="Q17" s="129">
        <f>D17*説明書!$E$114+F17*説明書!$E$115+H17*説明書!$E$116+J17*説明書!$E$118+K17*説明書!$E$117+M17*説明書!$E$119+O17*説明書!$E$120</f>
        <v>0</v>
      </c>
      <c r="R17" s="52">
        <f t="shared" si="0"/>
        <v>0</v>
      </c>
      <c r="S17" s="120"/>
      <c r="T17" s="50"/>
      <c r="U17" s="54">
        <f t="shared" si="1"/>
        <v>0</v>
      </c>
      <c r="V17" s="47"/>
      <c r="W17" s="53"/>
      <c r="X17" s="51"/>
      <c r="Y17" s="47"/>
      <c r="Z17" s="135" t="e">
        <f t="shared" si="2"/>
        <v>#DIV/0!</v>
      </c>
      <c r="AA17" s="136" t="e">
        <f t="shared" si="6"/>
        <v>#DIV/0!</v>
      </c>
      <c r="AB17" s="251" t="e">
        <f t="shared" si="3"/>
        <v>#DIV/0!</v>
      </c>
      <c r="AC17" s="79"/>
      <c r="AE17" s="150">
        <f>D17*説明書!$E$114</f>
        <v>0</v>
      </c>
      <c r="AF17" s="93">
        <f>F17*説明書!$E$115</f>
        <v>0</v>
      </c>
      <c r="AG17" s="85">
        <f>H17*説明書!$E$116</f>
        <v>0</v>
      </c>
      <c r="AH17" s="151">
        <f t="shared" si="4"/>
        <v>0</v>
      </c>
      <c r="AI17" s="152">
        <f>J17*説明書!$E$118+K17*説明書!$E$117</f>
        <v>0</v>
      </c>
      <c r="AJ17" s="153">
        <f>M17*説明書!$E$119</f>
        <v>0</v>
      </c>
      <c r="AK17" s="153">
        <f>O17*説明書!$E$120</f>
        <v>0</v>
      </c>
      <c r="AL17" s="154">
        <f t="shared" si="5"/>
        <v>0</v>
      </c>
    </row>
    <row r="18" spans="2:63" ht="24" customHeight="1" x14ac:dyDescent="0.2">
      <c r="B18" s="77"/>
      <c r="C18" s="37" t="s">
        <v>51</v>
      </c>
      <c r="D18" s="48"/>
      <c r="E18" s="49"/>
      <c r="F18" s="112"/>
      <c r="G18" s="50"/>
      <c r="H18" s="112"/>
      <c r="I18" s="49"/>
      <c r="J18" s="108"/>
      <c r="K18" s="116"/>
      <c r="L18" s="49"/>
      <c r="M18" s="108"/>
      <c r="N18" s="50"/>
      <c r="O18" s="112"/>
      <c r="P18" s="51"/>
      <c r="Q18" s="129">
        <f>D18*説明書!$E$114+F18*説明書!$E$115+H18*説明書!$E$116+J18*説明書!$E$118+K18*説明書!$E$117+M18*説明書!$E$119+O18*説明書!$E$120</f>
        <v>0</v>
      </c>
      <c r="R18" s="52">
        <f t="shared" si="0"/>
        <v>0</v>
      </c>
      <c r="S18" s="120"/>
      <c r="T18" s="50"/>
      <c r="U18" s="54">
        <f t="shared" si="1"/>
        <v>0</v>
      </c>
      <c r="V18" s="47"/>
      <c r="W18" s="53"/>
      <c r="X18" s="51"/>
      <c r="Y18" s="47"/>
      <c r="Z18" s="135" t="e">
        <f t="shared" si="2"/>
        <v>#DIV/0!</v>
      </c>
      <c r="AA18" s="136" t="e">
        <f t="shared" si="6"/>
        <v>#DIV/0!</v>
      </c>
      <c r="AB18" s="251" t="e">
        <f>U18/W18</f>
        <v>#DIV/0!</v>
      </c>
      <c r="AC18" s="79"/>
      <c r="AE18" s="150">
        <f>D18*説明書!$E$114</f>
        <v>0</v>
      </c>
      <c r="AF18" s="93">
        <f>F18*説明書!$E$115</f>
        <v>0</v>
      </c>
      <c r="AG18" s="85">
        <f>H18*説明書!$E$116</f>
        <v>0</v>
      </c>
      <c r="AH18" s="151">
        <f t="shared" si="4"/>
        <v>0</v>
      </c>
      <c r="AI18" s="152">
        <f>J18*説明書!$E$118+K18*説明書!$E$117</f>
        <v>0</v>
      </c>
      <c r="AJ18" s="153">
        <f>M18*説明書!$E$119</f>
        <v>0</v>
      </c>
      <c r="AK18" s="153">
        <f>O18*説明書!$E$120</f>
        <v>0</v>
      </c>
      <c r="AL18" s="154">
        <f t="shared" si="5"/>
        <v>0</v>
      </c>
    </row>
    <row r="19" spans="2:63" ht="24" customHeight="1" thickBot="1" x14ac:dyDescent="0.25">
      <c r="B19" s="77"/>
      <c r="C19" s="38" t="s">
        <v>52</v>
      </c>
      <c r="D19" s="55"/>
      <c r="E19" s="56"/>
      <c r="F19" s="113"/>
      <c r="G19" s="57"/>
      <c r="H19" s="113"/>
      <c r="I19" s="56"/>
      <c r="J19" s="109"/>
      <c r="K19" s="117"/>
      <c r="L19" s="56"/>
      <c r="M19" s="109"/>
      <c r="N19" s="57"/>
      <c r="O19" s="113"/>
      <c r="P19" s="58"/>
      <c r="Q19" s="130">
        <f>D19*説明書!$E$114+F19*説明書!$E$115+H19*説明書!$E$116+J19*説明書!$E$118+K19*説明書!$E$117+M19*説明書!$E$119+O19*説明書!$E$120</f>
        <v>0</v>
      </c>
      <c r="R19" s="59">
        <f t="shared" si="0"/>
        <v>0</v>
      </c>
      <c r="S19" s="121"/>
      <c r="T19" s="57"/>
      <c r="U19" s="61">
        <f t="shared" si="1"/>
        <v>0</v>
      </c>
      <c r="V19" s="47"/>
      <c r="W19" s="60"/>
      <c r="X19" s="58"/>
      <c r="Y19" s="47"/>
      <c r="Z19" s="137" t="e">
        <f t="shared" si="2"/>
        <v>#DIV/0!</v>
      </c>
      <c r="AA19" s="138" t="e">
        <f>Q19/X19*1000</f>
        <v>#DIV/0!</v>
      </c>
      <c r="AB19" s="252" t="e">
        <f t="shared" si="3"/>
        <v>#DIV/0!</v>
      </c>
      <c r="AC19" s="79"/>
      <c r="AE19" s="155">
        <f>D19*説明書!$E$114</f>
        <v>0</v>
      </c>
      <c r="AF19" s="94">
        <f>F19*説明書!$E$115</f>
        <v>0</v>
      </c>
      <c r="AG19" s="89">
        <f>H19*説明書!$E$116</f>
        <v>0</v>
      </c>
      <c r="AH19" s="156">
        <f t="shared" si="4"/>
        <v>0</v>
      </c>
      <c r="AI19" s="157">
        <f>J19*説明書!$E$118+K19*説明書!$E$117</f>
        <v>0</v>
      </c>
      <c r="AJ19" s="158">
        <f>M19*説明書!$E$119</f>
        <v>0</v>
      </c>
      <c r="AK19" s="158">
        <f>O19*説明書!$E$120</f>
        <v>0</v>
      </c>
      <c r="AL19" s="159">
        <f t="shared" si="5"/>
        <v>0</v>
      </c>
    </row>
    <row r="20" spans="2:63" ht="24" customHeight="1" thickBot="1" x14ac:dyDescent="0.25">
      <c r="B20" s="77"/>
      <c r="C20" s="39" t="s">
        <v>8</v>
      </c>
      <c r="D20" s="123">
        <f>SUM(D8:D19)</f>
        <v>0</v>
      </c>
      <c r="E20" s="124">
        <f>SUM(E8:E19)</f>
        <v>0</v>
      </c>
      <c r="F20" s="114">
        <f t="shared" ref="F20:Q20" si="7">SUM(F8:F19)</f>
        <v>0</v>
      </c>
      <c r="G20" s="125">
        <f t="shared" si="7"/>
        <v>0</v>
      </c>
      <c r="H20" s="114">
        <f t="shared" si="7"/>
        <v>0</v>
      </c>
      <c r="I20" s="125">
        <f t="shared" si="7"/>
        <v>0</v>
      </c>
      <c r="J20" s="110">
        <f t="shared" si="7"/>
        <v>0</v>
      </c>
      <c r="K20" s="118">
        <f t="shared" si="7"/>
        <v>0</v>
      </c>
      <c r="L20" s="125">
        <f t="shared" si="7"/>
        <v>0</v>
      </c>
      <c r="M20" s="110">
        <f t="shared" si="7"/>
        <v>0</v>
      </c>
      <c r="N20" s="125">
        <f t="shared" si="7"/>
        <v>0</v>
      </c>
      <c r="O20" s="114">
        <f t="shared" si="7"/>
        <v>0</v>
      </c>
      <c r="P20" s="125">
        <f t="shared" si="7"/>
        <v>0</v>
      </c>
      <c r="Q20" s="127">
        <f t="shared" si="7"/>
        <v>0</v>
      </c>
      <c r="R20" s="131">
        <f>SUM(R8:R19)</f>
        <v>0</v>
      </c>
      <c r="S20" s="122">
        <f>SUM(S8:S19)</f>
        <v>0</v>
      </c>
      <c r="T20" s="125">
        <f>SUM(T8:T19)</f>
        <v>0</v>
      </c>
      <c r="U20" s="62">
        <f>SUM(U8:U19)</f>
        <v>0</v>
      </c>
      <c r="V20" s="47"/>
      <c r="W20" s="132">
        <f t="shared" ref="W20" si="8">SUM(W8:W19)</f>
        <v>0</v>
      </c>
      <c r="X20" s="126">
        <f>SUM(X8:X19)</f>
        <v>0</v>
      </c>
      <c r="Y20" s="63"/>
      <c r="Z20" s="139" t="e">
        <f>Q20/W20</f>
        <v>#DIV/0!</v>
      </c>
      <c r="AA20" s="140" t="e">
        <f>Q20/X20*1000</f>
        <v>#DIV/0!</v>
      </c>
      <c r="AB20" s="253" t="e">
        <f>U20/W20</f>
        <v>#DIV/0!</v>
      </c>
      <c r="AC20" s="79"/>
      <c r="AE20" s="160">
        <f>D20*説明書!$E$114</f>
        <v>0</v>
      </c>
      <c r="AF20" s="95">
        <f>SUM(AF8:AF19)</f>
        <v>0</v>
      </c>
      <c r="AG20" s="90">
        <f>SUM(AG8:AG19)</f>
        <v>0</v>
      </c>
      <c r="AH20" s="161">
        <f t="shared" si="4"/>
        <v>0</v>
      </c>
      <c r="AI20" s="162">
        <f>J20*説明書!$E$118+K20*説明書!$E$117</f>
        <v>0</v>
      </c>
      <c r="AJ20" s="163">
        <f>M20*説明書!$E$119</f>
        <v>0</v>
      </c>
      <c r="AK20" s="163">
        <f>O20*説明書!$E$120</f>
        <v>0</v>
      </c>
      <c r="AL20" s="164">
        <f t="shared" si="5"/>
        <v>0</v>
      </c>
    </row>
    <row r="21" spans="2:63"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3" ht="18.75" customHeight="1" x14ac:dyDescent="0.2">
      <c r="B22" s="77"/>
      <c r="C22" s="71">
        <f>C6</f>
        <v>2022</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3"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3"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3"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K25" s="25"/>
      <c r="AL25" s="25"/>
      <c r="AM25" s="25"/>
      <c r="AN25" s="25"/>
      <c r="AO25" s="25"/>
      <c r="AP25" s="25"/>
      <c r="AR25" s="25"/>
      <c r="AS25" s="25"/>
      <c r="AT25" s="25"/>
      <c r="AU25" s="25"/>
      <c r="AV25" s="25"/>
      <c r="AW25" s="25"/>
      <c r="AY25" s="25"/>
      <c r="AZ25" s="25"/>
      <c r="BA25" s="25"/>
      <c r="BB25" s="25"/>
      <c r="BC25" s="25"/>
      <c r="BD25" s="25"/>
      <c r="BF25" s="25"/>
      <c r="BG25" s="25"/>
      <c r="BH25" s="25"/>
      <c r="BI25" s="25"/>
      <c r="BJ25" s="25"/>
      <c r="BK25" s="25"/>
    </row>
    <row r="26" spans="2:63"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25"/>
      <c r="AL26" s="25"/>
      <c r="AM26" s="25"/>
      <c r="AN26" s="25"/>
      <c r="AO26" s="25"/>
      <c r="AP26" s="25"/>
      <c r="AR26" s="25"/>
      <c r="AS26" s="25"/>
      <c r="AT26" s="25"/>
      <c r="AU26" s="25"/>
      <c r="AV26" s="25"/>
      <c r="AW26" s="25"/>
      <c r="AY26" s="25"/>
      <c r="AZ26" s="25"/>
      <c r="BA26" s="25"/>
      <c r="BB26" s="25"/>
      <c r="BC26" s="25"/>
      <c r="BD26" s="25"/>
      <c r="BF26" s="25"/>
      <c r="BG26" s="25"/>
      <c r="BH26" s="25"/>
      <c r="BI26" s="25"/>
      <c r="BJ26" s="25"/>
      <c r="BK26" s="25"/>
    </row>
    <row r="27" spans="2:63"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F27" s="25"/>
      <c r="AG27" s="25"/>
      <c r="AH27" s="25"/>
      <c r="AI27" s="25"/>
      <c r="AJ27" s="25"/>
      <c r="AK27" s="25"/>
      <c r="AL27" s="25"/>
      <c r="AM27" s="25"/>
      <c r="AN27" s="25"/>
      <c r="AO27" s="25"/>
      <c r="AP27" s="25"/>
      <c r="AR27" s="25"/>
      <c r="AS27" s="25"/>
      <c r="AT27" s="25"/>
      <c r="AU27" s="25"/>
      <c r="AV27" s="25"/>
      <c r="AW27" s="25"/>
      <c r="AY27" s="25"/>
      <c r="AZ27" s="25"/>
      <c r="BA27" s="25"/>
      <c r="BB27" s="25"/>
      <c r="BC27" s="25"/>
      <c r="BD27" s="25"/>
      <c r="BF27" s="25"/>
      <c r="BG27" s="25"/>
      <c r="BH27" s="25"/>
      <c r="BI27" s="25"/>
      <c r="BJ27" s="25"/>
      <c r="BK27" s="25"/>
    </row>
    <row r="28" spans="2:63"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F28" s="25"/>
      <c r="AG28" s="25"/>
      <c r="AH28" s="25"/>
      <c r="AI28" s="25"/>
      <c r="AJ28" s="25"/>
      <c r="AK28" s="25"/>
      <c r="AL28" s="25"/>
      <c r="AM28" s="25"/>
      <c r="AN28" s="25"/>
      <c r="AO28" s="25"/>
      <c r="AP28" s="25"/>
      <c r="AR28" s="25"/>
      <c r="AS28" s="25"/>
      <c r="AT28" s="25"/>
      <c r="AU28" s="25"/>
      <c r="AV28" s="25"/>
      <c r="AW28" s="25"/>
      <c r="AY28" s="25"/>
      <c r="AZ28" s="25"/>
      <c r="BA28" s="25"/>
      <c r="BB28" s="25"/>
      <c r="BC28" s="25"/>
      <c r="BD28" s="25"/>
      <c r="BF28" s="25"/>
      <c r="BG28" s="25"/>
      <c r="BH28" s="25"/>
      <c r="BI28" s="25"/>
      <c r="BJ28" s="25"/>
      <c r="BK28" s="25"/>
    </row>
    <row r="29" spans="2:63"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F29" s="25"/>
      <c r="AG29" s="25"/>
      <c r="AH29" s="25"/>
      <c r="AI29" s="25"/>
      <c r="AJ29" s="25"/>
      <c r="AK29" s="25"/>
      <c r="AL29" s="25"/>
      <c r="AM29" s="25"/>
      <c r="AN29" s="25"/>
      <c r="AO29" s="25"/>
      <c r="AP29" s="25"/>
      <c r="AR29" s="25"/>
      <c r="AS29" s="25"/>
      <c r="AT29" s="25"/>
      <c r="AU29" s="25"/>
      <c r="AV29" s="25"/>
      <c r="AW29" s="25"/>
      <c r="AY29" s="25"/>
      <c r="AZ29" s="25"/>
      <c r="BA29" s="25"/>
      <c r="BB29" s="25"/>
      <c r="BC29" s="25"/>
      <c r="BD29" s="25"/>
      <c r="BF29" s="25"/>
      <c r="BG29" s="25"/>
      <c r="BH29" s="25"/>
      <c r="BI29" s="25"/>
      <c r="BJ29" s="25"/>
      <c r="BK29" s="25"/>
    </row>
    <row r="30" spans="2:63"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F30" s="25"/>
      <c r="AG30" s="25"/>
      <c r="AH30" s="25"/>
      <c r="AI30" s="25"/>
      <c r="AJ30" s="25"/>
      <c r="AK30" s="25"/>
      <c r="AL30" s="25"/>
      <c r="AM30" s="25"/>
      <c r="AN30" s="25"/>
      <c r="AO30" s="25"/>
      <c r="AP30" s="25"/>
      <c r="AR30" s="25"/>
      <c r="AS30" s="25"/>
      <c r="AT30" s="25"/>
      <c r="AU30" s="25"/>
      <c r="AV30" s="25"/>
      <c r="AW30" s="25"/>
      <c r="AY30" s="25"/>
      <c r="AZ30" s="25"/>
      <c r="BA30" s="25"/>
      <c r="BB30" s="25"/>
      <c r="BC30" s="25"/>
      <c r="BD30" s="25"/>
      <c r="BF30" s="25"/>
      <c r="BG30" s="25"/>
      <c r="BH30" s="25"/>
      <c r="BI30" s="25"/>
      <c r="BJ30" s="25"/>
      <c r="BK30" s="25"/>
    </row>
    <row r="31" spans="2:63"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F31" s="25"/>
      <c r="AG31" s="25"/>
      <c r="AH31" s="25"/>
      <c r="AI31" s="25"/>
      <c r="AJ31" s="25"/>
      <c r="AK31" s="25"/>
      <c r="AL31" s="25"/>
      <c r="AM31" s="25"/>
      <c r="AN31" s="25"/>
      <c r="AO31" s="25"/>
      <c r="AP31" s="25"/>
      <c r="AR31" s="25"/>
      <c r="AS31" s="25"/>
      <c r="AT31" s="25"/>
      <c r="AU31" s="25"/>
      <c r="AV31" s="25"/>
      <c r="AW31" s="25"/>
      <c r="AY31" s="25"/>
      <c r="AZ31" s="25"/>
      <c r="BA31" s="25"/>
      <c r="BB31" s="25"/>
      <c r="BC31" s="25"/>
      <c r="BD31" s="25"/>
      <c r="BF31" s="25"/>
      <c r="BG31" s="25"/>
      <c r="BH31" s="25"/>
      <c r="BI31" s="25"/>
      <c r="BJ31" s="25"/>
      <c r="BK31" s="25"/>
    </row>
    <row r="32" spans="2:63"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F32" s="25"/>
      <c r="AG32" s="25"/>
      <c r="AH32" s="25"/>
      <c r="AI32" s="25"/>
      <c r="AJ32" s="25"/>
      <c r="AK32" s="25"/>
      <c r="AL32" s="25"/>
      <c r="AM32" s="25"/>
      <c r="AN32" s="25"/>
      <c r="AO32" s="25"/>
      <c r="AP32" s="25"/>
      <c r="AR32" s="25"/>
      <c r="AS32" s="25"/>
      <c r="AT32" s="25"/>
      <c r="AU32" s="25"/>
      <c r="AV32" s="25"/>
      <c r="AW32" s="25"/>
      <c r="AY32" s="25"/>
      <c r="AZ32" s="25"/>
      <c r="BA32" s="25"/>
      <c r="BB32" s="25"/>
      <c r="BC32" s="25"/>
      <c r="BD32" s="25"/>
      <c r="BF32" s="25"/>
      <c r="BG32" s="25"/>
      <c r="BH32" s="25"/>
      <c r="BI32" s="25"/>
      <c r="BJ32" s="25"/>
      <c r="BK32" s="25"/>
    </row>
    <row r="33" spans="2:63"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F33" s="25"/>
      <c r="AG33" s="25"/>
      <c r="AH33" s="25"/>
      <c r="AI33" s="25"/>
      <c r="AJ33" s="25"/>
      <c r="AK33" s="25"/>
      <c r="AL33" s="25"/>
      <c r="AM33" s="25"/>
      <c r="AN33" s="25"/>
      <c r="AO33" s="25"/>
      <c r="AP33" s="25"/>
      <c r="AR33" s="25"/>
      <c r="AS33" s="25"/>
      <c r="AT33" s="25"/>
      <c r="AU33" s="25"/>
      <c r="AV33" s="25"/>
      <c r="AW33" s="25"/>
      <c r="AY33" s="25"/>
      <c r="AZ33" s="25"/>
      <c r="BA33" s="25"/>
      <c r="BB33" s="25"/>
      <c r="BC33" s="25"/>
      <c r="BD33" s="25"/>
      <c r="BF33" s="25"/>
      <c r="BG33" s="25"/>
      <c r="BH33" s="25"/>
      <c r="BI33" s="25"/>
      <c r="BJ33" s="25"/>
      <c r="BK33" s="25"/>
    </row>
    <row r="34" spans="2:63"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F34" s="25"/>
      <c r="AG34" s="25"/>
      <c r="AH34" s="25"/>
      <c r="AI34" s="25"/>
      <c r="AJ34" s="25"/>
      <c r="AK34" s="25"/>
      <c r="AL34" s="25"/>
      <c r="AM34" s="25"/>
      <c r="AN34" s="25"/>
      <c r="AO34" s="25"/>
      <c r="AP34" s="25"/>
      <c r="AR34" s="25"/>
      <c r="AS34" s="25"/>
      <c r="AT34" s="25"/>
      <c r="AU34" s="25"/>
      <c r="AV34" s="25"/>
      <c r="AW34" s="25"/>
      <c r="AY34" s="25"/>
      <c r="AZ34" s="25"/>
      <c r="BA34" s="25"/>
      <c r="BB34" s="25"/>
      <c r="BC34" s="25"/>
      <c r="BD34" s="25"/>
      <c r="BF34" s="25"/>
      <c r="BG34" s="25"/>
      <c r="BH34" s="25"/>
      <c r="BI34" s="25"/>
      <c r="BJ34" s="25"/>
      <c r="BK34" s="25"/>
    </row>
    <row r="35" spans="2:63"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F35" s="25"/>
      <c r="AG35" s="25"/>
      <c r="AH35" s="25"/>
      <c r="AI35" s="25"/>
      <c r="AJ35" s="25"/>
      <c r="AK35" s="25"/>
      <c r="AL35" s="25"/>
      <c r="AM35" s="25"/>
      <c r="AN35" s="25"/>
      <c r="AO35" s="25"/>
      <c r="AP35" s="25"/>
      <c r="AR35" s="25"/>
      <c r="AS35" s="25"/>
      <c r="AT35" s="25"/>
      <c r="AU35" s="25"/>
      <c r="AV35" s="25"/>
      <c r="AW35" s="25"/>
      <c r="AY35" s="25"/>
      <c r="AZ35" s="25"/>
      <c r="BA35" s="25"/>
      <c r="BB35" s="25"/>
      <c r="BC35" s="25"/>
      <c r="BD35" s="25"/>
      <c r="BF35" s="25"/>
      <c r="BG35" s="25"/>
      <c r="BH35" s="25"/>
      <c r="BI35" s="25"/>
      <c r="BJ35" s="25"/>
      <c r="BK35" s="25"/>
    </row>
    <row r="36" spans="2:63" ht="18.75" customHeight="1" x14ac:dyDescent="0.2">
      <c r="B36" s="77"/>
      <c r="C36" s="71">
        <f>C6</f>
        <v>2022</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F36" s="25"/>
      <c r="AG36" s="25"/>
      <c r="AH36" s="25"/>
      <c r="AI36" s="25"/>
      <c r="AJ36" s="25"/>
      <c r="AK36" s="25"/>
      <c r="AL36" s="25"/>
      <c r="AM36" s="25"/>
      <c r="AN36" s="25"/>
      <c r="AO36" s="25"/>
      <c r="AP36" s="25"/>
      <c r="AR36" s="25"/>
      <c r="AS36" s="25"/>
      <c r="AT36" s="25"/>
      <c r="AU36" s="25"/>
      <c r="AV36" s="25"/>
      <c r="AW36" s="25"/>
      <c r="AY36" s="25"/>
      <c r="AZ36" s="25"/>
      <c r="BA36" s="25"/>
      <c r="BB36" s="25"/>
      <c r="BC36" s="25"/>
      <c r="BD36" s="25"/>
      <c r="BF36" s="25"/>
      <c r="BG36" s="25"/>
      <c r="BH36" s="25"/>
      <c r="BI36" s="25"/>
      <c r="BJ36" s="25"/>
      <c r="BK36" s="25"/>
    </row>
    <row r="37" spans="2:63"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F37" s="25"/>
      <c r="AG37" s="25"/>
      <c r="AH37" s="25"/>
      <c r="AI37" s="25"/>
      <c r="AJ37" s="25"/>
      <c r="AK37" s="25"/>
      <c r="AL37" s="25"/>
      <c r="AM37" s="25"/>
      <c r="AN37" s="25"/>
      <c r="AO37" s="25"/>
      <c r="AP37" s="25"/>
      <c r="AR37" s="25"/>
      <c r="AS37" s="25"/>
      <c r="AT37" s="25"/>
      <c r="AU37" s="25"/>
      <c r="AV37" s="25"/>
      <c r="AW37" s="25"/>
      <c r="AY37" s="25"/>
      <c r="AZ37" s="25"/>
      <c r="BA37" s="25"/>
      <c r="BB37" s="25"/>
      <c r="BC37" s="25"/>
      <c r="BD37" s="25"/>
      <c r="BF37" s="25"/>
      <c r="BG37" s="25"/>
      <c r="BH37" s="25"/>
      <c r="BI37" s="25"/>
      <c r="BJ37" s="25"/>
      <c r="BK37" s="25"/>
    </row>
    <row r="38" spans="2:63"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F38" s="25"/>
      <c r="AG38" s="25"/>
      <c r="AH38" s="25"/>
      <c r="AI38" s="25"/>
      <c r="AJ38" s="25"/>
      <c r="AK38" s="25"/>
      <c r="AL38" s="25"/>
      <c r="AM38" s="25"/>
      <c r="AN38" s="25"/>
      <c r="AO38" s="25"/>
      <c r="AP38" s="25"/>
      <c r="AR38" s="25"/>
      <c r="AS38" s="25"/>
      <c r="AT38" s="25"/>
      <c r="AU38" s="25"/>
      <c r="AV38" s="25"/>
      <c r="AW38" s="25"/>
      <c r="AY38" s="25"/>
      <c r="AZ38" s="25"/>
      <c r="BA38" s="25"/>
      <c r="BB38" s="25"/>
      <c r="BC38" s="25"/>
      <c r="BD38" s="25"/>
      <c r="BF38" s="25"/>
      <c r="BG38" s="25"/>
      <c r="BH38" s="25"/>
      <c r="BI38" s="25"/>
      <c r="BJ38" s="25"/>
      <c r="BK38" s="25"/>
    </row>
    <row r="39" spans="2:63"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F39" s="25"/>
      <c r="AG39" s="25"/>
      <c r="AH39" s="25"/>
      <c r="AI39" s="25"/>
      <c r="AJ39" s="25"/>
      <c r="AK39" s="25"/>
      <c r="AL39" s="25"/>
      <c r="AM39" s="25"/>
      <c r="AN39" s="25"/>
      <c r="AO39" s="25"/>
      <c r="AP39" s="25"/>
      <c r="AR39" s="25"/>
      <c r="AS39" s="25"/>
      <c r="AT39" s="25"/>
      <c r="AU39" s="25"/>
      <c r="AV39" s="25"/>
      <c r="AW39" s="25"/>
      <c r="AY39" s="25"/>
      <c r="AZ39" s="25"/>
      <c r="BA39" s="25"/>
      <c r="BB39" s="25"/>
      <c r="BC39" s="25"/>
      <c r="BD39" s="25"/>
      <c r="BF39" s="25"/>
      <c r="BG39" s="25"/>
      <c r="BH39" s="25"/>
      <c r="BI39" s="25"/>
      <c r="BJ39" s="25"/>
      <c r="BK39" s="25"/>
    </row>
    <row r="40" spans="2:63"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F40" s="25"/>
      <c r="AG40" s="25"/>
      <c r="AH40" s="25"/>
      <c r="AI40" s="25"/>
      <c r="AJ40" s="25"/>
      <c r="AK40" s="25"/>
      <c r="AL40" s="25"/>
      <c r="AM40" s="25"/>
      <c r="AN40" s="25"/>
      <c r="AO40" s="25"/>
      <c r="AP40" s="25"/>
      <c r="AR40" s="25"/>
      <c r="AS40" s="25"/>
      <c r="AT40" s="25"/>
      <c r="AU40" s="25"/>
      <c r="AV40" s="25"/>
      <c r="AW40" s="25"/>
      <c r="AY40" s="25"/>
      <c r="AZ40" s="25"/>
      <c r="BA40" s="25"/>
      <c r="BB40" s="25"/>
      <c r="BC40" s="25"/>
      <c r="BD40" s="25"/>
      <c r="BF40" s="25"/>
      <c r="BG40" s="25"/>
      <c r="BH40" s="25"/>
      <c r="BI40" s="25"/>
      <c r="BJ40" s="25"/>
      <c r="BK40" s="25"/>
    </row>
    <row r="41" spans="2:63"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F41" s="25"/>
      <c r="AG41" s="25"/>
      <c r="AH41" s="25"/>
      <c r="AI41" s="25"/>
      <c r="AJ41" s="25"/>
      <c r="AK41" s="25"/>
      <c r="AL41" s="25"/>
      <c r="AM41" s="25"/>
      <c r="AN41" s="25"/>
      <c r="AO41" s="25"/>
      <c r="AP41" s="25"/>
      <c r="AR41" s="25"/>
      <c r="AS41" s="25"/>
      <c r="AT41" s="25"/>
      <c r="AU41" s="25"/>
      <c r="AV41" s="25"/>
      <c r="AW41" s="25"/>
      <c r="AY41" s="25"/>
      <c r="AZ41" s="25"/>
      <c r="BA41" s="25"/>
      <c r="BB41" s="25"/>
      <c r="BC41" s="25"/>
      <c r="BD41" s="25"/>
      <c r="BF41" s="25"/>
      <c r="BG41" s="25"/>
      <c r="BH41" s="25"/>
      <c r="BI41" s="25"/>
      <c r="BJ41" s="25"/>
      <c r="BK41" s="25"/>
    </row>
    <row r="42" spans="2:63"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F42" s="25"/>
      <c r="AG42" s="25"/>
      <c r="AH42" s="25"/>
      <c r="AI42" s="25"/>
      <c r="AJ42" s="25"/>
      <c r="AK42" s="25"/>
      <c r="AL42" s="25"/>
      <c r="AM42" s="25"/>
      <c r="AN42" s="25"/>
      <c r="AO42" s="25"/>
      <c r="AP42" s="25"/>
      <c r="AR42" s="25"/>
      <c r="AS42" s="25"/>
      <c r="AT42" s="25"/>
      <c r="AU42" s="25"/>
      <c r="AV42" s="25"/>
      <c r="AW42" s="25"/>
      <c r="AY42" s="25"/>
      <c r="AZ42" s="25"/>
      <c r="BA42" s="25"/>
      <c r="BB42" s="25"/>
      <c r="BC42" s="25"/>
      <c r="BD42" s="25"/>
      <c r="BF42" s="25"/>
      <c r="BG42" s="25"/>
      <c r="BH42" s="25"/>
      <c r="BI42" s="25"/>
      <c r="BJ42" s="25"/>
      <c r="BK42" s="25"/>
    </row>
    <row r="43" spans="2:63"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F43" s="25"/>
      <c r="AG43" s="25"/>
      <c r="AH43" s="25"/>
      <c r="AI43" s="25"/>
      <c r="AJ43" s="25"/>
      <c r="AK43" s="25"/>
      <c r="AL43" s="25"/>
      <c r="AM43" s="25"/>
      <c r="AN43" s="25"/>
      <c r="AO43" s="25"/>
      <c r="AP43" s="25"/>
      <c r="AR43" s="25"/>
      <c r="AS43" s="25"/>
      <c r="AT43" s="25"/>
      <c r="AU43" s="25"/>
      <c r="AV43" s="25"/>
      <c r="AW43" s="25"/>
      <c r="AY43" s="25"/>
      <c r="AZ43" s="25"/>
      <c r="BA43" s="25"/>
      <c r="BB43" s="25"/>
      <c r="BC43" s="25"/>
      <c r="BD43" s="25"/>
      <c r="BF43" s="25"/>
      <c r="BG43" s="25"/>
      <c r="BH43" s="25"/>
      <c r="BI43" s="25"/>
      <c r="BJ43" s="25"/>
      <c r="BK43" s="25"/>
    </row>
    <row r="44" spans="2:63"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F44" s="25"/>
      <c r="AG44" s="25"/>
      <c r="AH44" s="25"/>
      <c r="AI44" s="25"/>
      <c r="AJ44" s="25"/>
      <c r="AK44" s="25"/>
      <c r="AL44" s="25"/>
      <c r="AM44" s="25"/>
      <c r="AN44" s="25"/>
      <c r="AO44" s="25"/>
      <c r="AP44" s="25"/>
      <c r="AR44" s="25"/>
      <c r="AS44" s="25"/>
      <c r="AT44" s="25"/>
      <c r="AU44" s="25"/>
      <c r="AV44" s="25"/>
      <c r="AW44" s="25"/>
      <c r="AY44" s="25"/>
      <c r="AZ44" s="25"/>
      <c r="BA44" s="25"/>
      <c r="BB44" s="25"/>
      <c r="BC44" s="25"/>
      <c r="BD44" s="25"/>
      <c r="BF44" s="25"/>
      <c r="BG44" s="25"/>
      <c r="BH44" s="25"/>
      <c r="BI44" s="25"/>
      <c r="BJ44" s="25"/>
      <c r="BK44" s="25"/>
    </row>
    <row r="45" spans="2:63"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F45" s="25"/>
      <c r="AG45" s="25"/>
      <c r="AH45" s="25"/>
      <c r="AI45" s="25"/>
      <c r="AJ45" s="25"/>
      <c r="AK45" s="25"/>
      <c r="AL45" s="25"/>
      <c r="AM45" s="25"/>
      <c r="AN45" s="25"/>
      <c r="AO45" s="25"/>
      <c r="AP45" s="25"/>
      <c r="AR45" s="25"/>
      <c r="AS45" s="25"/>
      <c r="AT45" s="25"/>
      <c r="AU45" s="25"/>
      <c r="AV45" s="25"/>
      <c r="AW45" s="25"/>
      <c r="AY45" s="25"/>
      <c r="AZ45" s="25"/>
      <c r="BA45" s="25"/>
      <c r="BB45" s="25"/>
      <c r="BC45" s="25"/>
      <c r="BD45" s="25"/>
      <c r="BF45" s="25"/>
      <c r="BG45" s="25"/>
      <c r="BH45" s="25"/>
      <c r="BI45" s="25"/>
      <c r="BJ45" s="25"/>
      <c r="BK45" s="25"/>
    </row>
    <row r="46" spans="2:63"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F46" s="25"/>
      <c r="AG46" s="25"/>
      <c r="AH46" s="25"/>
      <c r="AI46" s="25"/>
      <c r="AJ46" s="25"/>
      <c r="AK46" s="25"/>
      <c r="AL46" s="25"/>
      <c r="AM46" s="25"/>
      <c r="AN46" s="25"/>
      <c r="AO46" s="25"/>
      <c r="AP46" s="25"/>
      <c r="AR46" s="25"/>
      <c r="AS46" s="25"/>
      <c r="AT46" s="25"/>
      <c r="AU46" s="25"/>
      <c r="AV46" s="25"/>
      <c r="AW46" s="25"/>
      <c r="AY46" s="25"/>
      <c r="AZ46" s="25"/>
      <c r="BA46" s="25"/>
      <c r="BB46" s="25"/>
      <c r="BC46" s="25"/>
      <c r="BD46" s="25"/>
      <c r="BF46" s="25"/>
      <c r="BG46" s="25"/>
      <c r="BH46" s="25"/>
      <c r="BI46" s="25"/>
      <c r="BJ46" s="25"/>
      <c r="BK46" s="25"/>
    </row>
    <row r="47" spans="2:63"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F47" s="25"/>
      <c r="AG47" s="25"/>
      <c r="AH47" s="25"/>
      <c r="AI47" s="25"/>
      <c r="AJ47" s="25"/>
      <c r="AK47" s="25"/>
      <c r="AL47" s="25"/>
      <c r="AM47" s="25"/>
      <c r="AN47" s="25"/>
      <c r="AO47" s="25"/>
      <c r="AP47" s="25"/>
      <c r="AR47" s="25"/>
      <c r="AS47" s="25"/>
      <c r="AT47" s="25"/>
      <c r="AU47" s="25"/>
      <c r="AV47" s="25"/>
      <c r="AW47" s="25"/>
      <c r="AY47" s="25"/>
      <c r="AZ47" s="25"/>
      <c r="BA47" s="25"/>
      <c r="BB47" s="25"/>
      <c r="BC47" s="25"/>
      <c r="BD47" s="25"/>
      <c r="BF47" s="25"/>
      <c r="BG47" s="25"/>
      <c r="BH47" s="25"/>
      <c r="BI47" s="25"/>
      <c r="BJ47" s="25"/>
      <c r="BK47" s="25"/>
    </row>
    <row r="48" spans="2:63"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F48" s="25"/>
      <c r="AG48" s="25"/>
      <c r="AH48" s="25"/>
      <c r="AI48" s="25"/>
      <c r="AJ48" s="25"/>
      <c r="AK48" s="25"/>
      <c r="AL48" s="25"/>
      <c r="AM48" s="25"/>
      <c r="AN48" s="25"/>
      <c r="AO48" s="25"/>
      <c r="AP48" s="25"/>
      <c r="AR48" s="25"/>
      <c r="AS48" s="25"/>
      <c r="AT48" s="25"/>
      <c r="AU48" s="25"/>
      <c r="AV48" s="25"/>
      <c r="AW48" s="25"/>
      <c r="AY48" s="25"/>
      <c r="AZ48" s="25"/>
      <c r="BA48" s="25"/>
      <c r="BB48" s="25"/>
      <c r="BC48" s="25"/>
      <c r="BD48" s="25"/>
      <c r="BF48" s="25"/>
      <c r="BG48" s="25"/>
      <c r="BH48" s="25"/>
      <c r="BI48" s="25"/>
      <c r="BJ48" s="25"/>
      <c r="BK48" s="25"/>
    </row>
    <row r="49" spans="2:63"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F49" s="25"/>
      <c r="AG49" s="25"/>
      <c r="AH49" s="25"/>
      <c r="AI49" s="25"/>
      <c r="AJ49" s="25"/>
      <c r="AK49" s="25"/>
      <c r="AL49" s="25"/>
      <c r="AM49" s="25"/>
      <c r="AN49" s="25"/>
      <c r="AO49" s="25"/>
      <c r="AP49" s="25"/>
      <c r="AR49" s="25"/>
      <c r="AS49" s="25"/>
      <c r="AT49" s="25"/>
      <c r="AU49" s="25"/>
      <c r="AV49" s="25"/>
      <c r="AW49" s="25"/>
      <c r="AY49" s="25"/>
      <c r="AZ49" s="25"/>
      <c r="BA49" s="25"/>
      <c r="BB49" s="25"/>
      <c r="BC49" s="25"/>
      <c r="BD49" s="25"/>
      <c r="BF49" s="25"/>
      <c r="BG49" s="25"/>
      <c r="BH49" s="25"/>
      <c r="BI49" s="25"/>
      <c r="BJ49" s="25"/>
      <c r="BK49" s="25"/>
    </row>
    <row r="50" spans="2:63"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F50" s="25"/>
      <c r="AG50" s="25"/>
      <c r="AH50" s="25"/>
      <c r="AI50" s="25"/>
      <c r="AJ50" s="25"/>
      <c r="AK50" s="25"/>
      <c r="AL50" s="25"/>
      <c r="AM50" s="25"/>
      <c r="AN50" s="25"/>
      <c r="AO50" s="25"/>
      <c r="AP50" s="25"/>
      <c r="AR50" s="25"/>
      <c r="AS50" s="25"/>
      <c r="AT50" s="25"/>
      <c r="AU50" s="25"/>
      <c r="AV50" s="25"/>
      <c r="AW50" s="25"/>
      <c r="AY50" s="25"/>
      <c r="AZ50" s="25"/>
      <c r="BA50" s="25"/>
      <c r="BB50" s="25"/>
      <c r="BC50" s="25"/>
      <c r="BD50" s="25"/>
      <c r="BF50" s="25"/>
      <c r="BG50" s="25"/>
      <c r="BH50" s="25"/>
      <c r="BI50" s="25"/>
      <c r="BJ50" s="25"/>
      <c r="BK50" s="25"/>
    </row>
  </sheetData>
  <mergeCells count="16">
    <mergeCell ref="AE5:AE6"/>
    <mergeCell ref="AF5:AH5"/>
    <mergeCell ref="AI5:AL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356D-887A-4D7B-8F5E-250C6A19DBB4}">
  <sheetPr>
    <tabColor rgb="FF92D050"/>
    <pageSetUpPr fitToPage="1"/>
  </sheetPr>
  <dimension ref="B1:BK50"/>
  <sheetViews>
    <sheetView showGridLines="0" view="pageBreakPreview" topLeftCell="A28" zoomScale="80" zoomScaleNormal="80" zoomScaleSheetLayoutView="80" workbookViewId="0">
      <selection activeCell="W7" sqref="W7"/>
    </sheetView>
  </sheetViews>
  <sheetFormatPr defaultRowHeight="13.2" x14ac:dyDescent="0.2"/>
  <cols>
    <col min="1" max="1" width="1.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0" width="12.21875" style="13" customWidth="1"/>
    <col min="31" max="35" width="10" style="13" customWidth="1"/>
    <col min="36" max="41" width="8.88671875" style="13"/>
    <col min="42" max="43" width="2.33203125" style="13" customWidth="1"/>
    <col min="44" max="48" width="8.88671875" style="13"/>
    <col min="49" max="49" width="10.6640625" style="13" customWidth="1"/>
    <col min="50" max="50" width="2.33203125" style="13" customWidth="1"/>
    <col min="51" max="55" width="8.88671875" style="13"/>
    <col min="56" max="56" width="11.88671875" style="13" customWidth="1"/>
    <col min="57" max="57" width="2.109375" style="13" customWidth="1"/>
    <col min="58" max="62" width="8.88671875" style="13"/>
    <col min="63" max="63" width="10.6640625" style="13" customWidth="1"/>
    <col min="64" max="64" width="2.33203125" style="13" customWidth="1"/>
    <col min="65" max="16384" width="8.88671875" style="13"/>
  </cols>
  <sheetData>
    <row r="1" spans="2:38" ht="4.8" customHeight="1" thickBot="1" x14ac:dyDescent="0.25"/>
    <row r="2" spans="2:38"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8" ht="19.2" x14ac:dyDescent="0.2">
      <c r="B3" s="77"/>
      <c r="C3" s="166" t="s">
        <v>54</v>
      </c>
      <c r="D3" s="25"/>
      <c r="E3" s="25"/>
      <c r="G3" s="106">
        <f>C6</f>
        <v>2023</v>
      </c>
      <c r="H3" s="106" t="s">
        <v>36</v>
      </c>
      <c r="I3" s="25"/>
      <c r="J3" s="25"/>
      <c r="K3" s="25"/>
      <c r="L3" s="78" t="s">
        <v>53</v>
      </c>
      <c r="M3" s="25"/>
      <c r="N3" s="25"/>
      <c r="O3" s="25"/>
      <c r="P3" s="25"/>
      <c r="Q3" s="25"/>
      <c r="R3" s="25"/>
      <c r="S3" s="25"/>
      <c r="T3" s="25"/>
      <c r="U3" s="25"/>
      <c r="W3" s="78" t="s">
        <v>85</v>
      </c>
      <c r="X3" s="25"/>
      <c r="Z3" s="25"/>
      <c r="AA3" s="25"/>
      <c r="AB3" s="25"/>
      <c r="AC3" s="79"/>
      <c r="AE3" s="13" t="s">
        <v>90</v>
      </c>
    </row>
    <row r="4" spans="2:38"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8" ht="18.75" customHeight="1" x14ac:dyDescent="0.2">
      <c r="B5" s="77"/>
      <c r="C5" s="15" t="s">
        <v>25</v>
      </c>
      <c r="D5" s="278" t="s">
        <v>76</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E5" s="255" t="s">
        <v>75</v>
      </c>
      <c r="AF5" s="257" t="s">
        <v>71</v>
      </c>
      <c r="AG5" s="258"/>
      <c r="AH5" s="259"/>
      <c r="AI5" s="260" t="s">
        <v>74</v>
      </c>
      <c r="AJ5" s="261"/>
      <c r="AK5" s="261"/>
      <c r="AL5" s="262"/>
    </row>
    <row r="6" spans="2:38" ht="37.200000000000003" customHeight="1" x14ac:dyDescent="0.2">
      <c r="B6" s="77"/>
      <c r="C6" s="263">
        <v>2023</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E6" s="256"/>
      <c r="AF6" s="91" t="s">
        <v>72</v>
      </c>
      <c r="AG6" s="87" t="s">
        <v>1</v>
      </c>
      <c r="AH6" s="165" t="s">
        <v>73</v>
      </c>
      <c r="AI6" s="91" t="s">
        <v>89</v>
      </c>
      <c r="AJ6" s="87" t="s">
        <v>3</v>
      </c>
      <c r="AK6" s="87" t="s">
        <v>4</v>
      </c>
      <c r="AL6" s="165" t="s">
        <v>73</v>
      </c>
    </row>
    <row r="7" spans="2:38"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33" t="s">
        <v>20</v>
      </c>
      <c r="V7" s="24"/>
      <c r="W7" s="34"/>
      <c r="X7" s="35" t="s">
        <v>30</v>
      </c>
      <c r="Y7" s="24"/>
      <c r="Z7" s="69" t="s">
        <v>57</v>
      </c>
      <c r="AA7" s="70" t="s">
        <v>69</v>
      </c>
      <c r="AB7" s="239" t="s">
        <v>92</v>
      </c>
      <c r="AC7" s="79"/>
      <c r="AE7" s="141"/>
      <c r="AF7" s="18"/>
      <c r="AG7" s="19"/>
      <c r="AH7" s="142"/>
      <c r="AI7" s="143"/>
      <c r="AJ7" s="144"/>
      <c r="AK7" s="144"/>
      <c r="AL7" s="142"/>
    </row>
    <row r="8" spans="2:38" ht="24" customHeight="1" x14ac:dyDescent="0.2">
      <c r="B8" s="77"/>
      <c r="C8" s="36" t="s">
        <v>41</v>
      </c>
      <c r="D8" s="40"/>
      <c r="E8" s="41"/>
      <c r="F8" s="111"/>
      <c r="G8" s="42"/>
      <c r="H8" s="111"/>
      <c r="I8" s="41"/>
      <c r="J8" s="107"/>
      <c r="K8" s="115"/>
      <c r="L8" s="41"/>
      <c r="M8" s="107"/>
      <c r="N8" s="42"/>
      <c r="O8" s="111"/>
      <c r="P8" s="43"/>
      <c r="Q8" s="128">
        <f>D8*説明書!$E$114+F8*説明書!$E$115+H8*説明書!$E$116+J8*説明書!$E$118+K8*説明書!$E$117+M8*説明書!$E$119+O8*説明書!$E$120</f>
        <v>0</v>
      </c>
      <c r="R8" s="44">
        <f>E8+G8+I8+L8+N8+P8</f>
        <v>0</v>
      </c>
      <c r="S8" s="119"/>
      <c r="T8" s="42"/>
      <c r="U8" s="46">
        <f>R8+T8</f>
        <v>0</v>
      </c>
      <c r="V8" s="47"/>
      <c r="W8" s="45"/>
      <c r="X8" s="43"/>
      <c r="Y8" s="47"/>
      <c r="Z8" s="133" t="e">
        <f>Q8/W8</f>
        <v>#DIV/0!</v>
      </c>
      <c r="AA8" s="134" t="e">
        <f>Q8/X8*1000</f>
        <v>#DIV/0!</v>
      </c>
      <c r="AB8" s="250" t="e">
        <f>U8/W8</f>
        <v>#DIV/0!</v>
      </c>
      <c r="AC8" s="79"/>
      <c r="AE8" s="145">
        <f>D8*説明書!$E$114</f>
        <v>0</v>
      </c>
      <c r="AF8" s="92">
        <f>F8*説明書!$E$115</f>
        <v>0</v>
      </c>
      <c r="AG8" s="88">
        <f>H8*説明書!$E$116</f>
        <v>0</v>
      </c>
      <c r="AH8" s="146">
        <f>SUM(AF8:AG8)</f>
        <v>0</v>
      </c>
      <c r="AI8" s="147">
        <f>J8*説明書!$E$118+K8*説明書!$E$117</f>
        <v>0</v>
      </c>
      <c r="AJ8" s="148">
        <f>M8*説明書!$E$119</f>
        <v>0</v>
      </c>
      <c r="AK8" s="148">
        <f>O8*説明書!$E$120</f>
        <v>0</v>
      </c>
      <c r="AL8" s="149">
        <f>SUM(AI8:AK8)</f>
        <v>0</v>
      </c>
    </row>
    <row r="9" spans="2:38" ht="24" customHeight="1" x14ac:dyDescent="0.2">
      <c r="B9" s="77"/>
      <c r="C9" s="37" t="s">
        <v>42</v>
      </c>
      <c r="D9" s="48"/>
      <c r="E9" s="49"/>
      <c r="F9" s="112"/>
      <c r="G9" s="50"/>
      <c r="H9" s="112"/>
      <c r="I9" s="49"/>
      <c r="J9" s="108"/>
      <c r="K9" s="116"/>
      <c r="L9" s="49"/>
      <c r="M9" s="108"/>
      <c r="N9" s="50"/>
      <c r="O9" s="112"/>
      <c r="P9" s="51"/>
      <c r="Q9" s="129">
        <f>D9*説明書!$E$114+F9*説明書!$E$115+H9*説明書!$E$116+J9*説明書!$E$118+K9*説明書!$E$117+M9*説明書!$E$119+O9*説明書!$E$120</f>
        <v>0</v>
      </c>
      <c r="R9" s="52">
        <f t="shared" ref="R9:R19" si="0">E9+G9+I9+L9+N9+P9</f>
        <v>0</v>
      </c>
      <c r="S9" s="120"/>
      <c r="T9" s="50"/>
      <c r="U9" s="54">
        <f t="shared" ref="U9:U19" si="1">R9+T9</f>
        <v>0</v>
      </c>
      <c r="V9" s="47"/>
      <c r="W9" s="53"/>
      <c r="X9" s="51"/>
      <c r="Y9" s="47"/>
      <c r="Z9" s="135" t="e">
        <f t="shared" ref="Z9:Z19" si="2">Q9/W9</f>
        <v>#DIV/0!</v>
      </c>
      <c r="AA9" s="136" t="e">
        <f>Q9/X9*1000</f>
        <v>#DIV/0!</v>
      </c>
      <c r="AB9" s="251" t="e">
        <f t="shared" ref="AB9:AB19" si="3">U9/W9</f>
        <v>#DIV/0!</v>
      </c>
      <c r="AC9" s="79"/>
      <c r="AE9" s="150">
        <f>D9*説明書!$E$114</f>
        <v>0</v>
      </c>
      <c r="AF9" s="93">
        <f>F9*説明書!$E$115</f>
        <v>0</v>
      </c>
      <c r="AG9" s="85">
        <f>H9*説明書!$E$116</f>
        <v>0</v>
      </c>
      <c r="AH9" s="151">
        <f t="shared" ref="AH9:AH20" si="4">SUM(AF9:AG9)</f>
        <v>0</v>
      </c>
      <c r="AI9" s="152">
        <f>J9*説明書!$E$118+K9*説明書!$E$117</f>
        <v>0</v>
      </c>
      <c r="AJ9" s="153">
        <f>M9*説明書!$E$119</f>
        <v>0</v>
      </c>
      <c r="AK9" s="153">
        <f>O9*説明書!$E$120</f>
        <v>0</v>
      </c>
      <c r="AL9" s="154">
        <f t="shared" ref="AL9:AL20" si="5">SUM(AI9:AK9)</f>
        <v>0</v>
      </c>
    </row>
    <row r="10" spans="2:38" ht="24" customHeight="1" x14ac:dyDescent="0.2">
      <c r="B10" s="77"/>
      <c r="C10" s="37" t="s">
        <v>43</v>
      </c>
      <c r="D10" s="48"/>
      <c r="E10" s="49"/>
      <c r="F10" s="112"/>
      <c r="G10" s="50"/>
      <c r="H10" s="112"/>
      <c r="I10" s="49"/>
      <c r="J10" s="108"/>
      <c r="K10" s="116"/>
      <c r="L10" s="49"/>
      <c r="M10" s="108"/>
      <c r="N10" s="50"/>
      <c r="O10" s="112"/>
      <c r="P10" s="51"/>
      <c r="Q10" s="129">
        <f>D10*説明書!$E$114+F10*説明書!$E$115+H10*説明書!$E$116+J10*説明書!$E$118+K10*説明書!$E$117+M10*説明書!$E$119+O10*説明書!$E$120</f>
        <v>0</v>
      </c>
      <c r="R10" s="52">
        <f t="shared" si="0"/>
        <v>0</v>
      </c>
      <c r="S10" s="120"/>
      <c r="T10" s="50"/>
      <c r="U10" s="54">
        <f t="shared" si="1"/>
        <v>0</v>
      </c>
      <c r="V10" s="47"/>
      <c r="W10" s="53"/>
      <c r="X10" s="51"/>
      <c r="Y10" s="47"/>
      <c r="Z10" s="135" t="e">
        <f t="shared" si="2"/>
        <v>#DIV/0!</v>
      </c>
      <c r="AA10" s="136" t="e">
        <f t="shared" ref="AA10:AA18" si="6">Q10/X10*1000</f>
        <v>#DIV/0!</v>
      </c>
      <c r="AB10" s="251" t="e">
        <f t="shared" si="3"/>
        <v>#DIV/0!</v>
      </c>
      <c r="AC10" s="79"/>
      <c r="AE10" s="150">
        <f>D10*説明書!$E$114</f>
        <v>0</v>
      </c>
      <c r="AF10" s="93">
        <f>F10*説明書!$E$115</f>
        <v>0</v>
      </c>
      <c r="AG10" s="85">
        <f>H10*説明書!$E$116</f>
        <v>0</v>
      </c>
      <c r="AH10" s="151">
        <f t="shared" si="4"/>
        <v>0</v>
      </c>
      <c r="AI10" s="152">
        <f>J10*説明書!$E$118+K10*説明書!$E$117</f>
        <v>0</v>
      </c>
      <c r="AJ10" s="153">
        <f>M10*説明書!$E$119</f>
        <v>0</v>
      </c>
      <c r="AK10" s="153">
        <f>O10*説明書!$E$120</f>
        <v>0</v>
      </c>
      <c r="AL10" s="154">
        <f t="shared" si="5"/>
        <v>0</v>
      </c>
    </row>
    <row r="11" spans="2:38" ht="24" customHeight="1" x14ac:dyDescent="0.2">
      <c r="B11" s="77"/>
      <c r="C11" s="37" t="s">
        <v>44</v>
      </c>
      <c r="D11" s="48"/>
      <c r="E11" s="49"/>
      <c r="F11" s="112"/>
      <c r="G11" s="50"/>
      <c r="H11" s="112"/>
      <c r="I11" s="49"/>
      <c r="J11" s="108"/>
      <c r="K11" s="116"/>
      <c r="L11" s="49"/>
      <c r="M11" s="108"/>
      <c r="N11" s="50"/>
      <c r="O11" s="112"/>
      <c r="P11" s="51"/>
      <c r="Q11" s="129">
        <f>D11*説明書!$E$114+F11*説明書!$E$115+H11*説明書!$E$116+J11*説明書!$E$118+K11*説明書!$E$117+M11*説明書!$E$119+O11*説明書!$E$120</f>
        <v>0</v>
      </c>
      <c r="R11" s="52">
        <f t="shared" si="0"/>
        <v>0</v>
      </c>
      <c r="S11" s="120"/>
      <c r="T11" s="50"/>
      <c r="U11" s="54">
        <f t="shared" si="1"/>
        <v>0</v>
      </c>
      <c r="V11" s="47"/>
      <c r="W11" s="53"/>
      <c r="X11" s="51"/>
      <c r="Y11" s="47"/>
      <c r="Z11" s="135" t="e">
        <f t="shared" si="2"/>
        <v>#DIV/0!</v>
      </c>
      <c r="AA11" s="136" t="e">
        <f t="shared" si="6"/>
        <v>#DIV/0!</v>
      </c>
      <c r="AB11" s="251" t="e">
        <f t="shared" si="3"/>
        <v>#DIV/0!</v>
      </c>
      <c r="AC11" s="79"/>
      <c r="AE11" s="150">
        <f>D11*説明書!$E$114</f>
        <v>0</v>
      </c>
      <c r="AF11" s="93">
        <f>F11*説明書!$E$115</f>
        <v>0</v>
      </c>
      <c r="AG11" s="85">
        <f>H11*説明書!$E$116</f>
        <v>0</v>
      </c>
      <c r="AH11" s="151">
        <f t="shared" si="4"/>
        <v>0</v>
      </c>
      <c r="AI11" s="152">
        <f>J11*説明書!$E$118+K11*説明書!$E$117</f>
        <v>0</v>
      </c>
      <c r="AJ11" s="153">
        <f>M11*説明書!$E$119</f>
        <v>0</v>
      </c>
      <c r="AK11" s="153">
        <f>O11*説明書!$E$120</f>
        <v>0</v>
      </c>
      <c r="AL11" s="154">
        <f t="shared" si="5"/>
        <v>0</v>
      </c>
    </row>
    <row r="12" spans="2:38" ht="24" customHeight="1" x14ac:dyDescent="0.2">
      <c r="B12" s="77"/>
      <c r="C12" s="37" t="s">
        <v>45</v>
      </c>
      <c r="D12" s="48"/>
      <c r="E12" s="49"/>
      <c r="F12" s="112"/>
      <c r="G12" s="50"/>
      <c r="H12" s="112"/>
      <c r="I12" s="49"/>
      <c r="J12" s="108"/>
      <c r="K12" s="116"/>
      <c r="L12" s="49"/>
      <c r="M12" s="108"/>
      <c r="N12" s="50"/>
      <c r="O12" s="112"/>
      <c r="P12" s="51"/>
      <c r="Q12" s="129">
        <f>D12*説明書!$E$114+F12*説明書!$E$115+H12*説明書!$E$116+J12*説明書!$E$118+K12*説明書!$E$117+M12*説明書!$E$119+O12*説明書!$E$120</f>
        <v>0</v>
      </c>
      <c r="R12" s="52">
        <f t="shared" si="0"/>
        <v>0</v>
      </c>
      <c r="S12" s="120"/>
      <c r="T12" s="50"/>
      <c r="U12" s="54">
        <f t="shared" si="1"/>
        <v>0</v>
      </c>
      <c r="V12" s="47"/>
      <c r="W12" s="53"/>
      <c r="X12" s="51"/>
      <c r="Y12" s="47"/>
      <c r="Z12" s="135" t="e">
        <f t="shared" si="2"/>
        <v>#DIV/0!</v>
      </c>
      <c r="AA12" s="136" t="e">
        <f t="shared" si="6"/>
        <v>#DIV/0!</v>
      </c>
      <c r="AB12" s="251" t="e">
        <f t="shared" si="3"/>
        <v>#DIV/0!</v>
      </c>
      <c r="AC12" s="79"/>
      <c r="AE12" s="150">
        <f>D12*説明書!$E$114</f>
        <v>0</v>
      </c>
      <c r="AF12" s="93">
        <f>F12*説明書!$E$115</f>
        <v>0</v>
      </c>
      <c r="AG12" s="85">
        <f>H12*説明書!$E$116</f>
        <v>0</v>
      </c>
      <c r="AH12" s="151">
        <f t="shared" si="4"/>
        <v>0</v>
      </c>
      <c r="AI12" s="152">
        <f>J12*説明書!$E$118+K12*説明書!$E$117</f>
        <v>0</v>
      </c>
      <c r="AJ12" s="153">
        <f>M12*説明書!$E$119</f>
        <v>0</v>
      </c>
      <c r="AK12" s="153">
        <f>O12*説明書!$E$120</f>
        <v>0</v>
      </c>
      <c r="AL12" s="154">
        <f t="shared" si="5"/>
        <v>0</v>
      </c>
    </row>
    <row r="13" spans="2:38" ht="24" customHeight="1" x14ac:dyDescent="0.2">
      <c r="B13" s="77"/>
      <c r="C13" s="37" t="s">
        <v>46</v>
      </c>
      <c r="D13" s="48"/>
      <c r="E13" s="49"/>
      <c r="F13" s="112"/>
      <c r="G13" s="50"/>
      <c r="H13" s="112"/>
      <c r="I13" s="49"/>
      <c r="J13" s="108"/>
      <c r="K13" s="116"/>
      <c r="L13" s="49"/>
      <c r="M13" s="108"/>
      <c r="N13" s="50"/>
      <c r="O13" s="112"/>
      <c r="P13" s="51"/>
      <c r="Q13" s="129">
        <f>D13*説明書!$E$114+F13*説明書!$E$115+H13*説明書!$E$116+J13*説明書!$E$118+K13*説明書!$E$117+M13*説明書!$E$119+O13*説明書!$E$120</f>
        <v>0</v>
      </c>
      <c r="R13" s="52">
        <f t="shared" si="0"/>
        <v>0</v>
      </c>
      <c r="S13" s="120"/>
      <c r="T13" s="50"/>
      <c r="U13" s="54">
        <f t="shared" si="1"/>
        <v>0</v>
      </c>
      <c r="V13" s="47"/>
      <c r="W13" s="53"/>
      <c r="X13" s="51"/>
      <c r="Y13" s="47"/>
      <c r="Z13" s="135" t="e">
        <f t="shared" si="2"/>
        <v>#DIV/0!</v>
      </c>
      <c r="AA13" s="136" t="e">
        <f t="shared" si="6"/>
        <v>#DIV/0!</v>
      </c>
      <c r="AB13" s="251" t="e">
        <f t="shared" si="3"/>
        <v>#DIV/0!</v>
      </c>
      <c r="AC13" s="79"/>
      <c r="AE13" s="150">
        <f>D13*説明書!$E$114</f>
        <v>0</v>
      </c>
      <c r="AF13" s="93">
        <f>F13*説明書!$E$115</f>
        <v>0</v>
      </c>
      <c r="AG13" s="85">
        <f>H13*説明書!$E$116</f>
        <v>0</v>
      </c>
      <c r="AH13" s="151">
        <f t="shared" si="4"/>
        <v>0</v>
      </c>
      <c r="AI13" s="152">
        <f>J13*説明書!$E$118+K13*説明書!$E$117</f>
        <v>0</v>
      </c>
      <c r="AJ13" s="153">
        <f>M13*説明書!$E$119</f>
        <v>0</v>
      </c>
      <c r="AK13" s="153">
        <f>O13*説明書!$E$120</f>
        <v>0</v>
      </c>
      <c r="AL13" s="154">
        <f t="shared" si="5"/>
        <v>0</v>
      </c>
    </row>
    <row r="14" spans="2:38" ht="24" customHeight="1" x14ac:dyDescent="0.2">
      <c r="B14" s="77"/>
      <c r="C14" s="37" t="s">
        <v>47</v>
      </c>
      <c r="D14" s="48"/>
      <c r="E14" s="49"/>
      <c r="F14" s="112"/>
      <c r="G14" s="50"/>
      <c r="H14" s="112"/>
      <c r="I14" s="49"/>
      <c r="J14" s="108"/>
      <c r="K14" s="116"/>
      <c r="L14" s="49"/>
      <c r="M14" s="108"/>
      <c r="N14" s="50"/>
      <c r="O14" s="112"/>
      <c r="P14" s="51"/>
      <c r="Q14" s="129">
        <f>D14*説明書!$E$114+F14*説明書!$E$115+H14*説明書!$E$116+J14*説明書!$E$118+K14*説明書!$E$117+M14*説明書!$E$119+O14*説明書!$E$120</f>
        <v>0</v>
      </c>
      <c r="R14" s="52">
        <f t="shared" si="0"/>
        <v>0</v>
      </c>
      <c r="S14" s="120"/>
      <c r="T14" s="50"/>
      <c r="U14" s="54">
        <f t="shared" si="1"/>
        <v>0</v>
      </c>
      <c r="V14" s="47"/>
      <c r="W14" s="53"/>
      <c r="X14" s="51"/>
      <c r="Y14" s="47"/>
      <c r="Z14" s="135" t="e">
        <f t="shared" si="2"/>
        <v>#DIV/0!</v>
      </c>
      <c r="AA14" s="136" t="e">
        <f t="shared" si="6"/>
        <v>#DIV/0!</v>
      </c>
      <c r="AB14" s="251" t="e">
        <f t="shared" si="3"/>
        <v>#DIV/0!</v>
      </c>
      <c r="AC14" s="79"/>
      <c r="AE14" s="150">
        <f>D14*説明書!$E$114</f>
        <v>0</v>
      </c>
      <c r="AF14" s="93">
        <f>F14*説明書!$E$115</f>
        <v>0</v>
      </c>
      <c r="AG14" s="85">
        <f>H14*説明書!$E$116</f>
        <v>0</v>
      </c>
      <c r="AH14" s="151">
        <f t="shared" si="4"/>
        <v>0</v>
      </c>
      <c r="AI14" s="152">
        <f>J14*説明書!$E$118+K14*説明書!$E$117</f>
        <v>0</v>
      </c>
      <c r="AJ14" s="153">
        <f>M14*説明書!$E$119</f>
        <v>0</v>
      </c>
      <c r="AK14" s="153">
        <f>O14*説明書!$E$120</f>
        <v>0</v>
      </c>
      <c r="AL14" s="154">
        <f t="shared" si="5"/>
        <v>0</v>
      </c>
    </row>
    <row r="15" spans="2:38" ht="24" customHeight="1" x14ac:dyDescent="0.2">
      <c r="B15" s="77"/>
      <c r="C15" s="37" t="s">
        <v>48</v>
      </c>
      <c r="D15" s="48"/>
      <c r="E15" s="49"/>
      <c r="F15" s="112"/>
      <c r="G15" s="50"/>
      <c r="H15" s="112"/>
      <c r="I15" s="49"/>
      <c r="J15" s="108"/>
      <c r="K15" s="116"/>
      <c r="L15" s="49"/>
      <c r="M15" s="108"/>
      <c r="N15" s="50"/>
      <c r="O15" s="112"/>
      <c r="P15" s="51"/>
      <c r="Q15" s="129">
        <f>D15*説明書!$E$114+F15*説明書!$E$115+H15*説明書!$E$116+J15*説明書!$E$118+K15*説明書!$E$117+M15*説明書!$E$119+O15*説明書!$E$120</f>
        <v>0</v>
      </c>
      <c r="R15" s="52">
        <f t="shared" si="0"/>
        <v>0</v>
      </c>
      <c r="S15" s="120"/>
      <c r="T15" s="50"/>
      <c r="U15" s="54">
        <f t="shared" si="1"/>
        <v>0</v>
      </c>
      <c r="V15" s="47"/>
      <c r="W15" s="53"/>
      <c r="X15" s="51"/>
      <c r="Y15" s="47"/>
      <c r="Z15" s="135" t="e">
        <f t="shared" si="2"/>
        <v>#DIV/0!</v>
      </c>
      <c r="AA15" s="136" t="e">
        <f t="shared" si="6"/>
        <v>#DIV/0!</v>
      </c>
      <c r="AB15" s="251" t="e">
        <f t="shared" si="3"/>
        <v>#DIV/0!</v>
      </c>
      <c r="AC15" s="79"/>
      <c r="AE15" s="150">
        <f>D15*説明書!$E$114</f>
        <v>0</v>
      </c>
      <c r="AF15" s="93">
        <f>F15*説明書!$E$115</f>
        <v>0</v>
      </c>
      <c r="AG15" s="85">
        <f>H15*説明書!$E$116</f>
        <v>0</v>
      </c>
      <c r="AH15" s="151">
        <f t="shared" si="4"/>
        <v>0</v>
      </c>
      <c r="AI15" s="152">
        <f>J15*説明書!$E$118+K15*説明書!$E$117</f>
        <v>0</v>
      </c>
      <c r="AJ15" s="153">
        <f>M15*説明書!$E$119</f>
        <v>0</v>
      </c>
      <c r="AK15" s="153">
        <f>O15*説明書!$E$120</f>
        <v>0</v>
      </c>
      <c r="AL15" s="154">
        <f t="shared" si="5"/>
        <v>0</v>
      </c>
    </row>
    <row r="16" spans="2:38" ht="24" customHeight="1" x14ac:dyDescent="0.2">
      <c r="B16" s="77"/>
      <c r="C16" s="37" t="s">
        <v>49</v>
      </c>
      <c r="D16" s="48"/>
      <c r="E16" s="49"/>
      <c r="F16" s="112"/>
      <c r="G16" s="50"/>
      <c r="H16" s="112"/>
      <c r="I16" s="49"/>
      <c r="J16" s="108"/>
      <c r="K16" s="116"/>
      <c r="L16" s="49"/>
      <c r="M16" s="108"/>
      <c r="N16" s="50"/>
      <c r="O16" s="112"/>
      <c r="P16" s="51"/>
      <c r="Q16" s="129">
        <f>D16*説明書!$E$114+F16*説明書!$E$115+H16*説明書!$E$116+J16*説明書!$E$118+K16*説明書!$E$117+M16*説明書!$E$119+O16*説明書!$E$120</f>
        <v>0</v>
      </c>
      <c r="R16" s="52">
        <f t="shared" si="0"/>
        <v>0</v>
      </c>
      <c r="S16" s="120"/>
      <c r="T16" s="50"/>
      <c r="U16" s="54">
        <f t="shared" si="1"/>
        <v>0</v>
      </c>
      <c r="V16" s="47"/>
      <c r="W16" s="53"/>
      <c r="X16" s="51"/>
      <c r="Y16" s="47"/>
      <c r="Z16" s="135" t="e">
        <f t="shared" si="2"/>
        <v>#DIV/0!</v>
      </c>
      <c r="AA16" s="136" t="e">
        <f t="shared" si="6"/>
        <v>#DIV/0!</v>
      </c>
      <c r="AB16" s="251" t="e">
        <f t="shared" si="3"/>
        <v>#DIV/0!</v>
      </c>
      <c r="AC16" s="79"/>
      <c r="AE16" s="150">
        <f>D16*説明書!$E$114</f>
        <v>0</v>
      </c>
      <c r="AF16" s="93">
        <f>F16*説明書!$E$115</f>
        <v>0</v>
      </c>
      <c r="AG16" s="85">
        <f>H16*説明書!$E$116</f>
        <v>0</v>
      </c>
      <c r="AH16" s="151">
        <f t="shared" si="4"/>
        <v>0</v>
      </c>
      <c r="AI16" s="152">
        <f>J16*説明書!$E$118+K16*説明書!$E$117</f>
        <v>0</v>
      </c>
      <c r="AJ16" s="153">
        <f>M16*説明書!$E$119</f>
        <v>0</v>
      </c>
      <c r="AK16" s="153">
        <f>O16*説明書!$E$120</f>
        <v>0</v>
      </c>
      <c r="AL16" s="154">
        <f t="shared" si="5"/>
        <v>0</v>
      </c>
    </row>
    <row r="17" spans="2:63" ht="24" customHeight="1" x14ac:dyDescent="0.2">
      <c r="B17" s="77"/>
      <c r="C17" s="37" t="s">
        <v>50</v>
      </c>
      <c r="D17" s="48"/>
      <c r="E17" s="49"/>
      <c r="F17" s="112"/>
      <c r="G17" s="50"/>
      <c r="H17" s="112"/>
      <c r="I17" s="49"/>
      <c r="J17" s="108"/>
      <c r="K17" s="116"/>
      <c r="L17" s="49"/>
      <c r="M17" s="108"/>
      <c r="N17" s="50"/>
      <c r="O17" s="112"/>
      <c r="P17" s="51"/>
      <c r="Q17" s="129">
        <f>D17*説明書!$E$114+F17*説明書!$E$115+H17*説明書!$E$116+J17*説明書!$E$118+K17*説明書!$E$117+M17*説明書!$E$119+O17*説明書!$E$120</f>
        <v>0</v>
      </c>
      <c r="R17" s="52">
        <f t="shared" si="0"/>
        <v>0</v>
      </c>
      <c r="S17" s="120"/>
      <c r="T17" s="50"/>
      <c r="U17" s="54">
        <f t="shared" si="1"/>
        <v>0</v>
      </c>
      <c r="V17" s="47"/>
      <c r="W17" s="53"/>
      <c r="X17" s="51"/>
      <c r="Y17" s="47"/>
      <c r="Z17" s="135" t="e">
        <f t="shared" si="2"/>
        <v>#DIV/0!</v>
      </c>
      <c r="AA17" s="136" t="e">
        <f t="shared" si="6"/>
        <v>#DIV/0!</v>
      </c>
      <c r="AB17" s="251" t="e">
        <f t="shared" si="3"/>
        <v>#DIV/0!</v>
      </c>
      <c r="AC17" s="79"/>
      <c r="AE17" s="150">
        <f>D17*説明書!$E$114</f>
        <v>0</v>
      </c>
      <c r="AF17" s="93">
        <f>F17*説明書!$E$115</f>
        <v>0</v>
      </c>
      <c r="AG17" s="85">
        <f>H17*説明書!$E$116</f>
        <v>0</v>
      </c>
      <c r="AH17" s="151">
        <f t="shared" si="4"/>
        <v>0</v>
      </c>
      <c r="AI17" s="152">
        <f>J17*説明書!$E$118+K17*説明書!$E$117</f>
        <v>0</v>
      </c>
      <c r="AJ17" s="153">
        <f>M17*説明書!$E$119</f>
        <v>0</v>
      </c>
      <c r="AK17" s="153">
        <f>O17*説明書!$E$120</f>
        <v>0</v>
      </c>
      <c r="AL17" s="154">
        <f t="shared" si="5"/>
        <v>0</v>
      </c>
    </row>
    <row r="18" spans="2:63" ht="24" customHeight="1" x14ac:dyDescent="0.2">
      <c r="B18" s="77"/>
      <c r="C18" s="37" t="s">
        <v>51</v>
      </c>
      <c r="D18" s="48"/>
      <c r="E18" s="49"/>
      <c r="F18" s="112"/>
      <c r="G18" s="50"/>
      <c r="H18" s="112"/>
      <c r="I18" s="49"/>
      <c r="J18" s="108"/>
      <c r="K18" s="116"/>
      <c r="L18" s="49"/>
      <c r="M18" s="108"/>
      <c r="N18" s="50"/>
      <c r="O18" s="112"/>
      <c r="P18" s="51"/>
      <c r="Q18" s="129">
        <f>D18*説明書!$E$114+F18*説明書!$E$115+H18*説明書!$E$116+J18*説明書!$E$118+K18*説明書!$E$117+M18*説明書!$E$119+O18*説明書!$E$120</f>
        <v>0</v>
      </c>
      <c r="R18" s="52">
        <f t="shared" si="0"/>
        <v>0</v>
      </c>
      <c r="S18" s="120"/>
      <c r="T18" s="50"/>
      <c r="U18" s="54">
        <f t="shared" si="1"/>
        <v>0</v>
      </c>
      <c r="V18" s="47"/>
      <c r="W18" s="53"/>
      <c r="X18" s="51"/>
      <c r="Y18" s="47"/>
      <c r="Z18" s="135" t="e">
        <f t="shared" si="2"/>
        <v>#DIV/0!</v>
      </c>
      <c r="AA18" s="136" t="e">
        <f t="shared" si="6"/>
        <v>#DIV/0!</v>
      </c>
      <c r="AB18" s="251" t="e">
        <f>U18/W18</f>
        <v>#DIV/0!</v>
      </c>
      <c r="AC18" s="79"/>
      <c r="AE18" s="150">
        <f>D18*説明書!$E$114</f>
        <v>0</v>
      </c>
      <c r="AF18" s="93">
        <f>F18*説明書!$E$115</f>
        <v>0</v>
      </c>
      <c r="AG18" s="85">
        <f>H18*説明書!$E$116</f>
        <v>0</v>
      </c>
      <c r="AH18" s="151">
        <f t="shared" si="4"/>
        <v>0</v>
      </c>
      <c r="AI18" s="152">
        <f>J18*説明書!$E$118+K18*説明書!$E$117</f>
        <v>0</v>
      </c>
      <c r="AJ18" s="153">
        <f>M18*説明書!$E$119</f>
        <v>0</v>
      </c>
      <c r="AK18" s="153">
        <f>O18*説明書!$E$120</f>
        <v>0</v>
      </c>
      <c r="AL18" s="154">
        <f t="shared" si="5"/>
        <v>0</v>
      </c>
    </row>
    <row r="19" spans="2:63" ht="24" customHeight="1" thickBot="1" x14ac:dyDescent="0.25">
      <c r="B19" s="77"/>
      <c r="C19" s="38" t="s">
        <v>52</v>
      </c>
      <c r="D19" s="55"/>
      <c r="E19" s="56"/>
      <c r="F19" s="113"/>
      <c r="G19" s="57"/>
      <c r="H19" s="113"/>
      <c r="I19" s="56"/>
      <c r="J19" s="109"/>
      <c r="K19" s="117"/>
      <c r="L19" s="56"/>
      <c r="M19" s="109"/>
      <c r="N19" s="57"/>
      <c r="O19" s="113"/>
      <c r="P19" s="58"/>
      <c r="Q19" s="130">
        <f>D19*説明書!$E$114+F19*説明書!$E$115+H19*説明書!$E$116+J19*説明書!$E$118+K19*説明書!$E$117+M19*説明書!$E$119+O19*説明書!$E$120</f>
        <v>0</v>
      </c>
      <c r="R19" s="59">
        <f t="shared" si="0"/>
        <v>0</v>
      </c>
      <c r="S19" s="121"/>
      <c r="T19" s="57"/>
      <c r="U19" s="61">
        <f t="shared" si="1"/>
        <v>0</v>
      </c>
      <c r="V19" s="47"/>
      <c r="W19" s="60"/>
      <c r="X19" s="58"/>
      <c r="Y19" s="47"/>
      <c r="Z19" s="137" t="e">
        <f t="shared" si="2"/>
        <v>#DIV/0!</v>
      </c>
      <c r="AA19" s="138" t="e">
        <f>Q19/X19*1000</f>
        <v>#DIV/0!</v>
      </c>
      <c r="AB19" s="252" t="e">
        <f t="shared" si="3"/>
        <v>#DIV/0!</v>
      </c>
      <c r="AC19" s="79"/>
      <c r="AE19" s="155">
        <f>D19*説明書!$E$114</f>
        <v>0</v>
      </c>
      <c r="AF19" s="94">
        <f>F19*説明書!$E$115</f>
        <v>0</v>
      </c>
      <c r="AG19" s="89">
        <f>H19*説明書!$E$116</f>
        <v>0</v>
      </c>
      <c r="AH19" s="156">
        <f t="shared" si="4"/>
        <v>0</v>
      </c>
      <c r="AI19" s="157">
        <f>J19*説明書!$E$118+K19*説明書!$E$117</f>
        <v>0</v>
      </c>
      <c r="AJ19" s="158">
        <f>M19*説明書!$E$119</f>
        <v>0</v>
      </c>
      <c r="AK19" s="158">
        <f>O19*説明書!$E$120</f>
        <v>0</v>
      </c>
      <c r="AL19" s="159">
        <f t="shared" si="5"/>
        <v>0</v>
      </c>
    </row>
    <row r="20" spans="2:63" ht="24" customHeight="1" thickBot="1" x14ac:dyDescent="0.25">
      <c r="B20" s="77"/>
      <c r="C20" s="39" t="s">
        <v>8</v>
      </c>
      <c r="D20" s="123">
        <f>SUM(D8:D19)</f>
        <v>0</v>
      </c>
      <c r="E20" s="124">
        <f>SUM(E8:E19)</f>
        <v>0</v>
      </c>
      <c r="F20" s="114">
        <f t="shared" ref="F20:P20" si="7">SUM(F8:F19)</f>
        <v>0</v>
      </c>
      <c r="G20" s="125">
        <f t="shared" si="7"/>
        <v>0</v>
      </c>
      <c r="H20" s="114">
        <f t="shared" si="7"/>
        <v>0</v>
      </c>
      <c r="I20" s="125">
        <f t="shared" si="7"/>
        <v>0</v>
      </c>
      <c r="J20" s="110">
        <f t="shared" si="7"/>
        <v>0</v>
      </c>
      <c r="K20" s="118">
        <f t="shared" si="7"/>
        <v>0</v>
      </c>
      <c r="L20" s="125">
        <f t="shared" si="7"/>
        <v>0</v>
      </c>
      <c r="M20" s="110">
        <f t="shared" si="7"/>
        <v>0</v>
      </c>
      <c r="N20" s="125">
        <f t="shared" si="7"/>
        <v>0</v>
      </c>
      <c r="O20" s="114">
        <f t="shared" si="7"/>
        <v>0</v>
      </c>
      <c r="P20" s="125">
        <f t="shared" si="7"/>
        <v>0</v>
      </c>
      <c r="Q20" s="127">
        <f>SUM(Q8:Q19)</f>
        <v>0</v>
      </c>
      <c r="R20" s="131">
        <f>SUM(R8:R19)</f>
        <v>0</v>
      </c>
      <c r="S20" s="122">
        <f>SUM(S8:S19)</f>
        <v>0</v>
      </c>
      <c r="T20" s="125">
        <f>SUM(T8:T19)</f>
        <v>0</v>
      </c>
      <c r="U20" s="62">
        <f>SUM(U8:U19)</f>
        <v>0</v>
      </c>
      <c r="V20" s="47"/>
      <c r="W20" s="132">
        <f t="shared" ref="W20" si="8">SUM(W8:W19)</f>
        <v>0</v>
      </c>
      <c r="X20" s="126">
        <f>SUM(X8:X19)</f>
        <v>0</v>
      </c>
      <c r="Y20" s="63"/>
      <c r="Z20" s="139" t="e">
        <f>Q20/W20</f>
        <v>#DIV/0!</v>
      </c>
      <c r="AA20" s="140" t="e">
        <f>Q20/X20*1000</f>
        <v>#DIV/0!</v>
      </c>
      <c r="AB20" s="253" t="e">
        <f>U20/W20</f>
        <v>#DIV/0!</v>
      </c>
      <c r="AC20" s="79"/>
      <c r="AE20" s="160">
        <f>D20*説明書!$E$114</f>
        <v>0</v>
      </c>
      <c r="AF20" s="95">
        <f>SUM(AF8:AF19)</f>
        <v>0</v>
      </c>
      <c r="AG20" s="90">
        <f>SUM(AG8:AG19)</f>
        <v>0</v>
      </c>
      <c r="AH20" s="161">
        <f t="shared" si="4"/>
        <v>0</v>
      </c>
      <c r="AI20" s="162">
        <f>J20*説明書!$E$118+K20*説明書!$E$117</f>
        <v>0</v>
      </c>
      <c r="AJ20" s="163">
        <f>M20*説明書!$E$119</f>
        <v>0</v>
      </c>
      <c r="AK20" s="163">
        <f>O20*説明書!$E$120</f>
        <v>0</v>
      </c>
      <c r="AL20" s="164">
        <f t="shared" si="5"/>
        <v>0</v>
      </c>
    </row>
    <row r="21" spans="2:63"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3" ht="18.75" customHeight="1" x14ac:dyDescent="0.2">
      <c r="B22" s="77"/>
      <c r="C22" s="71">
        <f>C6</f>
        <v>2023</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3"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3"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3"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K25" s="25"/>
      <c r="AL25" s="25"/>
      <c r="AM25" s="25"/>
      <c r="AN25" s="25"/>
      <c r="AO25" s="25"/>
      <c r="AP25" s="25"/>
      <c r="AR25" s="25"/>
      <c r="AS25" s="25"/>
      <c r="AT25" s="25"/>
      <c r="AU25" s="25"/>
      <c r="AV25" s="25"/>
      <c r="AW25" s="25"/>
      <c r="AY25" s="25"/>
      <c r="AZ25" s="25"/>
      <c r="BA25" s="25"/>
      <c r="BB25" s="25"/>
      <c r="BC25" s="25"/>
      <c r="BD25" s="25"/>
      <c r="BF25" s="25"/>
      <c r="BG25" s="25"/>
      <c r="BH25" s="25"/>
      <c r="BI25" s="25"/>
      <c r="BJ25" s="25"/>
      <c r="BK25" s="25"/>
    </row>
    <row r="26" spans="2:63"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25"/>
      <c r="AL26" s="25"/>
      <c r="AM26" s="25"/>
      <c r="AN26" s="25"/>
      <c r="AO26" s="25"/>
      <c r="AP26" s="25"/>
      <c r="AR26" s="25"/>
      <c r="AS26" s="25"/>
      <c r="AT26" s="25"/>
      <c r="AU26" s="25"/>
      <c r="AV26" s="25"/>
      <c r="AW26" s="25"/>
      <c r="AY26" s="25"/>
      <c r="AZ26" s="25"/>
      <c r="BA26" s="25"/>
      <c r="BB26" s="25"/>
      <c r="BC26" s="25"/>
      <c r="BD26" s="25"/>
      <c r="BF26" s="25"/>
      <c r="BG26" s="25"/>
      <c r="BH26" s="25"/>
      <c r="BI26" s="25"/>
      <c r="BJ26" s="25"/>
      <c r="BK26" s="25"/>
    </row>
    <row r="27" spans="2:63"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F27" s="25"/>
      <c r="AG27" s="25"/>
      <c r="AH27" s="25"/>
      <c r="AI27" s="25"/>
      <c r="AJ27" s="25"/>
      <c r="AK27" s="25"/>
      <c r="AL27" s="25"/>
      <c r="AM27" s="25"/>
      <c r="AN27" s="25"/>
      <c r="AO27" s="25"/>
      <c r="AP27" s="25"/>
      <c r="AR27" s="25"/>
      <c r="AS27" s="25"/>
      <c r="AT27" s="25"/>
      <c r="AU27" s="25"/>
      <c r="AV27" s="25"/>
      <c r="AW27" s="25"/>
      <c r="AY27" s="25"/>
      <c r="AZ27" s="25"/>
      <c r="BA27" s="25"/>
      <c r="BB27" s="25"/>
      <c r="BC27" s="25"/>
      <c r="BD27" s="25"/>
      <c r="BF27" s="25"/>
      <c r="BG27" s="25"/>
      <c r="BH27" s="25"/>
      <c r="BI27" s="25"/>
      <c r="BJ27" s="25"/>
      <c r="BK27" s="25"/>
    </row>
    <row r="28" spans="2:63"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F28" s="25"/>
      <c r="AG28" s="25"/>
      <c r="AH28" s="25"/>
      <c r="AI28" s="25"/>
      <c r="AJ28" s="25"/>
      <c r="AK28" s="25"/>
      <c r="AL28" s="25"/>
      <c r="AM28" s="25"/>
      <c r="AN28" s="25"/>
      <c r="AO28" s="25"/>
      <c r="AP28" s="25"/>
      <c r="AR28" s="25"/>
      <c r="AS28" s="25"/>
      <c r="AT28" s="25"/>
      <c r="AU28" s="25"/>
      <c r="AV28" s="25"/>
      <c r="AW28" s="25"/>
      <c r="AY28" s="25"/>
      <c r="AZ28" s="25"/>
      <c r="BA28" s="25"/>
      <c r="BB28" s="25"/>
      <c r="BC28" s="25"/>
      <c r="BD28" s="25"/>
      <c r="BF28" s="25"/>
      <c r="BG28" s="25"/>
      <c r="BH28" s="25"/>
      <c r="BI28" s="25"/>
      <c r="BJ28" s="25"/>
      <c r="BK28" s="25"/>
    </row>
    <row r="29" spans="2:63"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F29" s="25"/>
      <c r="AG29" s="25"/>
      <c r="AH29" s="25"/>
      <c r="AI29" s="25"/>
      <c r="AJ29" s="25"/>
      <c r="AK29" s="25"/>
      <c r="AL29" s="25"/>
      <c r="AM29" s="25"/>
      <c r="AN29" s="25"/>
      <c r="AO29" s="25"/>
      <c r="AP29" s="25"/>
      <c r="AR29" s="25"/>
      <c r="AS29" s="25"/>
      <c r="AT29" s="25"/>
      <c r="AU29" s="25"/>
      <c r="AV29" s="25"/>
      <c r="AW29" s="25"/>
      <c r="AY29" s="25"/>
      <c r="AZ29" s="25"/>
      <c r="BA29" s="25"/>
      <c r="BB29" s="25"/>
      <c r="BC29" s="25"/>
      <c r="BD29" s="25"/>
      <c r="BF29" s="25"/>
      <c r="BG29" s="25"/>
      <c r="BH29" s="25"/>
      <c r="BI29" s="25"/>
      <c r="BJ29" s="25"/>
      <c r="BK29" s="25"/>
    </row>
    <row r="30" spans="2:63"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F30" s="25"/>
      <c r="AG30" s="25"/>
      <c r="AH30" s="25"/>
      <c r="AI30" s="25"/>
      <c r="AJ30" s="25"/>
      <c r="AK30" s="25"/>
      <c r="AL30" s="25"/>
      <c r="AM30" s="25"/>
      <c r="AN30" s="25"/>
      <c r="AO30" s="25"/>
      <c r="AP30" s="25"/>
      <c r="AR30" s="25"/>
      <c r="AS30" s="25"/>
      <c r="AT30" s="25"/>
      <c r="AU30" s="25"/>
      <c r="AV30" s="25"/>
      <c r="AW30" s="25"/>
      <c r="AY30" s="25"/>
      <c r="AZ30" s="25"/>
      <c r="BA30" s="25"/>
      <c r="BB30" s="25"/>
      <c r="BC30" s="25"/>
      <c r="BD30" s="25"/>
      <c r="BF30" s="25"/>
      <c r="BG30" s="25"/>
      <c r="BH30" s="25"/>
      <c r="BI30" s="25"/>
      <c r="BJ30" s="25"/>
      <c r="BK30" s="25"/>
    </row>
    <row r="31" spans="2:63"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F31" s="25"/>
      <c r="AG31" s="25"/>
      <c r="AH31" s="25"/>
      <c r="AI31" s="25"/>
      <c r="AJ31" s="25"/>
      <c r="AK31" s="25"/>
      <c r="AL31" s="25"/>
      <c r="AM31" s="25"/>
      <c r="AN31" s="25"/>
      <c r="AO31" s="25"/>
      <c r="AP31" s="25"/>
      <c r="AR31" s="25"/>
      <c r="AS31" s="25"/>
      <c r="AT31" s="25"/>
      <c r="AU31" s="25"/>
      <c r="AV31" s="25"/>
      <c r="AW31" s="25"/>
      <c r="AY31" s="25"/>
      <c r="AZ31" s="25"/>
      <c r="BA31" s="25"/>
      <c r="BB31" s="25"/>
      <c r="BC31" s="25"/>
      <c r="BD31" s="25"/>
      <c r="BF31" s="25"/>
      <c r="BG31" s="25"/>
      <c r="BH31" s="25"/>
      <c r="BI31" s="25"/>
      <c r="BJ31" s="25"/>
      <c r="BK31" s="25"/>
    </row>
    <row r="32" spans="2:63"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F32" s="25"/>
      <c r="AG32" s="25"/>
      <c r="AH32" s="25"/>
      <c r="AI32" s="25"/>
      <c r="AJ32" s="25"/>
      <c r="AK32" s="25"/>
      <c r="AL32" s="25"/>
      <c r="AM32" s="25"/>
      <c r="AN32" s="25"/>
      <c r="AO32" s="25"/>
      <c r="AP32" s="25"/>
      <c r="AR32" s="25"/>
      <c r="AS32" s="25"/>
      <c r="AT32" s="25"/>
      <c r="AU32" s="25"/>
      <c r="AV32" s="25"/>
      <c r="AW32" s="25"/>
      <c r="AY32" s="25"/>
      <c r="AZ32" s="25"/>
      <c r="BA32" s="25"/>
      <c r="BB32" s="25"/>
      <c r="BC32" s="25"/>
      <c r="BD32" s="25"/>
      <c r="BF32" s="25"/>
      <c r="BG32" s="25"/>
      <c r="BH32" s="25"/>
      <c r="BI32" s="25"/>
      <c r="BJ32" s="25"/>
      <c r="BK32" s="25"/>
    </row>
    <row r="33" spans="2:63"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F33" s="25"/>
      <c r="AG33" s="25"/>
      <c r="AH33" s="25"/>
      <c r="AI33" s="25"/>
      <c r="AJ33" s="25"/>
      <c r="AK33" s="25"/>
      <c r="AL33" s="25"/>
      <c r="AM33" s="25"/>
      <c r="AN33" s="25"/>
      <c r="AO33" s="25"/>
      <c r="AP33" s="25"/>
      <c r="AR33" s="25"/>
      <c r="AS33" s="25"/>
      <c r="AT33" s="25"/>
      <c r="AU33" s="25"/>
      <c r="AV33" s="25"/>
      <c r="AW33" s="25"/>
      <c r="AY33" s="25"/>
      <c r="AZ33" s="25"/>
      <c r="BA33" s="25"/>
      <c r="BB33" s="25"/>
      <c r="BC33" s="25"/>
      <c r="BD33" s="25"/>
      <c r="BF33" s="25"/>
      <c r="BG33" s="25"/>
      <c r="BH33" s="25"/>
      <c r="BI33" s="25"/>
      <c r="BJ33" s="25"/>
      <c r="BK33" s="25"/>
    </row>
    <row r="34" spans="2:63"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F34" s="25"/>
      <c r="AG34" s="25"/>
      <c r="AH34" s="25"/>
      <c r="AI34" s="25"/>
      <c r="AJ34" s="25"/>
      <c r="AK34" s="25"/>
      <c r="AL34" s="25"/>
      <c r="AM34" s="25"/>
      <c r="AN34" s="25"/>
      <c r="AO34" s="25"/>
      <c r="AP34" s="25"/>
      <c r="AR34" s="25"/>
      <c r="AS34" s="25"/>
      <c r="AT34" s="25"/>
      <c r="AU34" s="25"/>
      <c r="AV34" s="25"/>
      <c r="AW34" s="25"/>
      <c r="AY34" s="25"/>
      <c r="AZ34" s="25"/>
      <c r="BA34" s="25"/>
      <c r="BB34" s="25"/>
      <c r="BC34" s="25"/>
      <c r="BD34" s="25"/>
      <c r="BF34" s="25"/>
      <c r="BG34" s="25"/>
      <c r="BH34" s="25"/>
      <c r="BI34" s="25"/>
      <c r="BJ34" s="25"/>
      <c r="BK34" s="25"/>
    </row>
    <row r="35" spans="2:63"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F35" s="25"/>
      <c r="AG35" s="25"/>
      <c r="AH35" s="25"/>
      <c r="AI35" s="25"/>
      <c r="AJ35" s="25"/>
      <c r="AK35" s="25"/>
      <c r="AL35" s="25"/>
      <c r="AM35" s="25"/>
      <c r="AN35" s="25"/>
      <c r="AO35" s="25"/>
      <c r="AP35" s="25"/>
      <c r="AR35" s="25"/>
      <c r="AS35" s="25"/>
      <c r="AT35" s="25"/>
      <c r="AU35" s="25"/>
      <c r="AV35" s="25"/>
      <c r="AW35" s="25"/>
      <c r="AY35" s="25"/>
      <c r="AZ35" s="25"/>
      <c r="BA35" s="25"/>
      <c r="BB35" s="25"/>
      <c r="BC35" s="25"/>
      <c r="BD35" s="25"/>
      <c r="BF35" s="25"/>
      <c r="BG35" s="25"/>
      <c r="BH35" s="25"/>
      <c r="BI35" s="25"/>
      <c r="BJ35" s="25"/>
      <c r="BK35" s="25"/>
    </row>
    <row r="36" spans="2:63" ht="18.75" customHeight="1" x14ac:dyDescent="0.2">
      <c r="B36" s="77"/>
      <c r="C36" s="71">
        <f>C6</f>
        <v>2023</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F36" s="25"/>
      <c r="AG36" s="25"/>
      <c r="AH36" s="25"/>
      <c r="AI36" s="25"/>
      <c r="AJ36" s="25"/>
      <c r="AK36" s="25"/>
      <c r="AL36" s="25"/>
      <c r="AM36" s="25"/>
      <c r="AN36" s="25"/>
      <c r="AO36" s="25"/>
      <c r="AP36" s="25"/>
      <c r="AR36" s="25"/>
      <c r="AS36" s="25"/>
      <c r="AT36" s="25"/>
      <c r="AU36" s="25"/>
      <c r="AV36" s="25"/>
      <c r="AW36" s="25"/>
      <c r="AY36" s="25"/>
      <c r="AZ36" s="25"/>
      <c r="BA36" s="25"/>
      <c r="BB36" s="25"/>
      <c r="BC36" s="25"/>
      <c r="BD36" s="25"/>
      <c r="BF36" s="25"/>
      <c r="BG36" s="25"/>
      <c r="BH36" s="25"/>
      <c r="BI36" s="25"/>
      <c r="BJ36" s="25"/>
      <c r="BK36" s="25"/>
    </row>
    <row r="37" spans="2:63"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F37" s="25"/>
      <c r="AG37" s="25"/>
      <c r="AH37" s="25"/>
      <c r="AI37" s="25"/>
      <c r="AJ37" s="25"/>
      <c r="AK37" s="25"/>
      <c r="AL37" s="25"/>
      <c r="AM37" s="25"/>
      <c r="AN37" s="25"/>
      <c r="AO37" s="25"/>
      <c r="AP37" s="25"/>
      <c r="AR37" s="25"/>
      <c r="AS37" s="25"/>
      <c r="AT37" s="25"/>
      <c r="AU37" s="25"/>
      <c r="AV37" s="25"/>
      <c r="AW37" s="25"/>
      <c r="AY37" s="25"/>
      <c r="AZ37" s="25"/>
      <c r="BA37" s="25"/>
      <c r="BB37" s="25"/>
      <c r="BC37" s="25"/>
      <c r="BD37" s="25"/>
      <c r="BF37" s="25"/>
      <c r="BG37" s="25"/>
      <c r="BH37" s="25"/>
      <c r="BI37" s="25"/>
      <c r="BJ37" s="25"/>
      <c r="BK37" s="25"/>
    </row>
    <row r="38" spans="2:63"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F38" s="25"/>
      <c r="AG38" s="25"/>
      <c r="AH38" s="25"/>
      <c r="AI38" s="25"/>
      <c r="AJ38" s="25"/>
      <c r="AK38" s="25"/>
      <c r="AL38" s="25"/>
      <c r="AM38" s="25"/>
      <c r="AN38" s="25"/>
      <c r="AO38" s="25"/>
      <c r="AP38" s="25"/>
      <c r="AR38" s="25"/>
      <c r="AS38" s="25"/>
      <c r="AT38" s="25"/>
      <c r="AU38" s="25"/>
      <c r="AV38" s="25"/>
      <c r="AW38" s="25"/>
      <c r="AY38" s="25"/>
      <c r="AZ38" s="25"/>
      <c r="BA38" s="25"/>
      <c r="BB38" s="25"/>
      <c r="BC38" s="25"/>
      <c r="BD38" s="25"/>
      <c r="BF38" s="25"/>
      <c r="BG38" s="25"/>
      <c r="BH38" s="25"/>
      <c r="BI38" s="25"/>
      <c r="BJ38" s="25"/>
      <c r="BK38" s="25"/>
    </row>
    <row r="39" spans="2:63"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F39" s="25"/>
      <c r="AG39" s="25"/>
      <c r="AH39" s="25"/>
      <c r="AI39" s="25"/>
      <c r="AJ39" s="25"/>
      <c r="AK39" s="25"/>
      <c r="AL39" s="25"/>
      <c r="AM39" s="25"/>
      <c r="AN39" s="25"/>
      <c r="AO39" s="25"/>
      <c r="AP39" s="25"/>
      <c r="AR39" s="25"/>
      <c r="AS39" s="25"/>
      <c r="AT39" s="25"/>
      <c r="AU39" s="25"/>
      <c r="AV39" s="25"/>
      <c r="AW39" s="25"/>
      <c r="AY39" s="25"/>
      <c r="AZ39" s="25"/>
      <c r="BA39" s="25"/>
      <c r="BB39" s="25"/>
      <c r="BC39" s="25"/>
      <c r="BD39" s="25"/>
      <c r="BF39" s="25"/>
      <c r="BG39" s="25"/>
      <c r="BH39" s="25"/>
      <c r="BI39" s="25"/>
      <c r="BJ39" s="25"/>
      <c r="BK39" s="25"/>
    </row>
    <row r="40" spans="2:63"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F40" s="25"/>
      <c r="AG40" s="25"/>
      <c r="AH40" s="25"/>
      <c r="AI40" s="25"/>
      <c r="AJ40" s="25"/>
      <c r="AK40" s="25"/>
      <c r="AL40" s="25"/>
      <c r="AM40" s="25"/>
      <c r="AN40" s="25"/>
      <c r="AO40" s="25"/>
      <c r="AP40" s="25"/>
      <c r="AR40" s="25"/>
      <c r="AS40" s="25"/>
      <c r="AT40" s="25"/>
      <c r="AU40" s="25"/>
      <c r="AV40" s="25"/>
      <c r="AW40" s="25"/>
      <c r="AY40" s="25"/>
      <c r="AZ40" s="25"/>
      <c r="BA40" s="25"/>
      <c r="BB40" s="25"/>
      <c r="BC40" s="25"/>
      <c r="BD40" s="25"/>
      <c r="BF40" s="25"/>
      <c r="BG40" s="25"/>
      <c r="BH40" s="25"/>
      <c r="BI40" s="25"/>
      <c r="BJ40" s="25"/>
      <c r="BK40" s="25"/>
    </row>
    <row r="41" spans="2:63"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F41" s="25"/>
      <c r="AG41" s="25"/>
      <c r="AH41" s="25"/>
      <c r="AI41" s="25"/>
      <c r="AJ41" s="25"/>
      <c r="AK41" s="25"/>
      <c r="AL41" s="25"/>
      <c r="AM41" s="25"/>
      <c r="AN41" s="25"/>
      <c r="AO41" s="25"/>
      <c r="AP41" s="25"/>
      <c r="AR41" s="25"/>
      <c r="AS41" s="25"/>
      <c r="AT41" s="25"/>
      <c r="AU41" s="25"/>
      <c r="AV41" s="25"/>
      <c r="AW41" s="25"/>
      <c r="AY41" s="25"/>
      <c r="AZ41" s="25"/>
      <c r="BA41" s="25"/>
      <c r="BB41" s="25"/>
      <c r="BC41" s="25"/>
      <c r="BD41" s="25"/>
      <c r="BF41" s="25"/>
      <c r="BG41" s="25"/>
      <c r="BH41" s="25"/>
      <c r="BI41" s="25"/>
      <c r="BJ41" s="25"/>
      <c r="BK41" s="25"/>
    </row>
    <row r="42" spans="2:63"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F42" s="25"/>
      <c r="AG42" s="25"/>
      <c r="AH42" s="25"/>
      <c r="AI42" s="25"/>
      <c r="AJ42" s="25"/>
      <c r="AK42" s="25"/>
      <c r="AL42" s="25"/>
      <c r="AM42" s="25"/>
      <c r="AN42" s="25"/>
      <c r="AO42" s="25"/>
      <c r="AP42" s="25"/>
      <c r="AR42" s="25"/>
      <c r="AS42" s="25"/>
      <c r="AT42" s="25"/>
      <c r="AU42" s="25"/>
      <c r="AV42" s="25"/>
      <c r="AW42" s="25"/>
      <c r="AY42" s="25"/>
      <c r="AZ42" s="25"/>
      <c r="BA42" s="25"/>
      <c r="BB42" s="25"/>
      <c r="BC42" s="25"/>
      <c r="BD42" s="25"/>
      <c r="BF42" s="25"/>
      <c r="BG42" s="25"/>
      <c r="BH42" s="25"/>
      <c r="BI42" s="25"/>
      <c r="BJ42" s="25"/>
      <c r="BK42" s="25"/>
    </row>
    <row r="43" spans="2:63"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F43" s="25"/>
      <c r="AG43" s="25"/>
      <c r="AH43" s="25"/>
      <c r="AI43" s="25"/>
      <c r="AJ43" s="25"/>
      <c r="AK43" s="25"/>
      <c r="AL43" s="25"/>
      <c r="AM43" s="25"/>
      <c r="AN43" s="25"/>
      <c r="AO43" s="25"/>
      <c r="AP43" s="25"/>
      <c r="AR43" s="25"/>
      <c r="AS43" s="25"/>
      <c r="AT43" s="25"/>
      <c r="AU43" s="25"/>
      <c r="AV43" s="25"/>
      <c r="AW43" s="25"/>
      <c r="AY43" s="25"/>
      <c r="AZ43" s="25"/>
      <c r="BA43" s="25"/>
      <c r="BB43" s="25"/>
      <c r="BC43" s="25"/>
      <c r="BD43" s="25"/>
      <c r="BF43" s="25"/>
      <c r="BG43" s="25"/>
      <c r="BH43" s="25"/>
      <c r="BI43" s="25"/>
      <c r="BJ43" s="25"/>
      <c r="BK43" s="25"/>
    </row>
    <row r="44" spans="2:63"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F44" s="25"/>
      <c r="AG44" s="25"/>
      <c r="AH44" s="25"/>
      <c r="AI44" s="25"/>
      <c r="AJ44" s="25"/>
      <c r="AK44" s="25"/>
      <c r="AL44" s="25"/>
      <c r="AM44" s="25"/>
      <c r="AN44" s="25"/>
      <c r="AO44" s="25"/>
      <c r="AP44" s="25"/>
      <c r="AR44" s="25"/>
      <c r="AS44" s="25"/>
      <c r="AT44" s="25"/>
      <c r="AU44" s="25"/>
      <c r="AV44" s="25"/>
      <c r="AW44" s="25"/>
      <c r="AY44" s="25"/>
      <c r="AZ44" s="25"/>
      <c r="BA44" s="25"/>
      <c r="BB44" s="25"/>
      <c r="BC44" s="25"/>
      <c r="BD44" s="25"/>
      <c r="BF44" s="25"/>
      <c r="BG44" s="25"/>
      <c r="BH44" s="25"/>
      <c r="BI44" s="25"/>
      <c r="BJ44" s="25"/>
      <c r="BK44" s="25"/>
    </row>
    <row r="45" spans="2:63"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F45" s="25"/>
      <c r="AG45" s="25"/>
      <c r="AH45" s="25"/>
      <c r="AI45" s="25"/>
      <c r="AJ45" s="25"/>
      <c r="AK45" s="25"/>
      <c r="AL45" s="25"/>
      <c r="AM45" s="25"/>
      <c r="AN45" s="25"/>
      <c r="AO45" s="25"/>
      <c r="AP45" s="25"/>
      <c r="AR45" s="25"/>
      <c r="AS45" s="25"/>
      <c r="AT45" s="25"/>
      <c r="AU45" s="25"/>
      <c r="AV45" s="25"/>
      <c r="AW45" s="25"/>
      <c r="AY45" s="25"/>
      <c r="AZ45" s="25"/>
      <c r="BA45" s="25"/>
      <c r="BB45" s="25"/>
      <c r="BC45" s="25"/>
      <c r="BD45" s="25"/>
      <c r="BF45" s="25"/>
      <c r="BG45" s="25"/>
      <c r="BH45" s="25"/>
      <c r="BI45" s="25"/>
      <c r="BJ45" s="25"/>
      <c r="BK45" s="25"/>
    </row>
    <row r="46" spans="2:63"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F46" s="25"/>
      <c r="AG46" s="25"/>
      <c r="AH46" s="25"/>
      <c r="AI46" s="25"/>
      <c r="AJ46" s="25"/>
      <c r="AK46" s="25"/>
      <c r="AL46" s="25"/>
      <c r="AM46" s="25"/>
      <c r="AN46" s="25"/>
      <c r="AO46" s="25"/>
      <c r="AP46" s="25"/>
      <c r="AR46" s="25"/>
      <c r="AS46" s="25"/>
      <c r="AT46" s="25"/>
      <c r="AU46" s="25"/>
      <c r="AV46" s="25"/>
      <c r="AW46" s="25"/>
      <c r="AY46" s="25"/>
      <c r="AZ46" s="25"/>
      <c r="BA46" s="25"/>
      <c r="BB46" s="25"/>
      <c r="BC46" s="25"/>
      <c r="BD46" s="25"/>
      <c r="BF46" s="25"/>
      <c r="BG46" s="25"/>
      <c r="BH46" s="25"/>
      <c r="BI46" s="25"/>
      <c r="BJ46" s="25"/>
      <c r="BK46" s="25"/>
    </row>
    <row r="47" spans="2:63"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F47" s="25"/>
      <c r="AG47" s="25"/>
      <c r="AH47" s="25"/>
      <c r="AI47" s="25"/>
      <c r="AJ47" s="25"/>
      <c r="AK47" s="25"/>
      <c r="AL47" s="25"/>
      <c r="AM47" s="25"/>
      <c r="AN47" s="25"/>
      <c r="AO47" s="25"/>
      <c r="AP47" s="25"/>
      <c r="AR47" s="25"/>
      <c r="AS47" s="25"/>
      <c r="AT47" s="25"/>
      <c r="AU47" s="25"/>
      <c r="AV47" s="25"/>
      <c r="AW47" s="25"/>
      <c r="AY47" s="25"/>
      <c r="AZ47" s="25"/>
      <c r="BA47" s="25"/>
      <c r="BB47" s="25"/>
      <c r="BC47" s="25"/>
      <c r="BD47" s="25"/>
      <c r="BF47" s="25"/>
      <c r="BG47" s="25"/>
      <c r="BH47" s="25"/>
      <c r="BI47" s="25"/>
      <c r="BJ47" s="25"/>
      <c r="BK47" s="25"/>
    </row>
    <row r="48" spans="2:63"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F48" s="25"/>
      <c r="AG48" s="25"/>
      <c r="AH48" s="25"/>
      <c r="AI48" s="25"/>
      <c r="AJ48" s="25"/>
      <c r="AK48" s="25"/>
      <c r="AL48" s="25"/>
      <c r="AM48" s="25"/>
      <c r="AN48" s="25"/>
      <c r="AO48" s="25"/>
      <c r="AP48" s="25"/>
      <c r="AR48" s="25"/>
      <c r="AS48" s="25"/>
      <c r="AT48" s="25"/>
      <c r="AU48" s="25"/>
      <c r="AV48" s="25"/>
      <c r="AW48" s="25"/>
      <c r="AY48" s="25"/>
      <c r="AZ48" s="25"/>
      <c r="BA48" s="25"/>
      <c r="BB48" s="25"/>
      <c r="BC48" s="25"/>
      <c r="BD48" s="25"/>
      <c r="BF48" s="25"/>
      <c r="BG48" s="25"/>
      <c r="BH48" s="25"/>
      <c r="BI48" s="25"/>
      <c r="BJ48" s="25"/>
      <c r="BK48" s="25"/>
    </row>
    <row r="49" spans="2:63"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F49" s="25"/>
      <c r="AG49" s="25"/>
      <c r="AH49" s="25"/>
      <c r="AI49" s="25"/>
      <c r="AJ49" s="25"/>
      <c r="AK49" s="25"/>
      <c r="AL49" s="25"/>
      <c r="AM49" s="25"/>
      <c r="AN49" s="25"/>
      <c r="AO49" s="25"/>
      <c r="AP49" s="25"/>
      <c r="AR49" s="25"/>
      <c r="AS49" s="25"/>
      <c r="AT49" s="25"/>
      <c r="AU49" s="25"/>
      <c r="AV49" s="25"/>
      <c r="AW49" s="25"/>
      <c r="AY49" s="25"/>
      <c r="AZ49" s="25"/>
      <c r="BA49" s="25"/>
      <c r="BB49" s="25"/>
      <c r="BC49" s="25"/>
      <c r="BD49" s="25"/>
      <c r="BF49" s="25"/>
      <c r="BG49" s="25"/>
      <c r="BH49" s="25"/>
      <c r="BI49" s="25"/>
      <c r="BJ49" s="25"/>
      <c r="BK49" s="25"/>
    </row>
    <row r="50" spans="2:63"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F50" s="25"/>
      <c r="AG50" s="25"/>
      <c r="AH50" s="25"/>
      <c r="AI50" s="25"/>
      <c r="AJ50" s="25"/>
      <c r="AK50" s="25"/>
      <c r="AL50" s="25"/>
      <c r="AM50" s="25"/>
      <c r="AN50" s="25"/>
      <c r="AO50" s="25"/>
      <c r="AP50" s="25"/>
      <c r="AR50" s="25"/>
      <c r="AS50" s="25"/>
      <c r="AT50" s="25"/>
      <c r="AU50" s="25"/>
      <c r="AV50" s="25"/>
      <c r="AW50" s="25"/>
      <c r="AY50" s="25"/>
      <c r="AZ50" s="25"/>
      <c r="BA50" s="25"/>
      <c r="BB50" s="25"/>
      <c r="BC50" s="25"/>
      <c r="BD50" s="25"/>
      <c r="BF50" s="25"/>
      <c r="BG50" s="25"/>
      <c r="BH50" s="25"/>
      <c r="BI50" s="25"/>
      <c r="BJ50" s="25"/>
      <c r="BK50" s="25"/>
    </row>
  </sheetData>
  <mergeCells count="16">
    <mergeCell ref="AE5:AE6"/>
    <mergeCell ref="AF5:AH5"/>
    <mergeCell ref="AI5:AL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4DF-3859-4659-969E-A1FD45E895F5}">
  <sheetPr>
    <tabColor rgb="FF92D050"/>
    <pageSetUpPr fitToPage="1"/>
  </sheetPr>
  <dimension ref="B1:BK50"/>
  <sheetViews>
    <sheetView showGridLines="0" view="pageBreakPreview" topLeftCell="A31" zoomScale="80" zoomScaleNormal="80" zoomScaleSheetLayoutView="80" workbookViewId="0">
      <selection activeCell="W7" sqref="W7"/>
    </sheetView>
  </sheetViews>
  <sheetFormatPr defaultRowHeight="13.2" x14ac:dyDescent="0.2"/>
  <cols>
    <col min="1" max="1" width="1.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0" width="12.21875" style="13" customWidth="1"/>
    <col min="31" max="35" width="10" style="13" customWidth="1"/>
    <col min="36" max="41" width="8.88671875" style="13"/>
    <col min="42" max="43" width="2.33203125" style="13" customWidth="1"/>
    <col min="44" max="48" width="8.88671875" style="13"/>
    <col min="49" max="49" width="10.6640625" style="13" customWidth="1"/>
    <col min="50" max="50" width="2.33203125" style="13" customWidth="1"/>
    <col min="51" max="55" width="8.88671875" style="13"/>
    <col min="56" max="56" width="11.88671875" style="13" customWidth="1"/>
    <col min="57" max="57" width="2.109375" style="13" customWidth="1"/>
    <col min="58" max="62" width="8.88671875" style="13"/>
    <col min="63" max="63" width="10.6640625" style="13" customWidth="1"/>
    <col min="64" max="64" width="2.33203125" style="13" customWidth="1"/>
    <col min="65" max="16384" width="8.88671875" style="13"/>
  </cols>
  <sheetData>
    <row r="1" spans="2:38" ht="4.8" customHeight="1" thickBot="1" x14ac:dyDescent="0.25"/>
    <row r="2" spans="2:38"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8" ht="19.2" x14ac:dyDescent="0.2">
      <c r="B3" s="77"/>
      <c r="C3" s="166" t="s">
        <v>54</v>
      </c>
      <c r="D3" s="25"/>
      <c r="E3" s="25"/>
      <c r="G3" s="106">
        <f>C6</f>
        <v>2024</v>
      </c>
      <c r="H3" s="106" t="s">
        <v>36</v>
      </c>
      <c r="I3" s="25"/>
      <c r="J3" s="25"/>
      <c r="K3" s="25"/>
      <c r="L3" s="78" t="s">
        <v>53</v>
      </c>
      <c r="M3" s="25"/>
      <c r="N3" s="25"/>
      <c r="O3" s="25"/>
      <c r="P3" s="25"/>
      <c r="Q3" s="25"/>
      <c r="R3" s="25"/>
      <c r="S3" s="25"/>
      <c r="T3" s="25"/>
      <c r="U3" s="25"/>
      <c r="W3" s="78" t="s">
        <v>85</v>
      </c>
      <c r="X3" s="25"/>
      <c r="Z3" s="25"/>
      <c r="AA3" s="25"/>
      <c r="AB3" s="25"/>
      <c r="AC3" s="79"/>
      <c r="AE3" s="13" t="s">
        <v>90</v>
      </c>
    </row>
    <row r="4" spans="2:38"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8" ht="18.75" customHeight="1" x14ac:dyDescent="0.2">
      <c r="B5" s="77"/>
      <c r="C5" s="15" t="s">
        <v>25</v>
      </c>
      <c r="D5" s="278" t="s">
        <v>76</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E5" s="255" t="s">
        <v>75</v>
      </c>
      <c r="AF5" s="257" t="s">
        <v>71</v>
      </c>
      <c r="AG5" s="258"/>
      <c r="AH5" s="259"/>
      <c r="AI5" s="260" t="s">
        <v>74</v>
      </c>
      <c r="AJ5" s="261"/>
      <c r="AK5" s="261"/>
      <c r="AL5" s="262"/>
    </row>
    <row r="6" spans="2:38" ht="37.200000000000003" customHeight="1" x14ac:dyDescent="0.2">
      <c r="B6" s="77"/>
      <c r="C6" s="263">
        <v>2024</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E6" s="256"/>
      <c r="AF6" s="91" t="s">
        <v>72</v>
      </c>
      <c r="AG6" s="87" t="s">
        <v>1</v>
      </c>
      <c r="AH6" s="165" t="s">
        <v>73</v>
      </c>
      <c r="AI6" s="91" t="s">
        <v>89</v>
      </c>
      <c r="AJ6" s="87" t="s">
        <v>3</v>
      </c>
      <c r="AK6" s="87" t="s">
        <v>4</v>
      </c>
      <c r="AL6" s="165" t="s">
        <v>73</v>
      </c>
    </row>
    <row r="7" spans="2:38"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33" t="s">
        <v>20</v>
      </c>
      <c r="V7" s="24"/>
      <c r="W7" s="34"/>
      <c r="X7" s="35" t="s">
        <v>30</v>
      </c>
      <c r="Y7" s="24"/>
      <c r="Z7" s="69" t="s">
        <v>57</v>
      </c>
      <c r="AA7" s="70" t="s">
        <v>69</v>
      </c>
      <c r="AB7" s="239" t="s">
        <v>92</v>
      </c>
      <c r="AC7" s="79"/>
      <c r="AE7" s="141"/>
      <c r="AF7" s="18"/>
      <c r="AG7" s="19"/>
      <c r="AH7" s="142"/>
      <c r="AI7" s="143"/>
      <c r="AJ7" s="144"/>
      <c r="AK7" s="144"/>
      <c r="AL7" s="142"/>
    </row>
    <row r="8" spans="2:38" ht="24" customHeight="1" x14ac:dyDescent="0.2">
      <c r="B8" s="77"/>
      <c r="C8" s="36" t="s">
        <v>41</v>
      </c>
      <c r="D8" s="40"/>
      <c r="E8" s="41"/>
      <c r="F8" s="111"/>
      <c r="G8" s="42"/>
      <c r="H8" s="111"/>
      <c r="I8" s="41"/>
      <c r="J8" s="107"/>
      <c r="K8" s="115"/>
      <c r="L8" s="41"/>
      <c r="M8" s="107"/>
      <c r="N8" s="42"/>
      <c r="O8" s="111"/>
      <c r="P8" s="43"/>
      <c r="Q8" s="128">
        <f>D8*説明書!$E$114+F8*説明書!$E$115+H8*説明書!$E$116+J8*説明書!$E$118+K8*説明書!$E$117+M8*説明書!$E$119+O8*説明書!$E$120</f>
        <v>0</v>
      </c>
      <c r="R8" s="44">
        <f>E8+G8+I8+L8+N8+P8</f>
        <v>0</v>
      </c>
      <c r="S8" s="119"/>
      <c r="T8" s="42"/>
      <c r="U8" s="46">
        <f>R8+T8</f>
        <v>0</v>
      </c>
      <c r="V8" s="47"/>
      <c r="W8" s="45"/>
      <c r="X8" s="43"/>
      <c r="Y8" s="47"/>
      <c r="Z8" s="133" t="e">
        <f>Q8/W8</f>
        <v>#DIV/0!</v>
      </c>
      <c r="AA8" s="134" t="e">
        <f>Q8/X8*1000</f>
        <v>#DIV/0!</v>
      </c>
      <c r="AB8" s="250" t="e">
        <f>U8/W8</f>
        <v>#DIV/0!</v>
      </c>
      <c r="AC8" s="79"/>
      <c r="AE8" s="145">
        <f>D8*説明書!$E$114</f>
        <v>0</v>
      </c>
      <c r="AF8" s="92">
        <f>F8*説明書!$E$115</f>
        <v>0</v>
      </c>
      <c r="AG8" s="88">
        <f>H8*説明書!$E$116</f>
        <v>0</v>
      </c>
      <c r="AH8" s="146">
        <f>SUM(AF8:AG8)</f>
        <v>0</v>
      </c>
      <c r="AI8" s="147">
        <f>J8*説明書!$E$118+K8*説明書!$E$117</f>
        <v>0</v>
      </c>
      <c r="AJ8" s="148">
        <f>M8*説明書!$E$119</f>
        <v>0</v>
      </c>
      <c r="AK8" s="148">
        <f>O8*説明書!$E$120</f>
        <v>0</v>
      </c>
      <c r="AL8" s="149">
        <f>SUM(AI8:AK8)</f>
        <v>0</v>
      </c>
    </row>
    <row r="9" spans="2:38" ht="24" customHeight="1" x14ac:dyDescent="0.2">
      <c r="B9" s="77"/>
      <c r="C9" s="37" t="s">
        <v>42</v>
      </c>
      <c r="D9" s="48"/>
      <c r="E9" s="49"/>
      <c r="F9" s="112"/>
      <c r="G9" s="50"/>
      <c r="H9" s="112"/>
      <c r="I9" s="49"/>
      <c r="J9" s="108"/>
      <c r="K9" s="116"/>
      <c r="L9" s="49"/>
      <c r="M9" s="108"/>
      <c r="N9" s="50"/>
      <c r="O9" s="112"/>
      <c r="P9" s="51"/>
      <c r="Q9" s="129">
        <f>D9*説明書!$E$114+F9*説明書!$E$115+H9*説明書!$E$116+J9*説明書!$E$118+K9*説明書!$E$117+M9*説明書!$E$119+O9*説明書!$E$120</f>
        <v>0</v>
      </c>
      <c r="R9" s="52">
        <f t="shared" ref="R9:R19" si="0">E9+G9+I9+L9+N9+P9</f>
        <v>0</v>
      </c>
      <c r="S9" s="120"/>
      <c r="T9" s="50"/>
      <c r="U9" s="54">
        <f t="shared" ref="U9:U19" si="1">R9+T9</f>
        <v>0</v>
      </c>
      <c r="V9" s="47"/>
      <c r="W9" s="53"/>
      <c r="X9" s="51"/>
      <c r="Y9" s="47"/>
      <c r="Z9" s="135" t="e">
        <f t="shared" ref="Z9:Z19" si="2">Q9/W9</f>
        <v>#DIV/0!</v>
      </c>
      <c r="AA9" s="136" t="e">
        <f>Q9/X9*1000</f>
        <v>#DIV/0!</v>
      </c>
      <c r="AB9" s="251" t="e">
        <f t="shared" ref="AB9:AB19" si="3">U9/W9</f>
        <v>#DIV/0!</v>
      </c>
      <c r="AC9" s="79"/>
      <c r="AE9" s="150">
        <f>D9*説明書!$E$114</f>
        <v>0</v>
      </c>
      <c r="AF9" s="93">
        <f>F9*説明書!$E$115</f>
        <v>0</v>
      </c>
      <c r="AG9" s="85">
        <f>H9*説明書!$E$116</f>
        <v>0</v>
      </c>
      <c r="AH9" s="151">
        <f t="shared" ref="AH9:AH20" si="4">SUM(AF9:AG9)</f>
        <v>0</v>
      </c>
      <c r="AI9" s="152">
        <f>J9*説明書!$E$118+K9*説明書!$E$117</f>
        <v>0</v>
      </c>
      <c r="AJ9" s="153">
        <f>M9*説明書!$E$119</f>
        <v>0</v>
      </c>
      <c r="AK9" s="153">
        <f>O9*説明書!$E$120</f>
        <v>0</v>
      </c>
      <c r="AL9" s="154">
        <f t="shared" ref="AL9:AL20" si="5">SUM(AI9:AK9)</f>
        <v>0</v>
      </c>
    </row>
    <row r="10" spans="2:38" ht="24" customHeight="1" x14ac:dyDescent="0.2">
      <c r="B10" s="77"/>
      <c r="C10" s="37" t="s">
        <v>43</v>
      </c>
      <c r="D10" s="48"/>
      <c r="E10" s="49"/>
      <c r="F10" s="112"/>
      <c r="G10" s="50"/>
      <c r="H10" s="112"/>
      <c r="I10" s="49"/>
      <c r="J10" s="108"/>
      <c r="K10" s="116"/>
      <c r="L10" s="49"/>
      <c r="M10" s="108"/>
      <c r="N10" s="50"/>
      <c r="O10" s="112"/>
      <c r="P10" s="51"/>
      <c r="Q10" s="129">
        <f>D10*説明書!$E$114+F10*説明書!$E$115+H10*説明書!$E$116+J10*説明書!$E$118+K10*説明書!$E$117+M10*説明書!$E$119+O10*説明書!$E$120</f>
        <v>0</v>
      </c>
      <c r="R10" s="52">
        <f t="shared" si="0"/>
        <v>0</v>
      </c>
      <c r="S10" s="120"/>
      <c r="T10" s="50"/>
      <c r="U10" s="54">
        <f t="shared" si="1"/>
        <v>0</v>
      </c>
      <c r="V10" s="47"/>
      <c r="W10" s="53"/>
      <c r="X10" s="51"/>
      <c r="Y10" s="47"/>
      <c r="Z10" s="135" t="e">
        <f t="shared" si="2"/>
        <v>#DIV/0!</v>
      </c>
      <c r="AA10" s="136" t="e">
        <f t="shared" ref="AA10:AA18" si="6">Q10/X10*1000</f>
        <v>#DIV/0!</v>
      </c>
      <c r="AB10" s="251" t="e">
        <f t="shared" si="3"/>
        <v>#DIV/0!</v>
      </c>
      <c r="AC10" s="79"/>
      <c r="AE10" s="150">
        <f>D10*説明書!$E$114</f>
        <v>0</v>
      </c>
      <c r="AF10" s="93">
        <f>F10*説明書!$E$115</f>
        <v>0</v>
      </c>
      <c r="AG10" s="85">
        <f>H10*説明書!$E$116</f>
        <v>0</v>
      </c>
      <c r="AH10" s="151">
        <f t="shared" si="4"/>
        <v>0</v>
      </c>
      <c r="AI10" s="152">
        <f>J10*説明書!$E$118+K10*説明書!$E$117</f>
        <v>0</v>
      </c>
      <c r="AJ10" s="153">
        <f>M10*説明書!$E$119</f>
        <v>0</v>
      </c>
      <c r="AK10" s="153">
        <f>O10*説明書!$E$120</f>
        <v>0</v>
      </c>
      <c r="AL10" s="154">
        <f t="shared" si="5"/>
        <v>0</v>
      </c>
    </row>
    <row r="11" spans="2:38" ht="24" customHeight="1" x14ac:dyDescent="0.2">
      <c r="B11" s="77"/>
      <c r="C11" s="37" t="s">
        <v>44</v>
      </c>
      <c r="D11" s="48"/>
      <c r="E11" s="49"/>
      <c r="F11" s="112"/>
      <c r="G11" s="50"/>
      <c r="H11" s="112"/>
      <c r="I11" s="49"/>
      <c r="J11" s="108"/>
      <c r="K11" s="116"/>
      <c r="L11" s="49"/>
      <c r="M11" s="108"/>
      <c r="N11" s="50"/>
      <c r="O11" s="112"/>
      <c r="P11" s="51"/>
      <c r="Q11" s="129">
        <f>D11*説明書!$E$114+F11*説明書!$E$115+H11*説明書!$E$116+J11*説明書!$E$118+K11*説明書!$E$117+M11*説明書!$E$119+O11*説明書!$E$120</f>
        <v>0</v>
      </c>
      <c r="R11" s="52">
        <f t="shared" si="0"/>
        <v>0</v>
      </c>
      <c r="S11" s="120"/>
      <c r="T11" s="50"/>
      <c r="U11" s="54">
        <f t="shared" si="1"/>
        <v>0</v>
      </c>
      <c r="V11" s="47"/>
      <c r="W11" s="53"/>
      <c r="X11" s="51"/>
      <c r="Y11" s="47"/>
      <c r="Z11" s="135" t="e">
        <f t="shared" si="2"/>
        <v>#DIV/0!</v>
      </c>
      <c r="AA11" s="136" t="e">
        <f t="shared" si="6"/>
        <v>#DIV/0!</v>
      </c>
      <c r="AB11" s="251" t="e">
        <f t="shared" si="3"/>
        <v>#DIV/0!</v>
      </c>
      <c r="AC11" s="79"/>
      <c r="AE11" s="150">
        <f>D11*説明書!$E$114</f>
        <v>0</v>
      </c>
      <c r="AF11" s="93">
        <f>F11*説明書!$E$115</f>
        <v>0</v>
      </c>
      <c r="AG11" s="85">
        <f>H11*説明書!$E$116</f>
        <v>0</v>
      </c>
      <c r="AH11" s="151">
        <f t="shared" si="4"/>
        <v>0</v>
      </c>
      <c r="AI11" s="152">
        <f>J11*説明書!$E$118+K11*説明書!$E$117</f>
        <v>0</v>
      </c>
      <c r="AJ11" s="153">
        <f>M11*説明書!$E$119</f>
        <v>0</v>
      </c>
      <c r="AK11" s="153">
        <f>O11*説明書!$E$120</f>
        <v>0</v>
      </c>
      <c r="AL11" s="154">
        <f t="shared" si="5"/>
        <v>0</v>
      </c>
    </row>
    <row r="12" spans="2:38" ht="24" customHeight="1" x14ac:dyDescent="0.2">
      <c r="B12" s="77"/>
      <c r="C12" s="37" t="s">
        <v>45</v>
      </c>
      <c r="D12" s="48"/>
      <c r="E12" s="49"/>
      <c r="F12" s="112"/>
      <c r="G12" s="50"/>
      <c r="H12" s="112"/>
      <c r="I12" s="49"/>
      <c r="J12" s="108"/>
      <c r="K12" s="116"/>
      <c r="L12" s="49"/>
      <c r="M12" s="108"/>
      <c r="N12" s="50"/>
      <c r="O12" s="112"/>
      <c r="P12" s="51"/>
      <c r="Q12" s="129">
        <f>D12*説明書!$E$114+F12*説明書!$E$115+H12*説明書!$E$116+J12*説明書!$E$118+K12*説明書!$E$117+M12*説明書!$E$119+O12*説明書!$E$120</f>
        <v>0</v>
      </c>
      <c r="R12" s="52">
        <f t="shared" si="0"/>
        <v>0</v>
      </c>
      <c r="S12" s="120"/>
      <c r="T12" s="50"/>
      <c r="U12" s="54">
        <f t="shared" si="1"/>
        <v>0</v>
      </c>
      <c r="V12" s="47"/>
      <c r="W12" s="53"/>
      <c r="X12" s="51"/>
      <c r="Y12" s="47"/>
      <c r="Z12" s="135" t="e">
        <f t="shared" si="2"/>
        <v>#DIV/0!</v>
      </c>
      <c r="AA12" s="136" t="e">
        <f t="shared" si="6"/>
        <v>#DIV/0!</v>
      </c>
      <c r="AB12" s="251" t="e">
        <f t="shared" si="3"/>
        <v>#DIV/0!</v>
      </c>
      <c r="AC12" s="79"/>
      <c r="AE12" s="150">
        <f>D12*説明書!$E$114</f>
        <v>0</v>
      </c>
      <c r="AF12" s="93">
        <f>F12*説明書!$E$115</f>
        <v>0</v>
      </c>
      <c r="AG12" s="85">
        <f>H12*説明書!$E$116</f>
        <v>0</v>
      </c>
      <c r="AH12" s="151">
        <f t="shared" si="4"/>
        <v>0</v>
      </c>
      <c r="AI12" s="152">
        <f>J12*説明書!$E$118+K12*説明書!$E$117</f>
        <v>0</v>
      </c>
      <c r="AJ12" s="153">
        <f>M12*説明書!$E$119</f>
        <v>0</v>
      </c>
      <c r="AK12" s="153">
        <f>O12*説明書!$E$120</f>
        <v>0</v>
      </c>
      <c r="AL12" s="154">
        <f t="shared" si="5"/>
        <v>0</v>
      </c>
    </row>
    <row r="13" spans="2:38" ht="24" customHeight="1" x14ac:dyDescent="0.2">
      <c r="B13" s="77"/>
      <c r="C13" s="37" t="s">
        <v>46</v>
      </c>
      <c r="D13" s="48"/>
      <c r="E13" s="49"/>
      <c r="F13" s="112"/>
      <c r="G13" s="50"/>
      <c r="H13" s="112"/>
      <c r="I13" s="49"/>
      <c r="J13" s="108"/>
      <c r="K13" s="116"/>
      <c r="L13" s="49"/>
      <c r="M13" s="108"/>
      <c r="N13" s="50"/>
      <c r="O13" s="112"/>
      <c r="P13" s="51"/>
      <c r="Q13" s="129">
        <f>D13*説明書!$E$114+F13*説明書!$E$115+H13*説明書!$E$116+J13*説明書!$E$118+K13*説明書!$E$117+M13*説明書!$E$119+O13*説明書!$E$120</f>
        <v>0</v>
      </c>
      <c r="R13" s="52">
        <f t="shared" si="0"/>
        <v>0</v>
      </c>
      <c r="S13" s="120"/>
      <c r="T13" s="50"/>
      <c r="U13" s="54">
        <f t="shared" si="1"/>
        <v>0</v>
      </c>
      <c r="V13" s="47"/>
      <c r="W13" s="53"/>
      <c r="X13" s="51"/>
      <c r="Y13" s="47"/>
      <c r="Z13" s="135" t="e">
        <f t="shared" si="2"/>
        <v>#DIV/0!</v>
      </c>
      <c r="AA13" s="136" t="e">
        <f t="shared" si="6"/>
        <v>#DIV/0!</v>
      </c>
      <c r="AB13" s="251" t="e">
        <f t="shared" si="3"/>
        <v>#DIV/0!</v>
      </c>
      <c r="AC13" s="79"/>
      <c r="AE13" s="150">
        <f>D13*説明書!$E$114</f>
        <v>0</v>
      </c>
      <c r="AF13" s="93">
        <f>F13*説明書!$E$115</f>
        <v>0</v>
      </c>
      <c r="AG13" s="85">
        <f>H13*説明書!$E$116</f>
        <v>0</v>
      </c>
      <c r="AH13" s="151">
        <f t="shared" si="4"/>
        <v>0</v>
      </c>
      <c r="AI13" s="152">
        <f>J13*説明書!$E$118+K13*説明書!$E$117</f>
        <v>0</v>
      </c>
      <c r="AJ13" s="153">
        <f>M13*説明書!$E$119</f>
        <v>0</v>
      </c>
      <c r="AK13" s="153">
        <f>O13*説明書!$E$120</f>
        <v>0</v>
      </c>
      <c r="AL13" s="154">
        <f t="shared" si="5"/>
        <v>0</v>
      </c>
    </row>
    <row r="14" spans="2:38" ht="24" customHeight="1" x14ac:dyDescent="0.2">
      <c r="B14" s="77"/>
      <c r="C14" s="37" t="s">
        <v>47</v>
      </c>
      <c r="D14" s="48"/>
      <c r="E14" s="49"/>
      <c r="F14" s="112"/>
      <c r="G14" s="50"/>
      <c r="H14" s="112"/>
      <c r="I14" s="49"/>
      <c r="J14" s="108"/>
      <c r="K14" s="116"/>
      <c r="L14" s="49"/>
      <c r="M14" s="108"/>
      <c r="N14" s="50"/>
      <c r="O14" s="112"/>
      <c r="P14" s="51"/>
      <c r="Q14" s="129">
        <f>D14*説明書!$E$114+F14*説明書!$E$115+H14*説明書!$E$116+J14*説明書!$E$118+K14*説明書!$E$117+M14*説明書!$E$119+O14*説明書!$E$120</f>
        <v>0</v>
      </c>
      <c r="R14" s="52">
        <f t="shared" si="0"/>
        <v>0</v>
      </c>
      <c r="S14" s="120"/>
      <c r="T14" s="50"/>
      <c r="U14" s="54">
        <f t="shared" si="1"/>
        <v>0</v>
      </c>
      <c r="V14" s="47"/>
      <c r="W14" s="53"/>
      <c r="X14" s="51"/>
      <c r="Y14" s="47"/>
      <c r="Z14" s="135" t="e">
        <f t="shared" si="2"/>
        <v>#DIV/0!</v>
      </c>
      <c r="AA14" s="136" t="e">
        <f t="shared" si="6"/>
        <v>#DIV/0!</v>
      </c>
      <c r="AB14" s="251" t="e">
        <f t="shared" si="3"/>
        <v>#DIV/0!</v>
      </c>
      <c r="AC14" s="79"/>
      <c r="AE14" s="150">
        <f>D14*説明書!$E$114</f>
        <v>0</v>
      </c>
      <c r="AF14" s="93">
        <f>F14*説明書!$E$115</f>
        <v>0</v>
      </c>
      <c r="AG14" s="85">
        <f>H14*説明書!$E$116</f>
        <v>0</v>
      </c>
      <c r="AH14" s="151">
        <f t="shared" si="4"/>
        <v>0</v>
      </c>
      <c r="AI14" s="152">
        <f>J14*説明書!$E$118+K14*説明書!$E$117</f>
        <v>0</v>
      </c>
      <c r="AJ14" s="153">
        <f>M14*説明書!$E$119</f>
        <v>0</v>
      </c>
      <c r="AK14" s="153">
        <f>O14*説明書!$E$120</f>
        <v>0</v>
      </c>
      <c r="AL14" s="154">
        <f t="shared" si="5"/>
        <v>0</v>
      </c>
    </row>
    <row r="15" spans="2:38" ht="24" customHeight="1" x14ac:dyDescent="0.2">
      <c r="B15" s="77"/>
      <c r="C15" s="37" t="s">
        <v>48</v>
      </c>
      <c r="D15" s="48"/>
      <c r="E15" s="49"/>
      <c r="F15" s="112"/>
      <c r="G15" s="50"/>
      <c r="H15" s="112"/>
      <c r="I15" s="49"/>
      <c r="J15" s="108"/>
      <c r="K15" s="116"/>
      <c r="L15" s="49"/>
      <c r="M15" s="108"/>
      <c r="N15" s="50"/>
      <c r="O15" s="112"/>
      <c r="P15" s="51"/>
      <c r="Q15" s="129">
        <f>D15*説明書!$E$114+F15*説明書!$E$115+H15*説明書!$E$116+J15*説明書!$E$118+K15*説明書!$E$117+M15*説明書!$E$119+O15*説明書!$E$120</f>
        <v>0</v>
      </c>
      <c r="R15" s="52">
        <f t="shared" si="0"/>
        <v>0</v>
      </c>
      <c r="S15" s="120"/>
      <c r="T15" s="50"/>
      <c r="U15" s="54">
        <f t="shared" si="1"/>
        <v>0</v>
      </c>
      <c r="V15" s="47"/>
      <c r="W15" s="53"/>
      <c r="X15" s="51"/>
      <c r="Y15" s="47"/>
      <c r="Z15" s="135" t="e">
        <f t="shared" si="2"/>
        <v>#DIV/0!</v>
      </c>
      <c r="AA15" s="136" t="e">
        <f t="shared" si="6"/>
        <v>#DIV/0!</v>
      </c>
      <c r="AB15" s="251" t="e">
        <f t="shared" si="3"/>
        <v>#DIV/0!</v>
      </c>
      <c r="AC15" s="79"/>
      <c r="AE15" s="150">
        <f>D15*説明書!$E$114</f>
        <v>0</v>
      </c>
      <c r="AF15" s="93">
        <f>F15*説明書!$E$115</f>
        <v>0</v>
      </c>
      <c r="AG15" s="85">
        <f>H15*説明書!$E$116</f>
        <v>0</v>
      </c>
      <c r="AH15" s="151">
        <f t="shared" si="4"/>
        <v>0</v>
      </c>
      <c r="AI15" s="152">
        <f>J15*説明書!$E$118+K15*説明書!$E$117</f>
        <v>0</v>
      </c>
      <c r="AJ15" s="153">
        <f>M15*説明書!$E$119</f>
        <v>0</v>
      </c>
      <c r="AK15" s="153">
        <f>O15*説明書!$E$120</f>
        <v>0</v>
      </c>
      <c r="AL15" s="154">
        <f t="shared" si="5"/>
        <v>0</v>
      </c>
    </row>
    <row r="16" spans="2:38" ht="24" customHeight="1" x14ac:dyDescent="0.2">
      <c r="B16" s="77"/>
      <c r="C16" s="37" t="s">
        <v>49</v>
      </c>
      <c r="D16" s="48"/>
      <c r="E16" s="49"/>
      <c r="F16" s="112"/>
      <c r="G16" s="50"/>
      <c r="H16" s="112"/>
      <c r="I16" s="49"/>
      <c r="J16" s="108"/>
      <c r="K16" s="116"/>
      <c r="L16" s="49"/>
      <c r="M16" s="108"/>
      <c r="N16" s="50"/>
      <c r="O16" s="112"/>
      <c r="P16" s="51"/>
      <c r="Q16" s="129">
        <f>D16*説明書!$E$114+F16*説明書!$E$115+H16*説明書!$E$116+J16*説明書!$E$118+K16*説明書!$E$117+M16*説明書!$E$119+O16*説明書!$E$120</f>
        <v>0</v>
      </c>
      <c r="R16" s="52">
        <f t="shared" si="0"/>
        <v>0</v>
      </c>
      <c r="S16" s="120"/>
      <c r="T16" s="50"/>
      <c r="U16" s="54">
        <f t="shared" si="1"/>
        <v>0</v>
      </c>
      <c r="V16" s="47"/>
      <c r="W16" s="53"/>
      <c r="X16" s="51"/>
      <c r="Y16" s="47"/>
      <c r="Z16" s="135" t="e">
        <f t="shared" si="2"/>
        <v>#DIV/0!</v>
      </c>
      <c r="AA16" s="136" t="e">
        <f t="shared" si="6"/>
        <v>#DIV/0!</v>
      </c>
      <c r="AB16" s="251" t="e">
        <f t="shared" si="3"/>
        <v>#DIV/0!</v>
      </c>
      <c r="AC16" s="79"/>
      <c r="AE16" s="150">
        <f>D16*説明書!$E$114</f>
        <v>0</v>
      </c>
      <c r="AF16" s="93">
        <f>F16*説明書!$E$115</f>
        <v>0</v>
      </c>
      <c r="AG16" s="85">
        <f>H16*説明書!$E$116</f>
        <v>0</v>
      </c>
      <c r="AH16" s="151">
        <f t="shared" si="4"/>
        <v>0</v>
      </c>
      <c r="AI16" s="152">
        <f>J16*説明書!$E$118+K16*説明書!$E$117</f>
        <v>0</v>
      </c>
      <c r="AJ16" s="153">
        <f>M16*説明書!$E$119</f>
        <v>0</v>
      </c>
      <c r="AK16" s="153">
        <f>O16*説明書!$E$120</f>
        <v>0</v>
      </c>
      <c r="AL16" s="154">
        <f t="shared" si="5"/>
        <v>0</v>
      </c>
    </row>
    <row r="17" spans="2:63" ht="24" customHeight="1" x14ac:dyDescent="0.2">
      <c r="B17" s="77"/>
      <c r="C17" s="37" t="s">
        <v>50</v>
      </c>
      <c r="D17" s="48"/>
      <c r="E17" s="49"/>
      <c r="F17" s="112"/>
      <c r="G17" s="50"/>
      <c r="H17" s="112"/>
      <c r="I17" s="49"/>
      <c r="J17" s="108"/>
      <c r="K17" s="116"/>
      <c r="L17" s="49"/>
      <c r="M17" s="108"/>
      <c r="N17" s="50"/>
      <c r="O17" s="112"/>
      <c r="P17" s="51"/>
      <c r="Q17" s="129">
        <f>D17*説明書!$E$114+F17*説明書!$E$115+H17*説明書!$E$116+J17*説明書!$E$118+K17*説明書!$E$117+M17*説明書!$E$119+O17*説明書!$E$120</f>
        <v>0</v>
      </c>
      <c r="R17" s="52">
        <f t="shared" si="0"/>
        <v>0</v>
      </c>
      <c r="S17" s="120"/>
      <c r="T17" s="50"/>
      <c r="U17" s="54">
        <f t="shared" si="1"/>
        <v>0</v>
      </c>
      <c r="V17" s="47"/>
      <c r="W17" s="53"/>
      <c r="X17" s="51"/>
      <c r="Y17" s="47"/>
      <c r="Z17" s="135" t="e">
        <f t="shared" si="2"/>
        <v>#DIV/0!</v>
      </c>
      <c r="AA17" s="136" t="e">
        <f t="shared" si="6"/>
        <v>#DIV/0!</v>
      </c>
      <c r="AB17" s="251" t="e">
        <f t="shared" si="3"/>
        <v>#DIV/0!</v>
      </c>
      <c r="AC17" s="79"/>
      <c r="AE17" s="150">
        <f>D17*説明書!$E$114</f>
        <v>0</v>
      </c>
      <c r="AF17" s="93">
        <f>F17*説明書!$E$115</f>
        <v>0</v>
      </c>
      <c r="AG17" s="85">
        <f>H17*説明書!$E$116</f>
        <v>0</v>
      </c>
      <c r="AH17" s="151">
        <f t="shared" si="4"/>
        <v>0</v>
      </c>
      <c r="AI17" s="152">
        <f>J17*説明書!$E$118+K17*説明書!$E$117</f>
        <v>0</v>
      </c>
      <c r="AJ17" s="153">
        <f>M17*説明書!$E$119</f>
        <v>0</v>
      </c>
      <c r="AK17" s="153">
        <f>O17*説明書!$E$120</f>
        <v>0</v>
      </c>
      <c r="AL17" s="154">
        <f t="shared" si="5"/>
        <v>0</v>
      </c>
    </row>
    <row r="18" spans="2:63" ht="24" customHeight="1" x14ac:dyDescent="0.2">
      <c r="B18" s="77"/>
      <c r="C18" s="37" t="s">
        <v>51</v>
      </c>
      <c r="D18" s="48"/>
      <c r="E18" s="49"/>
      <c r="F18" s="112"/>
      <c r="G18" s="50"/>
      <c r="H18" s="112"/>
      <c r="I18" s="49"/>
      <c r="J18" s="108"/>
      <c r="K18" s="116"/>
      <c r="L18" s="49"/>
      <c r="M18" s="108"/>
      <c r="N18" s="50"/>
      <c r="O18" s="112"/>
      <c r="P18" s="51"/>
      <c r="Q18" s="129">
        <f>D18*説明書!$E$114+F18*説明書!$E$115+H18*説明書!$E$116+J18*説明書!$E$118+K18*説明書!$E$117+M18*説明書!$E$119+O18*説明書!$E$120</f>
        <v>0</v>
      </c>
      <c r="R18" s="52">
        <f t="shared" si="0"/>
        <v>0</v>
      </c>
      <c r="S18" s="120"/>
      <c r="T18" s="50"/>
      <c r="U18" s="54">
        <f t="shared" si="1"/>
        <v>0</v>
      </c>
      <c r="V18" s="47"/>
      <c r="W18" s="53"/>
      <c r="X18" s="51"/>
      <c r="Y18" s="47"/>
      <c r="Z18" s="135" t="e">
        <f t="shared" si="2"/>
        <v>#DIV/0!</v>
      </c>
      <c r="AA18" s="136" t="e">
        <f t="shared" si="6"/>
        <v>#DIV/0!</v>
      </c>
      <c r="AB18" s="251" t="e">
        <f>U18/W18</f>
        <v>#DIV/0!</v>
      </c>
      <c r="AC18" s="79"/>
      <c r="AE18" s="150">
        <f>D18*説明書!$E$114</f>
        <v>0</v>
      </c>
      <c r="AF18" s="93">
        <f>F18*説明書!$E$115</f>
        <v>0</v>
      </c>
      <c r="AG18" s="85">
        <f>H18*説明書!$E$116</f>
        <v>0</v>
      </c>
      <c r="AH18" s="151">
        <f t="shared" si="4"/>
        <v>0</v>
      </c>
      <c r="AI18" s="152">
        <f>J18*説明書!$E$118+K18*説明書!$E$117</f>
        <v>0</v>
      </c>
      <c r="AJ18" s="153">
        <f>M18*説明書!$E$119</f>
        <v>0</v>
      </c>
      <c r="AK18" s="153">
        <f>O18*説明書!$E$120</f>
        <v>0</v>
      </c>
      <c r="AL18" s="154">
        <f t="shared" si="5"/>
        <v>0</v>
      </c>
    </row>
    <row r="19" spans="2:63" ht="24" customHeight="1" thickBot="1" x14ac:dyDescent="0.25">
      <c r="B19" s="77"/>
      <c r="C19" s="38" t="s">
        <v>52</v>
      </c>
      <c r="D19" s="55"/>
      <c r="E19" s="56"/>
      <c r="F19" s="113"/>
      <c r="G19" s="57"/>
      <c r="H19" s="113"/>
      <c r="I19" s="56"/>
      <c r="J19" s="109"/>
      <c r="K19" s="117"/>
      <c r="L19" s="56"/>
      <c r="M19" s="109"/>
      <c r="N19" s="57"/>
      <c r="O19" s="113"/>
      <c r="P19" s="58"/>
      <c r="Q19" s="130">
        <f>D19*説明書!$E$114+F19*説明書!$E$115+H19*説明書!$E$116+J19*説明書!$E$118+K19*説明書!$E$117+M19*説明書!$E$119+O19*説明書!$E$120</f>
        <v>0</v>
      </c>
      <c r="R19" s="59">
        <f t="shared" si="0"/>
        <v>0</v>
      </c>
      <c r="S19" s="121"/>
      <c r="T19" s="57"/>
      <c r="U19" s="61">
        <f t="shared" si="1"/>
        <v>0</v>
      </c>
      <c r="V19" s="47"/>
      <c r="W19" s="60"/>
      <c r="X19" s="58"/>
      <c r="Y19" s="47"/>
      <c r="Z19" s="137" t="e">
        <f t="shared" si="2"/>
        <v>#DIV/0!</v>
      </c>
      <c r="AA19" s="138" t="e">
        <f>Q19/X19*1000</f>
        <v>#DIV/0!</v>
      </c>
      <c r="AB19" s="252" t="e">
        <f t="shared" si="3"/>
        <v>#DIV/0!</v>
      </c>
      <c r="AC19" s="79"/>
      <c r="AE19" s="155">
        <f>D19*説明書!$E$114</f>
        <v>0</v>
      </c>
      <c r="AF19" s="94">
        <f>F19*説明書!$E$115</f>
        <v>0</v>
      </c>
      <c r="AG19" s="89">
        <f>H19*説明書!$E$116</f>
        <v>0</v>
      </c>
      <c r="AH19" s="156">
        <f t="shared" si="4"/>
        <v>0</v>
      </c>
      <c r="AI19" s="157">
        <f>J19*説明書!$E$118+K19*説明書!$E$117</f>
        <v>0</v>
      </c>
      <c r="AJ19" s="158">
        <f>M19*説明書!$E$119</f>
        <v>0</v>
      </c>
      <c r="AK19" s="158">
        <f>O19*説明書!$E$120</f>
        <v>0</v>
      </c>
      <c r="AL19" s="159">
        <f t="shared" si="5"/>
        <v>0</v>
      </c>
    </row>
    <row r="20" spans="2:63" ht="24" customHeight="1" thickBot="1" x14ac:dyDescent="0.25">
      <c r="B20" s="77"/>
      <c r="C20" s="39" t="s">
        <v>8</v>
      </c>
      <c r="D20" s="123">
        <f>SUM(D8:D19)</f>
        <v>0</v>
      </c>
      <c r="E20" s="124">
        <f>SUM(E8:E19)</f>
        <v>0</v>
      </c>
      <c r="F20" s="114">
        <f t="shared" ref="F20:Q20" si="7">SUM(F8:F19)</f>
        <v>0</v>
      </c>
      <c r="G20" s="125">
        <f t="shared" si="7"/>
        <v>0</v>
      </c>
      <c r="H20" s="114">
        <f t="shared" si="7"/>
        <v>0</v>
      </c>
      <c r="I20" s="125">
        <f t="shared" si="7"/>
        <v>0</v>
      </c>
      <c r="J20" s="110">
        <f t="shared" si="7"/>
        <v>0</v>
      </c>
      <c r="K20" s="118">
        <f t="shared" si="7"/>
        <v>0</v>
      </c>
      <c r="L20" s="125">
        <f t="shared" si="7"/>
        <v>0</v>
      </c>
      <c r="M20" s="110">
        <f t="shared" si="7"/>
        <v>0</v>
      </c>
      <c r="N20" s="125">
        <f t="shared" si="7"/>
        <v>0</v>
      </c>
      <c r="O20" s="114">
        <f t="shared" si="7"/>
        <v>0</v>
      </c>
      <c r="P20" s="125">
        <f t="shared" si="7"/>
        <v>0</v>
      </c>
      <c r="Q20" s="127">
        <f t="shared" si="7"/>
        <v>0</v>
      </c>
      <c r="R20" s="131">
        <f>SUM(R8:R19)</f>
        <v>0</v>
      </c>
      <c r="S20" s="122">
        <f>SUM(S8:S19)</f>
        <v>0</v>
      </c>
      <c r="T20" s="125">
        <f>SUM(T8:T19)</f>
        <v>0</v>
      </c>
      <c r="U20" s="62">
        <f>SUM(U8:U19)</f>
        <v>0</v>
      </c>
      <c r="V20" s="47"/>
      <c r="W20" s="132">
        <f t="shared" ref="W20" si="8">SUM(W8:W19)</f>
        <v>0</v>
      </c>
      <c r="X20" s="126">
        <f>SUM(X8:X19)</f>
        <v>0</v>
      </c>
      <c r="Y20" s="63"/>
      <c r="Z20" s="139" t="e">
        <f>Q20/W20</f>
        <v>#DIV/0!</v>
      </c>
      <c r="AA20" s="140" t="e">
        <f>Q20/X20*1000</f>
        <v>#DIV/0!</v>
      </c>
      <c r="AB20" s="253" t="e">
        <f>U20/W20</f>
        <v>#DIV/0!</v>
      </c>
      <c r="AC20" s="79"/>
      <c r="AE20" s="160">
        <f>D20*説明書!$E$114</f>
        <v>0</v>
      </c>
      <c r="AF20" s="95">
        <f>SUM(AF8:AF19)</f>
        <v>0</v>
      </c>
      <c r="AG20" s="90">
        <f>SUM(AG8:AG19)</f>
        <v>0</v>
      </c>
      <c r="AH20" s="161">
        <f t="shared" si="4"/>
        <v>0</v>
      </c>
      <c r="AI20" s="162">
        <f>J20*説明書!$E$118+K20*説明書!$E$117</f>
        <v>0</v>
      </c>
      <c r="AJ20" s="163">
        <f>M20*説明書!$E$119</f>
        <v>0</v>
      </c>
      <c r="AK20" s="163">
        <f>O20*説明書!$E$120</f>
        <v>0</v>
      </c>
      <c r="AL20" s="164">
        <f t="shared" si="5"/>
        <v>0</v>
      </c>
    </row>
    <row r="21" spans="2:63"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3" ht="18.75" customHeight="1" x14ac:dyDescent="0.2">
      <c r="B22" s="77"/>
      <c r="C22" s="71">
        <f>C6</f>
        <v>2024</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3"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3"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3"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K25" s="25"/>
      <c r="AL25" s="25"/>
      <c r="AM25" s="25"/>
      <c r="AN25" s="25"/>
      <c r="AO25" s="25"/>
      <c r="AP25" s="25"/>
      <c r="AR25" s="25"/>
      <c r="AS25" s="25"/>
      <c r="AT25" s="25"/>
      <c r="AU25" s="25"/>
      <c r="AV25" s="25"/>
      <c r="AW25" s="25"/>
      <c r="AY25" s="25"/>
      <c r="AZ25" s="25"/>
      <c r="BA25" s="25"/>
      <c r="BB25" s="25"/>
      <c r="BC25" s="25"/>
      <c r="BD25" s="25"/>
      <c r="BF25" s="25"/>
      <c r="BG25" s="25"/>
      <c r="BH25" s="25"/>
      <c r="BI25" s="25"/>
      <c r="BJ25" s="25"/>
      <c r="BK25" s="25"/>
    </row>
    <row r="26" spans="2:63"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25"/>
      <c r="AL26" s="25"/>
      <c r="AM26" s="25"/>
      <c r="AN26" s="25"/>
      <c r="AO26" s="25"/>
      <c r="AP26" s="25"/>
      <c r="AR26" s="25"/>
      <c r="AS26" s="25"/>
      <c r="AT26" s="25"/>
      <c r="AU26" s="25"/>
      <c r="AV26" s="25"/>
      <c r="AW26" s="25"/>
      <c r="AY26" s="25"/>
      <c r="AZ26" s="25"/>
      <c r="BA26" s="25"/>
      <c r="BB26" s="25"/>
      <c r="BC26" s="25"/>
      <c r="BD26" s="25"/>
      <c r="BF26" s="25"/>
      <c r="BG26" s="25"/>
      <c r="BH26" s="25"/>
      <c r="BI26" s="25"/>
      <c r="BJ26" s="25"/>
      <c r="BK26" s="25"/>
    </row>
    <row r="27" spans="2:63"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F27" s="25"/>
      <c r="AG27" s="25"/>
      <c r="AH27" s="25"/>
      <c r="AI27" s="25"/>
      <c r="AJ27" s="25"/>
      <c r="AK27" s="25"/>
      <c r="AL27" s="25"/>
      <c r="AM27" s="25"/>
      <c r="AN27" s="25"/>
      <c r="AO27" s="25"/>
      <c r="AP27" s="25"/>
      <c r="AR27" s="25"/>
      <c r="AS27" s="25"/>
      <c r="AT27" s="25"/>
      <c r="AU27" s="25"/>
      <c r="AV27" s="25"/>
      <c r="AW27" s="25"/>
      <c r="AY27" s="25"/>
      <c r="AZ27" s="25"/>
      <c r="BA27" s="25"/>
      <c r="BB27" s="25"/>
      <c r="BC27" s="25"/>
      <c r="BD27" s="25"/>
      <c r="BF27" s="25"/>
      <c r="BG27" s="25"/>
      <c r="BH27" s="25"/>
      <c r="BI27" s="25"/>
      <c r="BJ27" s="25"/>
      <c r="BK27" s="25"/>
    </row>
    <row r="28" spans="2:63"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F28" s="25"/>
      <c r="AG28" s="25"/>
      <c r="AH28" s="25"/>
      <c r="AI28" s="25"/>
      <c r="AJ28" s="25"/>
      <c r="AK28" s="25"/>
      <c r="AL28" s="25"/>
      <c r="AM28" s="25"/>
      <c r="AN28" s="25"/>
      <c r="AO28" s="25"/>
      <c r="AP28" s="25"/>
      <c r="AR28" s="25"/>
      <c r="AS28" s="25"/>
      <c r="AT28" s="25"/>
      <c r="AU28" s="25"/>
      <c r="AV28" s="25"/>
      <c r="AW28" s="25"/>
      <c r="AY28" s="25"/>
      <c r="AZ28" s="25"/>
      <c r="BA28" s="25"/>
      <c r="BB28" s="25"/>
      <c r="BC28" s="25"/>
      <c r="BD28" s="25"/>
      <c r="BF28" s="25"/>
      <c r="BG28" s="25"/>
      <c r="BH28" s="25"/>
      <c r="BI28" s="25"/>
      <c r="BJ28" s="25"/>
      <c r="BK28" s="25"/>
    </row>
    <row r="29" spans="2:63"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F29" s="25"/>
      <c r="AG29" s="25"/>
      <c r="AH29" s="25"/>
      <c r="AI29" s="25"/>
      <c r="AJ29" s="25"/>
      <c r="AK29" s="25"/>
      <c r="AL29" s="25"/>
      <c r="AM29" s="25"/>
      <c r="AN29" s="25"/>
      <c r="AO29" s="25"/>
      <c r="AP29" s="25"/>
      <c r="AR29" s="25"/>
      <c r="AS29" s="25"/>
      <c r="AT29" s="25"/>
      <c r="AU29" s="25"/>
      <c r="AV29" s="25"/>
      <c r="AW29" s="25"/>
      <c r="AY29" s="25"/>
      <c r="AZ29" s="25"/>
      <c r="BA29" s="25"/>
      <c r="BB29" s="25"/>
      <c r="BC29" s="25"/>
      <c r="BD29" s="25"/>
      <c r="BF29" s="25"/>
      <c r="BG29" s="25"/>
      <c r="BH29" s="25"/>
      <c r="BI29" s="25"/>
      <c r="BJ29" s="25"/>
      <c r="BK29" s="25"/>
    </row>
    <row r="30" spans="2:63"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F30" s="25"/>
      <c r="AG30" s="25"/>
      <c r="AH30" s="25"/>
      <c r="AI30" s="25"/>
      <c r="AJ30" s="25"/>
      <c r="AK30" s="25"/>
      <c r="AL30" s="25"/>
      <c r="AM30" s="25"/>
      <c r="AN30" s="25"/>
      <c r="AO30" s="25"/>
      <c r="AP30" s="25"/>
      <c r="AR30" s="25"/>
      <c r="AS30" s="25"/>
      <c r="AT30" s="25"/>
      <c r="AU30" s="25"/>
      <c r="AV30" s="25"/>
      <c r="AW30" s="25"/>
      <c r="AY30" s="25"/>
      <c r="AZ30" s="25"/>
      <c r="BA30" s="25"/>
      <c r="BB30" s="25"/>
      <c r="BC30" s="25"/>
      <c r="BD30" s="25"/>
      <c r="BF30" s="25"/>
      <c r="BG30" s="25"/>
      <c r="BH30" s="25"/>
      <c r="BI30" s="25"/>
      <c r="BJ30" s="25"/>
      <c r="BK30" s="25"/>
    </row>
    <row r="31" spans="2:63"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F31" s="25"/>
      <c r="AG31" s="25"/>
      <c r="AH31" s="25"/>
      <c r="AI31" s="25"/>
      <c r="AJ31" s="25"/>
      <c r="AK31" s="25"/>
      <c r="AL31" s="25"/>
      <c r="AM31" s="25"/>
      <c r="AN31" s="25"/>
      <c r="AO31" s="25"/>
      <c r="AP31" s="25"/>
      <c r="AR31" s="25"/>
      <c r="AS31" s="25"/>
      <c r="AT31" s="25"/>
      <c r="AU31" s="25"/>
      <c r="AV31" s="25"/>
      <c r="AW31" s="25"/>
      <c r="AY31" s="25"/>
      <c r="AZ31" s="25"/>
      <c r="BA31" s="25"/>
      <c r="BB31" s="25"/>
      <c r="BC31" s="25"/>
      <c r="BD31" s="25"/>
      <c r="BF31" s="25"/>
      <c r="BG31" s="25"/>
      <c r="BH31" s="25"/>
      <c r="BI31" s="25"/>
      <c r="BJ31" s="25"/>
      <c r="BK31" s="25"/>
    </row>
    <row r="32" spans="2:63"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F32" s="25"/>
      <c r="AG32" s="25"/>
      <c r="AH32" s="25"/>
      <c r="AI32" s="25"/>
      <c r="AJ32" s="25"/>
      <c r="AK32" s="25"/>
      <c r="AL32" s="25"/>
      <c r="AM32" s="25"/>
      <c r="AN32" s="25"/>
      <c r="AO32" s="25"/>
      <c r="AP32" s="25"/>
      <c r="AR32" s="25"/>
      <c r="AS32" s="25"/>
      <c r="AT32" s="25"/>
      <c r="AU32" s="25"/>
      <c r="AV32" s="25"/>
      <c r="AW32" s="25"/>
      <c r="AY32" s="25"/>
      <c r="AZ32" s="25"/>
      <c r="BA32" s="25"/>
      <c r="BB32" s="25"/>
      <c r="BC32" s="25"/>
      <c r="BD32" s="25"/>
      <c r="BF32" s="25"/>
      <c r="BG32" s="25"/>
      <c r="BH32" s="25"/>
      <c r="BI32" s="25"/>
      <c r="BJ32" s="25"/>
      <c r="BK32" s="25"/>
    </row>
    <row r="33" spans="2:63"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F33" s="25"/>
      <c r="AG33" s="25"/>
      <c r="AH33" s="25"/>
      <c r="AI33" s="25"/>
      <c r="AJ33" s="25"/>
      <c r="AK33" s="25"/>
      <c r="AL33" s="25"/>
      <c r="AM33" s="25"/>
      <c r="AN33" s="25"/>
      <c r="AO33" s="25"/>
      <c r="AP33" s="25"/>
      <c r="AR33" s="25"/>
      <c r="AS33" s="25"/>
      <c r="AT33" s="25"/>
      <c r="AU33" s="25"/>
      <c r="AV33" s="25"/>
      <c r="AW33" s="25"/>
      <c r="AY33" s="25"/>
      <c r="AZ33" s="25"/>
      <c r="BA33" s="25"/>
      <c r="BB33" s="25"/>
      <c r="BC33" s="25"/>
      <c r="BD33" s="25"/>
      <c r="BF33" s="25"/>
      <c r="BG33" s="25"/>
      <c r="BH33" s="25"/>
      <c r="BI33" s="25"/>
      <c r="BJ33" s="25"/>
      <c r="BK33" s="25"/>
    </row>
    <row r="34" spans="2:63"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F34" s="25"/>
      <c r="AG34" s="25"/>
      <c r="AH34" s="25"/>
      <c r="AI34" s="25"/>
      <c r="AJ34" s="25"/>
      <c r="AK34" s="25"/>
      <c r="AL34" s="25"/>
      <c r="AM34" s="25"/>
      <c r="AN34" s="25"/>
      <c r="AO34" s="25"/>
      <c r="AP34" s="25"/>
      <c r="AR34" s="25"/>
      <c r="AS34" s="25"/>
      <c r="AT34" s="25"/>
      <c r="AU34" s="25"/>
      <c r="AV34" s="25"/>
      <c r="AW34" s="25"/>
      <c r="AY34" s="25"/>
      <c r="AZ34" s="25"/>
      <c r="BA34" s="25"/>
      <c r="BB34" s="25"/>
      <c r="BC34" s="25"/>
      <c r="BD34" s="25"/>
      <c r="BF34" s="25"/>
      <c r="BG34" s="25"/>
      <c r="BH34" s="25"/>
      <c r="BI34" s="25"/>
      <c r="BJ34" s="25"/>
      <c r="BK34" s="25"/>
    </row>
    <row r="35" spans="2:63"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F35" s="25"/>
      <c r="AG35" s="25"/>
      <c r="AH35" s="25"/>
      <c r="AI35" s="25"/>
      <c r="AJ35" s="25"/>
      <c r="AK35" s="25"/>
      <c r="AL35" s="25"/>
      <c r="AM35" s="25"/>
      <c r="AN35" s="25"/>
      <c r="AO35" s="25"/>
      <c r="AP35" s="25"/>
      <c r="AR35" s="25"/>
      <c r="AS35" s="25"/>
      <c r="AT35" s="25"/>
      <c r="AU35" s="25"/>
      <c r="AV35" s="25"/>
      <c r="AW35" s="25"/>
      <c r="AY35" s="25"/>
      <c r="AZ35" s="25"/>
      <c r="BA35" s="25"/>
      <c r="BB35" s="25"/>
      <c r="BC35" s="25"/>
      <c r="BD35" s="25"/>
      <c r="BF35" s="25"/>
      <c r="BG35" s="25"/>
      <c r="BH35" s="25"/>
      <c r="BI35" s="25"/>
      <c r="BJ35" s="25"/>
      <c r="BK35" s="25"/>
    </row>
    <row r="36" spans="2:63" ht="18.75" customHeight="1" x14ac:dyDescent="0.2">
      <c r="B36" s="77"/>
      <c r="C36" s="71">
        <f>C6</f>
        <v>2024</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F36" s="25"/>
      <c r="AG36" s="25"/>
      <c r="AH36" s="25"/>
      <c r="AI36" s="25"/>
      <c r="AJ36" s="25"/>
      <c r="AK36" s="25"/>
      <c r="AL36" s="25"/>
      <c r="AM36" s="25"/>
      <c r="AN36" s="25"/>
      <c r="AO36" s="25"/>
      <c r="AP36" s="25"/>
      <c r="AR36" s="25"/>
      <c r="AS36" s="25"/>
      <c r="AT36" s="25"/>
      <c r="AU36" s="25"/>
      <c r="AV36" s="25"/>
      <c r="AW36" s="25"/>
      <c r="AY36" s="25"/>
      <c r="AZ36" s="25"/>
      <c r="BA36" s="25"/>
      <c r="BB36" s="25"/>
      <c r="BC36" s="25"/>
      <c r="BD36" s="25"/>
      <c r="BF36" s="25"/>
      <c r="BG36" s="25"/>
      <c r="BH36" s="25"/>
      <c r="BI36" s="25"/>
      <c r="BJ36" s="25"/>
      <c r="BK36" s="25"/>
    </row>
    <row r="37" spans="2:63"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F37" s="25"/>
      <c r="AG37" s="25"/>
      <c r="AH37" s="25"/>
      <c r="AI37" s="25"/>
      <c r="AJ37" s="25"/>
      <c r="AK37" s="25"/>
      <c r="AL37" s="25"/>
      <c r="AM37" s="25"/>
      <c r="AN37" s="25"/>
      <c r="AO37" s="25"/>
      <c r="AP37" s="25"/>
      <c r="AR37" s="25"/>
      <c r="AS37" s="25"/>
      <c r="AT37" s="25"/>
      <c r="AU37" s="25"/>
      <c r="AV37" s="25"/>
      <c r="AW37" s="25"/>
      <c r="AY37" s="25"/>
      <c r="AZ37" s="25"/>
      <c r="BA37" s="25"/>
      <c r="BB37" s="25"/>
      <c r="BC37" s="25"/>
      <c r="BD37" s="25"/>
      <c r="BF37" s="25"/>
      <c r="BG37" s="25"/>
      <c r="BH37" s="25"/>
      <c r="BI37" s="25"/>
      <c r="BJ37" s="25"/>
      <c r="BK37" s="25"/>
    </row>
    <row r="38" spans="2:63"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F38" s="25"/>
      <c r="AG38" s="25"/>
      <c r="AH38" s="25"/>
      <c r="AI38" s="25"/>
      <c r="AJ38" s="25"/>
      <c r="AK38" s="25"/>
      <c r="AL38" s="25"/>
      <c r="AM38" s="25"/>
      <c r="AN38" s="25"/>
      <c r="AO38" s="25"/>
      <c r="AP38" s="25"/>
      <c r="AR38" s="25"/>
      <c r="AS38" s="25"/>
      <c r="AT38" s="25"/>
      <c r="AU38" s="25"/>
      <c r="AV38" s="25"/>
      <c r="AW38" s="25"/>
      <c r="AY38" s="25"/>
      <c r="AZ38" s="25"/>
      <c r="BA38" s="25"/>
      <c r="BB38" s="25"/>
      <c r="BC38" s="25"/>
      <c r="BD38" s="25"/>
      <c r="BF38" s="25"/>
      <c r="BG38" s="25"/>
      <c r="BH38" s="25"/>
      <c r="BI38" s="25"/>
      <c r="BJ38" s="25"/>
      <c r="BK38" s="25"/>
    </row>
    <row r="39" spans="2:63"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F39" s="25"/>
      <c r="AG39" s="25"/>
      <c r="AH39" s="25"/>
      <c r="AI39" s="25"/>
      <c r="AJ39" s="25"/>
      <c r="AK39" s="25"/>
      <c r="AL39" s="25"/>
      <c r="AM39" s="25"/>
      <c r="AN39" s="25"/>
      <c r="AO39" s="25"/>
      <c r="AP39" s="25"/>
      <c r="AR39" s="25"/>
      <c r="AS39" s="25"/>
      <c r="AT39" s="25"/>
      <c r="AU39" s="25"/>
      <c r="AV39" s="25"/>
      <c r="AW39" s="25"/>
      <c r="AY39" s="25"/>
      <c r="AZ39" s="25"/>
      <c r="BA39" s="25"/>
      <c r="BB39" s="25"/>
      <c r="BC39" s="25"/>
      <c r="BD39" s="25"/>
      <c r="BF39" s="25"/>
      <c r="BG39" s="25"/>
      <c r="BH39" s="25"/>
      <c r="BI39" s="25"/>
      <c r="BJ39" s="25"/>
      <c r="BK39" s="25"/>
    </row>
    <row r="40" spans="2:63"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F40" s="25"/>
      <c r="AG40" s="25"/>
      <c r="AH40" s="25"/>
      <c r="AI40" s="25"/>
      <c r="AJ40" s="25"/>
      <c r="AK40" s="25"/>
      <c r="AL40" s="25"/>
      <c r="AM40" s="25"/>
      <c r="AN40" s="25"/>
      <c r="AO40" s="25"/>
      <c r="AP40" s="25"/>
      <c r="AR40" s="25"/>
      <c r="AS40" s="25"/>
      <c r="AT40" s="25"/>
      <c r="AU40" s="25"/>
      <c r="AV40" s="25"/>
      <c r="AW40" s="25"/>
      <c r="AY40" s="25"/>
      <c r="AZ40" s="25"/>
      <c r="BA40" s="25"/>
      <c r="BB40" s="25"/>
      <c r="BC40" s="25"/>
      <c r="BD40" s="25"/>
      <c r="BF40" s="25"/>
      <c r="BG40" s="25"/>
      <c r="BH40" s="25"/>
      <c r="BI40" s="25"/>
      <c r="BJ40" s="25"/>
      <c r="BK40" s="25"/>
    </row>
    <row r="41" spans="2:63"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F41" s="25"/>
      <c r="AG41" s="25"/>
      <c r="AH41" s="25"/>
      <c r="AI41" s="25"/>
      <c r="AJ41" s="25"/>
      <c r="AK41" s="25"/>
      <c r="AL41" s="25"/>
      <c r="AM41" s="25"/>
      <c r="AN41" s="25"/>
      <c r="AO41" s="25"/>
      <c r="AP41" s="25"/>
      <c r="AR41" s="25"/>
      <c r="AS41" s="25"/>
      <c r="AT41" s="25"/>
      <c r="AU41" s="25"/>
      <c r="AV41" s="25"/>
      <c r="AW41" s="25"/>
      <c r="AY41" s="25"/>
      <c r="AZ41" s="25"/>
      <c r="BA41" s="25"/>
      <c r="BB41" s="25"/>
      <c r="BC41" s="25"/>
      <c r="BD41" s="25"/>
      <c r="BF41" s="25"/>
      <c r="BG41" s="25"/>
      <c r="BH41" s="25"/>
      <c r="BI41" s="25"/>
      <c r="BJ41" s="25"/>
      <c r="BK41" s="25"/>
    </row>
    <row r="42" spans="2:63"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F42" s="25"/>
      <c r="AG42" s="25"/>
      <c r="AH42" s="25"/>
      <c r="AI42" s="25"/>
      <c r="AJ42" s="25"/>
      <c r="AK42" s="25"/>
      <c r="AL42" s="25"/>
      <c r="AM42" s="25"/>
      <c r="AN42" s="25"/>
      <c r="AO42" s="25"/>
      <c r="AP42" s="25"/>
      <c r="AR42" s="25"/>
      <c r="AS42" s="25"/>
      <c r="AT42" s="25"/>
      <c r="AU42" s="25"/>
      <c r="AV42" s="25"/>
      <c r="AW42" s="25"/>
      <c r="AY42" s="25"/>
      <c r="AZ42" s="25"/>
      <c r="BA42" s="25"/>
      <c r="BB42" s="25"/>
      <c r="BC42" s="25"/>
      <c r="BD42" s="25"/>
      <c r="BF42" s="25"/>
      <c r="BG42" s="25"/>
      <c r="BH42" s="25"/>
      <c r="BI42" s="25"/>
      <c r="BJ42" s="25"/>
      <c r="BK42" s="25"/>
    </row>
    <row r="43" spans="2:63"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F43" s="25"/>
      <c r="AG43" s="25"/>
      <c r="AH43" s="25"/>
      <c r="AI43" s="25"/>
      <c r="AJ43" s="25"/>
      <c r="AK43" s="25"/>
      <c r="AL43" s="25"/>
      <c r="AM43" s="25"/>
      <c r="AN43" s="25"/>
      <c r="AO43" s="25"/>
      <c r="AP43" s="25"/>
      <c r="AR43" s="25"/>
      <c r="AS43" s="25"/>
      <c r="AT43" s="25"/>
      <c r="AU43" s="25"/>
      <c r="AV43" s="25"/>
      <c r="AW43" s="25"/>
      <c r="AY43" s="25"/>
      <c r="AZ43" s="25"/>
      <c r="BA43" s="25"/>
      <c r="BB43" s="25"/>
      <c r="BC43" s="25"/>
      <c r="BD43" s="25"/>
      <c r="BF43" s="25"/>
      <c r="BG43" s="25"/>
      <c r="BH43" s="25"/>
      <c r="BI43" s="25"/>
      <c r="BJ43" s="25"/>
      <c r="BK43" s="25"/>
    </row>
    <row r="44" spans="2:63"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F44" s="25"/>
      <c r="AG44" s="25"/>
      <c r="AH44" s="25"/>
      <c r="AI44" s="25"/>
      <c r="AJ44" s="25"/>
      <c r="AK44" s="25"/>
      <c r="AL44" s="25"/>
      <c r="AM44" s="25"/>
      <c r="AN44" s="25"/>
      <c r="AO44" s="25"/>
      <c r="AP44" s="25"/>
      <c r="AR44" s="25"/>
      <c r="AS44" s="25"/>
      <c r="AT44" s="25"/>
      <c r="AU44" s="25"/>
      <c r="AV44" s="25"/>
      <c r="AW44" s="25"/>
      <c r="AY44" s="25"/>
      <c r="AZ44" s="25"/>
      <c r="BA44" s="25"/>
      <c r="BB44" s="25"/>
      <c r="BC44" s="25"/>
      <c r="BD44" s="25"/>
      <c r="BF44" s="25"/>
      <c r="BG44" s="25"/>
      <c r="BH44" s="25"/>
      <c r="BI44" s="25"/>
      <c r="BJ44" s="25"/>
      <c r="BK44" s="25"/>
    </row>
    <row r="45" spans="2:63"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F45" s="25"/>
      <c r="AG45" s="25"/>
      <c r="AH45" s="25"/>
      <c r="AI45" s="25"/>
      <c r="AJ45" s="25"/>
      <c r="AK45" s="25"/>
      <c r="AL45" s="25"/>
      <c r="AM45" s="25"/>
      <c r="AN45" s="25"/>
      <c r="AO45" s="25"/>
      <c r="AP45" s="25"/>
      <c r="AR45" s="25"/>
      <c r="AS45" s="25"/>
      <c r="AT45" s="25"/>
      <c r="AU45" s="25"/>
      <c r="AV45" s="25"/>
      <c r="AW45" s="25"/>
      <c r="AY45" s="25"/>
      <c r="AZ45" s="25"/>
      <c r="BA45" s="25"/>
      <c r="BB45" s="25"/>
      <c r="BC45" s="25"/>
      <c r="BD45" s="25"/>
      <c r="BF45" s="25"/>
      <c r="BG45" s="25"/>
      <c r="BH45" s="25"/>
      <c r="BI45" s="25"/>
      <c r="BJ45" s="25"/>
      <c r="BK45" s="25"/>
    </row>
    <row r="46" spans="2:63"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F46" s="25"/>
      <c r="AG46" s="25"/>
      <c r="AH46" s="25"/>
      <c r="AI46" s="25"/>
      <c r="AJ46" s="25"/>
      <c r="AK46" s="25"/>
      <c r="AL46" s="25"/>
      <c r="AM46" s="25"/>
      <c r="AN46" s="25"/>
      <c r="AO46" s="25"/>
      <c r="AP46" s="25"/>
      <c r="AR46" s="25"/>
      <c r="AS46" s="25"/>
      <c r="AT46" s="25"/>
      <c r="AU46" s="25"/>
      <c r="AV46" s="25"/>
      <c r="AW46" s="25"/>
      <c r="AY46" s="25"/>
      <c r="AZ46" s="25"/>
      <c r="BA46" s="25"/>
      <c r="BB46" s="25"/>
      <c r="BC46" s="25"/>
      <c r="BD46" s="25"/>
      <c r="BF46" s="25"/>
      <c r="BG46" s="25"/>
      <c r="BH46" s="25"/>
      <c r="BI46" s="25"/>
      <c r="BJ46" s="25"/>
      <c r="BK46" s="25"/>
    </row>
    <row r="47" spans="2:63"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F47" s="25"/>
      <c r="AG47" s="25"/>
      <c r="AH47" s="25"/>
      <c r="AI47" s="25"/>
      <c r="AJ47" s="25"/>
      <c r="AK47" s="25"/>
      <c r="AL47" s="25"/>
      <c r="AM47" s="25"/>
      <c r="AN47" s="25"/>
      <c r="AO47" s="25"/>
      <c r="AP47" s="25"/>
      <c r="AR47" s="25"/>
      <c r="AS47" s="25"/>
      <c r="AT47" s="25"/>
      <c r="AU47" s="25"/>
      <c r="AV47" s="25"/>
      <c r="AW47" s="25"/>
      <c r="AY47" s="25"/>
      <c r="AZ47" s="25"/>
      <c r="BA47" s="25"/>
      <c r="BB47" s="25"/>
      <c r="BC47" s="25"/>
      <c r="BD47" s="25"/>
      <c r="BF47" s="25"/>
      <c r="BG47" s="25"/>
      <c r="BH47" s="25"/>
      <c r="BI47" s="25"/>
      <c r="BJ47" s="25"/>
      <c r="BK47" s="25"/>
    </row>
    <row r="48" spans="2:63"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F48" s="25"/>
      <c r="AG48" s="25"/>
      <c r="AH48" s="25"/>
      <c r="AI48" s="25"/>
      <c r="AJ48" s="25"/>
      <c r="AK48" s="25"/>
      <c r="AL48" s="25"/>
      <c r="AM48" s="25"/>
      <c r="AN48" s="25"/>
      <c r="AO48" s="25"/>
      <c r="AP48" s="25"/>
      <c r="AR48" s="25"/>
      <c r="AS48" s="25"/>
      <c r="AT48" s="25"/>
      <c r="AU48" s="25"/>
      <c r="AV48" s="25"/>
      <c r="AW48" s="25"/>
      <c r="AY48" s="25"/>
      <c r="AZ48" s="25"/>
      <c r="BA48" s="25"/>
      <c r="BB48" s="25"/>
      <c r="BC48" s="25"/>
      <c r="BD48" s="25"/>
      <c r="BF48" s="25"/>
      <c r="BG48" s="25"/>
      <c r="BH48" s="25"/>
      <c r="BI48" s="25"/>
      <c r="BJ48" s="25"/>
      <c r="BK48" s="25"/>
    </row>
    <row r="49" spans="2:63"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F49" s="25"/>
      <c r="AG49" s="25"/>
      <c r="AH49" s="25"/>
      <c r="AI49" s="25"/>
      <c r="AJ49" s="25"/>
      <c r="AK49" s="25"/>
      <c r="AL49" s="25"/>
      <c r="AM49" s="25"/>
      <c r="AN49" s="25"/>
      <c r="AO49" s="25"/>
      <c r="AP49" s="25"/>
      <c r="AR49" s="25"/>
      <c r="AS49" s="25"/>
      <c r="AT49" s="25"/>
      <c r="AU49" s="25"/>
      <c r="AV49" s="25"/>
      <c r="AW49" s="25"/>
      <c r="AY49" s="25"/>
      <c r="AZ49" s="25"/>
      <c r="BA49" s="25"/>
      <c r="BB49" s="25"/>
      <c r="BC49" s="25"/>
      <c r="BD49" s="25"/>
      <c r="BF49" s="25"/>
      <c r="BG49" s="25"/>
      <c r="BH49" s="25"/>
      <c r="BI49" s="25"/>
      <c r="BJ49" s="25"/>
      <c r="BK49" s="25"/>
    </row>
    <row r="50" spans="2:63"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F50" s="25"/>
      <c r="AG50" s="25"/>
      <c r="AH50" s="25"/>
      <c r="AI50" s="25"/>
      <c r="AJ50" s="25"/>
      <c r="AK50" s="25"/>
      <c r="AL50" s="25"/>
      <c r="AM50" s="25"/>
      <c r="AN50" s="25"/>
      <c r="AO50" s="25"/>
      <c r="AP50" s="25"/>
      <c r="AR50" s="25"/>
      <c r="AS50" s="25"/>
      <c r="AT50" s="25"/>
      <c r="AU50" s="25"/>
      <c r="AV50" s="25"/>
      <c r="AW50" s="25"/>
      <c r="AY50" s="25"/>
      <c r="AZ50" s="25"/>
      <c r="BA50" s="25"/>
      <c r="BB50" s="25"/>
      <c r="BC50" s="25"/>
      <c r="BD50" s="25"/>
      <c r="BF50" s="25"/>
      <c r="BG50" s="25"/>
      <c r="BH50" s="25"/>
      <c r="BI50" s="25"/>
      <c r="BJ50" s="25"/>
      <c r="BK50" s="25"/>
    </row>
  </sheetData>
  <mergeCells count="16">
    <mergeCell ref="AE5:AE6"/>
    <mergeCell ref="AF5:AH5"/>
    <mergeCell ref="AI5:AL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D7E06-7B27-48AF-BFB6-601C378DD78B}">
  <sheetPr>
    <tabColor rgb="FF92D050"/>
    <pageSetUpPr fitToPage="1"/>
  </sheetPr>
  <dimension ref="B1:BK50"/>
  <sheetViews>
    <sheetView showGridLines="0" view="pageBreakPreview" topLeftCell="A25" zoomScale="80" zoomScaleNormal="80" zoomScaleSheetLayoutView="80" workbookViewId="0">
      <selection activeCell="W7" sqref="W7"/>
    </sheetView>
  </sheetViews>
  <sheetFormatPr defaultRowHeight="13.2" x14ac:dyDescent="0.2"/>
  <cols>
    <col min="1" max="1" width="1.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0" width="12.21875" style="13" customWidth="1"/>
    <col min="31" max="35" width="10" style="13" customWidth="1"/>
    <col min="36" max="41" width="8.88671875" style="13"/>
    <col min="42" max="43" width="2.33203125" style="13" customWidth="1"/>
    <col min="44" max="48" width="8.88671875" style="13"/>
    <col min="49" max="49" width="10.6640625" style="13" customWidth="1"/>
    <col min="50" max="50" width="2.33203125" style="13" customWidth="1"/>
    <col min="51" max="55" width="8.88671875" style="13"/>
    <col min="56" max="56" width="11.88671875" style="13" customWidth="1"/>
    <col min="57" max="57" width="2.109375" style="13" customWidth="1"/>
    <col min="58" max="62" width="8.88671875" style="13"/>
    <col min="63" max="63" width="10.6640625" style="13" customWidth="1"/>
    <col min="64" max="64" width="2.33203125" style="13" customWidth="1"/>
    <col min="65" max="16384" width="8.88671875" style="13"/>
  </cols>
  <sheetData>
    <row r="1" spans="2:38" ht="4.8" customHeight="1" thickBot="1" x14ac:dyDescent="0.25"/>
    <row r="2" spans="2:38"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8" ht="19.2" x14ac:dyDescent="0.2">
      <c r="B3" s="77"/>
      <c r="C3" s="166" t="s">
        <v>54</v>
      </c>
      <c r="D3" s="25"/>
      <c r="E3" s="25"/>
      <c r="G3" s="106">
        <f>C6</f>
        <v>2025</v>
      </c>
      <c r="H3" s="106" t="s">
        <v>36</v>
      </c>
      <c r="I3" s="25"/>
      <c r="J3" s="25"/>
      <c r="K3" s="25"/>
      <c r="L3" s="78" t="s">
        <v>53</v>
      </c>
      <c r="M3" s="25"/>
      <c r="N3" s="25"/>
      <c r="O3" s="25"/>
      <c r="P3" s="25"/>
      <c r="Q3" s="25"/>
      <c r="R3" s="25"/>
      <c r="S3" s="25"/>
      <c r="T3" s="25"/>
      <c r="U3" s="25"/>
      <c r="W3" s="78" t="s">
        <v>85</v>
      </c>
      <c r="X3" s="25"/>
      <c r="Z3" s="25"/>
      <c r="AA3" s="25"/>
      <c r="AB3" s="25"/>
      <c r="AC3" s="79"/>
      <c r="AE3" s="13" t="s">
        <v>90</v>
      </c>
    </row>
    <row r="4" spans="2:38"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8" ht="18.75" customHeight="1" x14ac:dyDescent="0.2">
      <c r="B5" s="77"/>
      <c r="C5" s="15" t="s">
        <v>25</v>
      </c>
      <c r="D5" s="278" t="s">
        <v>76</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E5" s="255" t="s">
        <v>75</v>
      </c>
      <c r="AF5" s="257" t="s">
        <v>71</v>
      </c>
      <c r="AG5" s="258"/>
      <c r="AH5" s="259"/>
      <c r="AI5" s="260" t="s">
        <v>74</v>
      </c>
      <c r="AJ5" s="261"/>
      <c r="AK5" s="261"/>
      <c r="AL5" s="262"/>
    </row>
    <row r="6" spans="2:38" ht="37.200000000000003" customHeight="1" x14ac:dyDescent="0.2">
      <c r="B6" s="77"/>
      <c r="C6" s="263">
        <v>2025</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E6" s="256"/>
      <c r="AF6" s="91" t="s">
        <v>72</v>
      </c>
      <c r="AG6" s="87" t="s">
        <v>1</v>
      </c>
      <c r="AH6" s="165" t="s">
        <v>73</v>
      </c>
      <c r="AI6" s="91" t="s">
        <v>89</v>
      </c>
      <c r="AJ6" s="87" t="s">
        <v>3</v>
      </c>
      <c r="AK6" s="87" t="s">
        <v>4</v>
      </c>
      <c r="AL6" s="165" t="s">
        <v>73</v>
      </c>
    </row>
    <row r="7" spans="2:38"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33" t="s">
        <v>20</v>
      </c>
      <c r="V7" s="24"/>
      <c r="W7" s="34"/>
      <c r="X7" s="35" t="s">
        <v>30</v>
      </c>
      <c r="Y7" s="24"/>
      <c r="Z7" s="69" t="s">
        <v>57</v>
      </c>
      <c r="AA7" s="70" t="s">
        <v>69</v>
      </c>
      <c r="AB7" s="239" t="s">
        <v>92</v>
      </c>
      <c r="AC7" s="79"/>
      <c r="AE7" s="141"/>
      <c r="AF7" s="18"/>
      <c r="AG7" s="19"/>
      <c r="AH7" s="142"/>
      <c r="AI7" s="143"/>
      <c r="AJ7" s="144"/>
      <c r="AK7" s="144"/>
      <c r="AL7" s="142"/>
    </row>
    <row r="8" spans="2:38" ht="24" customHeight="1" x14ac:dyDescent="0.2">
      <c r="B8" s="77"/>
      <c r="C8" s="36" t="s">
        <v>41</v>
      </c>
      <c r="D8" s="40"/>
      <c r="E8" s="41"/>
      <c r="F8" s="111"/>
      <c r="G8" s="42"/>
      <c r="H8" s="111"/>
      <c r="I8" s="41"/>
      <c r="J8" s="107"/>
      <c r="K8" s="115"/>
      <c r="L8" s="41"/>
      <c r="M8" s="107"/>
      <c r="N8" s="42"/>
      <c r="O8" s="111"/>
      <c r="P8" s="43"/>
      <c r="Q8" s="128">
        <f>D8*説明書!$E$114+F8*説明書!$E$115+H8*説明書!$E$116+J8*説明書!$E$118+K8*説明書!$E$117+M8*説明書!$E$119+O8*説明書!$E$120</f>
        <v>0</v>
      </c>
      <c r="R8" s="44">
        <f>E8+G8+I8+L8+N8+P8</f>
        <v>0</v>
      </c>
      <c r="S8" s="119"/>
      <c r="T8" s="42"/>
      <c r="U8" s="46">
        <f>R8+T8</f>
        <v>0</v>
      </c>
      <c r="V8" s="47"/>
      <c r="W8" s="45"/>
      <c r="X8" s="43"/>
      <c r="Y8" s="47"/>
      <c r="Z8" s="133" t="e">
        <f>Q8/W8</f>
        <v>#DIV/0!</v>
      </c>
      <c r="AA8" s="134" t="e">
        <f>Q8/X8*1000</f>
        <v>#DIV/0!</v>
      </c>
      <c r="AB8" s="250" t="e">
        <f>U8/W8</f>
        <v>#DIV/0!</v>
      </c>
      <c r="AC8" s="79"/>
      <c r="AE8" s="145">
        <f>D8*説明書!$E$114</f>
        <v>0</v>
      </c>
      <c r="AF8" s="92">
        <f>F8*説明書!$E$115</f>
        <v>0</v>
      </c>
      <c r="AG8" s="88">
        <f>H8*説明書!$E$116</f>
        <v>0</v>
      </c>
      <c r="AH8" s="146">
        <f>SUM(AF8:AG8)</f>
        <v>0</v>
      </c>
      <c r="AI8" s="147">
        <f>J8*説明書!$E$118+K8*説明書!$E$117</f>
        <v>0</v>
      </c>
      <c r="AJ8" s="148">
        <f>M8*説明書!$E$119</f>
        <v>0</v>
      </c>
      <c r="AK8" s="148">
        <f>O8*説明書!$E$120</f>
        <v>0</v>
      </c>
      <c r="AL8" s="149">
        <f>SUM(AI8:AK8)</f>
        <v>0</v>
      </c>
    </row>
    <row r="9" spans="2:38" ht="24" customHeight="1" x14ac:dyDescent="0.2">
      <c r="B9" s="77"/>
      <c r="C9" s="37" t="s">
        <v>42</v>
      </c>
      <c r="D9" s="48"/>
      <c r="E9" s="49"/>
      <c r="F9" s="112"/>
      <c r="G9" s="50"/>
      <c r="H9" s="112"/>
      <c r="I9" s="49"/>
      <c r="J9" s="108"/>
      <c r="K9" s="116"/>
      <c r="L9" s="49"/>
      <c r="M9" s="108"/>
      <c r="N9" s="50"/>
      <c r="O9" s="112"/>
      <c r="P9" s="51"/>
      <c r="Q9" s="129">
        <f>D9*説明書!$E$114+F9*説明書!$E$115+H9*説明書!$E$116+J9*説明書!$E$118+K9*説明書!$E$117+M9*説明書!$E$119+O9*説明書!$E$120</f>
        <v>0</v>
      </c>
      <c r="R9" s="52">
        <f t="shared" ref="R9:R19" si="0">E9+G9+I9+L9+N9+P9</f>
        <v>0</v>
      </c>
      <c r="S9" s="120"/>
      <c r="T9" s="50"/>
      <c r="U9" s="54">
        <f t="shared" ref="U9:U19" si="1">R9+T9</f>
        <v>0</v>
      </c>
      <c r="V9" s="47"/>
      <c r="W9" s="53"/>
      <c r="X9" s="51"/>
      <c r="Y9" s="47"/>
      <c r="Z9" s="135" t="e">
        <f t="shared" ref="Z9:Z19" si="2">Q9/W9</f>
        <v>#DIV/0!</v>
      </c>
      <c r="AA9" s="136" t="e">
        <f>Q9/X9*1000</f>
        <v>#DIV/0!</v>
      </c>
      <c r="AB9" s="251" t="e">
        <f t="shared" ref="AB9:AB19" si="3">U9/W9</f>
        <v>#DIV/0!</v>
      </c>
      <c r="AC9" s="79"/>
      <c r="AE9" s="150">
        <f>D9*説明書!$E$114</f>
        <v>0</v>
      </c>
      <c r="AF9" s="93">
        <f>F9*説明書!$E$115</f>
        <v>0</v>
      </c>
      <c r="AG9" s="85">
        <f>H9*説明書!$E$116</f>
        <v>0</v>
      </c>
      <c r="AH9" s="151">
        <f t="shared" ref="AH9:AH20" si="4">SUM(AF9:AG9)</f>
        <v>0</v>
      </c>
      <c r="AI9" s="152">
        <f>J9*説明書!$E$118+K9*説明書!$E$117</f>
        <v>0</v>
      </c>
      <c r="AJ9" s="153">
        <f>M9*説明書!$E$119</f>
        <v>0</v>
      </c>
      <c r="AK9" s="153">
        <f>O9*説明書!$E$120</f>
        <v>0</v>
      </c>
      <c r="AL9" s="154">
        <f t="shared" ref="AL9:AL20" si="5">SUM(AI9:AK9)</f>
        <v>0</v>
      </c>
    </row>
    <row r="10" spans="2:38" ht="24" customHeight="1" x14ac:dyDescent="0.2">
      <c r="B10" s="77"/>
      <c r="C10" s="37" t="s">
        <v>43</v>
      </c>
      <c r="D10" s="48"/>
      <c r="E10" s="49"/>
      <c r="F10" s="112"/>
      <c r="G10" s="50"/>
      <c r="H10" s="112"/>
      <c r="I10" s="49"/>
      <c r="J10" s="108"/>
      <c r="K10" s="116"/>
      <c r="L10" s="49"/>
      <c r="M10" s="108"/>
      <c r="N10" s="50"/>
      <c r="O10" s="112"/>
      <c r="P10" s="51"/>
      <c r="Q10" s="129">
        <f>D10*説明書!$E$114+F10*説明書!$E$115+H10*説明書!$E$116+J10*説明書!$E$118+K10*説明書!$E$117+M10*説明書!$E$119+O10*説明書!$E$120</f>
        <v>0</v>
      </c>
      <c r="R10" s="52">
        <f t="shared" si="0"/>
        <v>0</v>
      </c>
      <c r="S10" s="120"/>
      <c r="T10" s="50"/>
      <c r="U10" s="54">
        <f t="shared" si="1"/>
        <v>0</v>
      </c>
      <c r="V10" s="47"/>
      <c r="W10" s="53"/>
      <c r="X10" s="51"/>
      <c r="Y10" s="47"/>
      <c r="Z10" s="135" t="e">
        <f t="shared" si="2"/>
        <v>#DIV/0!</v>
      </c>
      <c r="AA10" s="136" t="e">
        <f t="shared" ref="AA10:AA18" si="6">Q10/X10*1000</f>
        <v>#DIV/0!</v>
      </c>
      <c r="AB10" s="251" t="e">
        <f t="shared" si="3"/>
        <v>#DIV/0!</v>
      </c>
      <c r="AC10" s="79"/>
      <c r="AE10" s="150">
        <f>D10*説明書!$E$114</f>
        <v>0</v>
      </c>
      <c r="AF10" s="93">
        <f>F10*説明書!$E$115</f>
        <v>0</v>
      </c>
      <c r="AG10" s="85">
        <f>H10*説明書!$E$116</f>
        <v>0</v>
      </c>
      <c r="AH10" s="151">
        <f t="shared" si="4"/>
        <v>0</v>
      </c>
      <c r="AI10" s="152">
        <f>J10*説明書!$E$118+K10*説明書!$E$117</f>
        <v>0</v>
      </c>
      <c r="AJ10" s="153">
        <f>M10*説明書!$E$119</f>
        <v>0</v>
      </c>
      <c r="AK10" s="153">
        <f>O10*説明書!$E$120</f>
        <v>0</v>
      </c>
      <c r="AL10" s="154">
        <f t="shared" si="5"/>
        <v>0</v>
      </c>
    </row>
    <row r="11" spans="2:38" ht="24" customHeight="1" x14ac:dyDescent="0.2">
      <c r="B11" s="77"/>
      <c r="C11" s="37" t="s">
        <v>44</v>
      </c>
      <c r="D11" s="48"/>
      <c r="E11" s="49"/>
      <c r="F11" s="112"/>
      <c r="G11" s="50"/>
      <c r="H11" s="112"/>
      <c r="I11" s="49"/>
      <c r="J11" s="108"/>
      <c r="K11" s="116"/>
      <c r="L11" s="49"/>
      <c r="M11" s="108"/>
      <c r="N11" s="50"/>
      <c r="O11" s="112"/>
      <c r="P11" s="51"/>
      <c r="Q11" s="129">
        <f>D11*説明書!$E$114+F11*説明書!$E$115+H11*説明書!$E$116+J11*説明書!$E$118+K11*説明書!$E$117+M11*説明書!$E$119+O11*説明書!$E$120</f>
        <v>0</v>
      </c>
      <c r="R11" s="52">
        <f t="shared" si="0"/>
        <v>0</v>
      </c>
      <c r="S11" s="120"/>
      <c r="T11" s="50"/>
      <c r="U11" s="54">
        <f t="shared" si="1"/>
        <v>0</v>
      </c>
      <c r="V11" s="47"/>
      <c r="W11" s="53"/>
      <c r="X11" s="51"/>
      <c r="Y11" s="47"/>
      <c r="Z11" s="135" t="e">
        <f t="shared" si="2"/>
        <v>#DIV/0!</v>
      </c>
      <c r="AA11" s="136" t="e">
        <f t="shared" si="6"/>
        <v>#DIV/0!</v>
      </c>
      <c r="AB11" s="251" t="e">
        <f t="shared" si="3"/>
        <v>#DIV/0!</v>
      </c>
      <c r="AC11" s="79"/>
      <c r="AE11" s="150">
        <f>D11*説明書!$E$114</f>
        <v>0</v>
      </c>
      <c r="AF11" s="93">
        <f>F11*説明書!$E$115</f>
        <v>0</v>
      </c>
      <c r="AG11" s="85">
        <f>H11*説明書!$E$116</f>
        <v>0</v>
      </c>
      <c r="AH11" s="151">
        <f t="shared" si="4"/>
        <v>0</v>
      </c>
      <c r="AI11" s="152">
        <f>J11*説明書!$E$118+K11*説明書!$E$117</f>
        <v>0</v>
      </c>
      <c r="AJ11" s="153">
        <f>M11*説明書!$E$119</f>
        <v>0</v>
      </c>
      <c r="AK11" s="153">
        <f>O11*説明書!$E$120</f>
        <v>0</v>
      </c>
      <c r="AL11" s="154">
        <f t="shared" si="5"/>
        <v>0</v>
      </c>
    </row>
    <row r="12" spans="2:38" ht="24" customHeight="1" x14ac:dyDescent="0.2">
      <c r="B12" s="77"/>
      <c r="C12" s="37" t="s">
        <v>45</v>
      </c>
      <c r="D12" s="48"/>
      <c r="E12" s="49"/>
      <c r="F12" s="112"/>
      <c r="G12" s="50"/>
      <c r="H12" s="112"/>
      <c r="I12" s="49"/>
      <c r="J12" s="108"/>
      <c r="K12" s="116"/>
      <c r="L12" s="49"/>
      <c r="M12" s="108"/>
      <c r="N12" s="50"/>
      <c r="O12" s="112"/>
      <c r="P12" s="51"/>
      <c r="Q12" s="129">
        <f>D12*説明書!$E$114+F12*説明書!$E$115+H12*説明書!$E$116+J12*説明書!$E$118+K12*説明書!$E$117+M12*説明書!$E$119+O12*説明書!$E$120</f>
        <v>0</v>
      </c>
      <c r="R12" s="52">
        <f t="shared" si="0"/>
        <v>0</v>
      </c>
      <c r="S12" s="120"/>
      <c r="T12" s="50"/>
      <c r="U12" s="54">
        <f t="shared" si="1"/>
        <v>0</v>
      </c>
      <c r="V12" s="47"/>
      <c r="W12" s="53"/>
      <c r="X12" s="51"/>
      <c r="Y12" s="47"/>
      <c r="Z12" s="135" t="e">
        <f t="shared" si="2"/>
        <v>#DIV/0!</v>
      </c>
      <c r="AA12" s="136" t="e">
        <f t="shared" si="6"/>
        <v>#DIV/0!</v>
      </c>
      <c r="AB12" s="251" t="e">
        <f t="shared" si="3"/>
        <v>#DIV/0!</v>
      </c>
      <c r="AC12" s="79"/>
      <c r="AE12" s="150">
        <f>D12*説明書!$E$114</f>
        <v>0</v>
      </c>
      <c r="AF12" s="93">
        <f>F12*説明書!$E$115</f>
        <v>0</v>
      </c>
      <c r="AG12" s="85">
        <f>H12*説明書!$E$116</f>
        <v>0</v>
      </c>
      <c r="AH12" s="151">
        <f t="shared" si="4"/>
        <v>0</v>
      </c>
      <c r="AI12" s="152">
        <f>J12*説明書!$E$118+K12*説明書!$E$117</f>
        <v>0</v>
      </c>
      <c r="AJ12" s="153">
        <f>M12*説明書!$E$119</f>
        <v>0</v>
      </c>
      <c r="AK12" s="153">
        <f>O12*説明書!$E$120</f>
        <v>0</v>
      </c>
      <c r="AL12" s="154">
        <f t="shared" si="5"/>
        <v>0</v>
      </c>
    </row>
    <row r="13" spans="2:38" ht="24" customHeight="1" x14ac:dyDescent="0.2">
      <c r="B13" s="77"/>
      <c r="C13" s="37" t="s">
        <v>46</v>
      </c>
      <c r="D13" s="48"/>
      <c r="E13" s="49"/>
      <c r="F13" s="112"/>
      <c r="G13" s="50"/>
      <c r="H13" s="112"/>
      <c r="I13" s="49"/>
      <c r="J13" s="108"/>
      <c r="K13" s="116"/>
      <c r="L13" s="49"/>
      <c r="M13" s="108"/>
      <c r="N13" s="50"/>
      <c r="O13" s="112"/>
      <c r="P13" s="51"/>
      <c r="Q13" s="129">
        <f>D13*説明書!$E$114+F13*説明書!$E$115+H13*説明書!$E$116+J13*説明書!$E$118+K13*説明書!$E$117+M13*説明書!$E$119+O13*説明書!$E$120</f>
        <v>0</v>
      </c>
      <c r="R13" s="52">
        <f t="shared" si="0"/>
        <v>0</v>
      </c>
      <c r="S13" s="120"/>
      <c r="T13" s="50"/>
      <c r="U13" s="54">
        <f t="shared" si="1"/>
        <v>0</v>
      </c>
      <c r="V13" s="47"/>
      <c r="W13" s="53"/>
      <c r="X13" s="51"/>
      <c r="Y13" s="47"/>
      <c r="Z13" s="135" t="e">
        <f t="shared" si="2"/>
        <v>#DIV/0!</v>
      </c>
      <c r="AA13" s="136" t="e">
        <f t="shared" si="6"/>
        <v>#DIV/0!</v>
      </c>
      <c r="AB13" s="251" t="e">
        <f t="shared" si="3"/>
        <v>#DIV/0!</v>
      </c>
      <c r="AC13" s="79"/>
      <c r="AE13" s="150">
        <f>D13*説明書!$E$114</f>
        <v>0</v>
      </c>
      <c r="AF13" s="93">
        <f>F13*説明書!$E$115</f>
        <v>0</v>
      </c>
      <c r="AG13" s="85">
        <f>H13*説明書!$E$116</f>
        <v>0</v>
      </c>
      <c r="AH13" s="151">
        <f t="shared" si="4"/>
        <v>0</v>
      </c>
      <c r="AI13" s="152">
        <f>J13*説明書!$E$118+K13*説明書!$E$117</f>
        <v>0</v>
      </c>
      <c r="AJ13" s="153">
        <f>M13*説明書!$E$119</f>
        <v>0</v>
      </c>
      <c r="AK13" s="153">
        <f>O13*説明書!$E$120</f>
        <v>0</v>
      </c>
      <c r="AL13" s="154">
        <f t="shared" si="5"/>
        <v>0</v>
      </c>
    </row>
    <row r="14" spans="2:38" ht="24" customHeight="1" x14ac:dyDescent="0.2">
      <c r="B14" s="77"/>
      <c r="C14" s="37" t="s">
        <v>47</v>
      </c>
      <c r="D14" s="48"/>
      <c r="E14" s="49"/>
      <c r="F14" s="112"/>
      <c r="G14" s="50"/>
      <c r="H14" s="112"/>
      <c r="I14" s="49"/>
      <c r="J14" s="108"/>
      <c r="K14" s="116"/>
      <c r="L14" s="49"/>
      <c r="M14" s="108"/>
      <c r="N14" s="50"/>
      <c r="O14" s="112"/>
      <c r="P14" s="51"/>
      <c r="Q14" s="129">
        <f>D14*説明書!$E$114+F14*説明書!$E$115+H14*説明書!$E$116+J14*説明書!$E$118+K14*説明書!$E$117+M14*説明書!$E$119+O14*説明書!$E$120</f>
        <v>0</v>
      </c>
      <c r="R14" s="52">
        <f t="shared" si="0"/>
        <v>0</v>
      </c>
      <c r="S14" s="120"/>
      <c r="T14" s="50"/>
      <c r="U14" s="54">
        <f t="shared" si="1"/>
        <v>0</v>
      </c>
      <c r="V14" s="47"/>
      <c r="W14" s="53"/>
      <c r="X14" s="51"/>
      <c r="Y14" s="47"/>
      <c r="Z14" s="135" t="e">
        <f t="shared" si="2"/>
        <v>#DIV/0!</v>
      </c>
      <c r="AA14" s="136" t="e">
        <f t="shared" si="6"/>
        <v>#DIV/0!</v>
      </c>
      <c r="AB14" s="251" t="e">
        <f t="shared" si="3"/>
        <v>#DIV/0!</v>
      </c>
      <c r="AC14" s="79"/>
      <c r="AE14" s="150">
        <f>D14*説明書!$E$114</f>
        <v>0</v>
      </c>
      <c r="AF14" s="93">
        <f>F14*説明書!$E$115</f>
        <v>0</v>
      </c>
      <c r="AG14" s="85">
        <f>H14*説明書!$E$116</f>
        <v>0</v>
      </c>
      <c r="AH14" s="151">
        <f t="shared" si="4"/>
        <v>0</v>
      </c>
      <c r="AI14" s="152">
        <f>J14*説明書!$E$118+K14*説明書!$E$117</f>
        <v>0</v>
      </c>
      <c r="AJ14" s="153">
        <f>M14*説明書!$E$119</f>
        <v>0</v>
      </c>
      <c r="AK14" s="153">
        <f>O14*説明書!$E$120</f>
        <v>0</v>
      </c>
      <c r="AL14" s="154">
        <f t="shared" si="5"/>
        <v>0</v>
      </c>
    </row>
    <row r="15" spans="2:38" ht="24" customHeight="1" x14ac:dyDescent="0.2">
      <c r="B15" s="77"/>
      <c r="C15" s="37" t="s">
        <v>48</v>
      </c>
      <c r="D15" s="48"/>
      <c r="E15" s="49"/>
      <c r="F15" s="112"/>
      <c r="G15" s="50"/>
      <c r="H15" s="112"/>
      <c r="I15" s="49"/>
      <c r="J15" s="108"/>
      <c r="K15" s="116"/>
      <c r="L15" s="49"/>
      <c r="M15" s="108"/>
      <c r="N15" s="50"/>
      <c r="O15" s="112"/>
      <c r="P15" s="51"/>
      <c r="Q15" s="129">
        <f>D15*説明書!$E$114+F15*説明書!$E$115+H15*説明書!$E$116+J15*説明書!$E$118+K15*説明書!$E$117+M15*説明書!$E$119+O15*説明書!$E$120</f>
        <v>0</v>
      </c>
      <c r="R15" s="52">
        <f t="shared" si="0"/>
        <v>0</v>
      </c>
      <c r="S15" s="120"/>
      <c r="T15" s="50"/>
      <c r="U15" s="54">
        <f t="shared" si="1"/>
        <v>0</v>
      </c>
      <c r="V15" s="47"/>
      <c r="W15" s="53"/>
      <c r="X15" s="51"/>
      <c r="Y15" s="47"/>
      <c r="Z15" s="135" t="e">
        <f t="shared" si="2"/>
        <v>#DIV/0!</v>
      </c>
      <c r="AA15" s="136" t="e">
        <f t="shared" si="6"/>
        <v>#DIV/0!</v>
      </c>
      <c r="AB15" s="251" t="e">
        <f t="shared" si="3"/>
        <v>#DIV/0!</v>
      </c>
      <c r="AC15" s="79"/>
      <c r="AE15" s="150">
        <f>D15*説明書!$E$114</f>
        <v>0</v>
      </c>
      <c r="AF15" s="93">
        <f>F15*説明書!$E$115</f>
        <v>0</v>
      </c>
      <c r="AG15" s="85">
        <f>H15*説明書!$E$116</f>
        <v>0</v>
      </c>
      <c r="AH15" s="151">
        <f t="shared" si="4"/>
        <v>0</v>
      </c>
      <c r="AI15" s="152">
        <f>J15*説明書!$E$118+K15*説明書!$E$117</f>
        <v>0</v>
      </c>
      <c r="AJ15" s="153">
        <f>M15*説明書!$E$119</f>
        <v>0</v>
      </c>
      <c r="AK15" s="153">
        <f>O15*説明書!$E$120</f>
        <v>0</v>
      </c>
      <c r="AL15" s="154">
        <f t="shared" si="5"/>
        <v>0</v>
      </c>
    </row>
    <row r="16" spans="2:38" ht="24" customHeight="1" x14ac:dyDescent="0.2">
      <c r="B16" s="77"/>
      <c r="C16" s="37" t="s">
        <v>49</v>
      </c>
      <c r="D16" s="48"/>
      <c r="E16" s="49"/>
      <c r="F16" s="112"/>
      <c r="G16" s="50"/>
      <c r="H16" s="112"/>
      <c r="I16" s="49"/>
      <c r="J16" s="108"/>
      <c r="K16" s="116"/>
      <c r="L16" s="49"/>
      <c r="M16" s="108"/>
      <c r="N16" s="50"/>
      <c r="O16" s="112"/>
      <c r="P16" s="51"/>
      <c r="Q16" s="129">
        <f>D16*説明書!$E$114+F16*説明書!$E$115+H16*説明書!$E$116+J16*説明書!$E$118+K16*説明書!$E$117+M16*説明書!$E$119+O16*説明書!$E$120</f>
        <v>0</v>
      </c>
      <c r="R16" s="52">
        <f t="shared" si="0"/>
        <v>0</v>
      </c>
      <c r="S16" s="120"/>
      <c r="T16" s="50"/>
      <c r="U16" s="54">
        <f t="shared" si="1"/>
        <v>0</v>
      </c>
      <c r="V16" s="47"/>
      <c r="W16" s="53"/>
      <c r="X16" s="51"/>
      <c r="Y16" s="47"/>
      <c r="Z16" s="135" t="e">
        <f t="shared" si="2"/>
        <v>#DIV/0!</v>
      </c>
      <c r="AA16" s="136" t="e">
        <f t="shared" si="6"/>
        <v>#DIV/0!</v>
      </c>
      <c r="AB16" s="251" t="e">
        <f t="shared" si="3"/>
        <v>#DIV/0!</v>
      </c>
      <c r="AC16" s="79"/>
      <c r="AE16" s="150">
        <f>D16*説明書!$E$114</f>
        <v>0</v>
      </c>
      <c r="AF16" s="93">
        <f>F16*説明書!$E$115</f>
        <v>0</v>
      </c>
      <c r="AG16" s="85">
        <f>H16*説明書!$E$116</f>
        <v>0</v>
      </c>
      <c r="AH16" s="151">
        <f t="shared" si="4"/>
        <v>0</v>
      </c>
      <c r="AI16" s="152">
        <f>J16*説明書!$E$118+K16*説明書!$E$117</f>
        <v>0</v>
      </c>
      <c r="AJ16" s="153">
        <f>M16*説明書!$E$119</f>
        <v>0</v>
      </c>
      <c r="AK16" s="153">
        <f>O16*説明書!$E$120</f>
        <v>0</v>
      </c>
      <c r="AL16" s="154">
        <f t="shared" si="5"/>
        <v>0</v>
      </c>
    </row>
    <row r="17" spans="2:63" ht="24" customHeight="1" x14ac:dyDescent="0.2">
      <c r="B17" s="77"/>
      <c r="C17" s="37" t="s">
        <v>50</v>
      </c>
      <c r="D17" s="48"/>
      <c r="E17" s="49"/>
      <c r="F17" s="112"/>
      <c r="G17" s="50"/>
      <c r="H17" s="112"/>
      <c r="I17" s="49"/>
      <c r="J17" s="108"/>
      <c r="K17" s="116"/>
      <c r="L17" s="49"/>
      <c r="M17" s="108"/>
      <c r="N17" s="50"/>
      <c r="O17" s="112"/>
      <c r="P17" s="51"/>
      <c r="Q17" s="129">
        <f>D17*説明書!$E$114+F17*説明書!$E$115+H17*説明書!$E$116+J17*説明書!$E$118+K17*説明書!$E$117+M17*説明書!$E$119+O17*説明書!$E$120</f>
        <v>0</v>
      </c>
      <c r="R17" s="52">
        <f t="shared" si="0"/>
        <v>0</v>
      </c>
      <c r="S17" s="120"/>
      <c r="T17" s="50"/>
      <c r="U17" s="54">
        <f t="shared" si="1"/>
        <v>0</v>
      </c>
      <c r="V17" s="47"/>
      <c r="W17" s="53"/>
      <c r="X17" s="51"/>
      <c r="Y17" s="47"/>
      <c r="Z17" s="135" t="e">
        <f t="shared" si="2"/>
        <v>#DIV/0!</v>
      </c>
      <c r="AA17" s="136" t="e">
        <f t="shared" si="6"/>
        <v>#DIV/0!</v>
      </c>
      <c r="AB17" s="251" t="e">
        <f t="shared" si="3"/>
        <v>#DIV/0!</v>
      </c>
      <c r="AC17" s="79"/>
      <c r="AE17" s="150">
        <f>D17*説明書!$E$114</f>
        <v>0</v>
      </c>
      <c r="AF17" s="93">
        <f>F17*説明書!$E$115</f>
        <v>0</v>
      </c>
      <c r="AG17" s="85">
        <f>H17*説明書!$E$116</f>
        <v>0</v>
      </c>
      <c r="AH17" s="151">
        <f t="shared" si="4"/>
        <v>0</v>
      </c>
      <c r="AI17" s="152">
        <f>J17*説明書!$E$118+K17*説明書!$E$117</f>
        <v>0</v>
      </c>
      <c r="AJ17" s="153">
        <f>M17*説明書!$E$119</f>
        <v>0</v>
      </c>
      <c r="AK17" s="153">
        <f>O17*説明書!$E$120</f>
        <v>0</v>
      </c>
      <c r="AL17" s="154">
        <f t="shared" si="5"/>
        <v>0</v>
      </c>
    </row>
    <row r="18" spans="2:63" ht="24" customHeight="1" x14ac:dyDescent="0.2">
      <c r="B18" s="77"/>
      <c r="C18" s="37" t="s">
        <v>51</v>
      </c>
      <c r="D18" s="48"/>
      <c r="E18" s="49"/>
      <c r="F18" s="112"/>
      <c r="G18" s="50"/>
      <c r="H18" s="112"/>
      <c r="I18" s="49"/>
      <c r="J18" s="108"/>
      <c r="K18" s="116"/>
      <c r="L18" s="49"/>
      <c r="M18" s="108"/>
      <c r="N18" s="50"/>
      <c r="O18" s="112"/>
      <c r="P18" s="51"/>
      <c r="Q18" s="129">
        <f>D18*説明書!$E$114+F18*説明書!$E$115+H18*説明書!$E$116+J18*説明書!$E$118+K18*説明書!$E$117+M18*説明書!$E$119+O18*説明書!$E$120</f>
        <v>0</v>
      </c>
      <c r="R18" s="52">
        <f t="shared" si="0"/>
        <v>0</v>
      </c>
      <c r="S18" s="120"/>
      <c r="T18" s="50"/>
      <c r="U18" s="54">
        <f t="shared" si="1"/>
        <v>0</v>
      </c>
      <c r="V18" s="47"/>
      <c r="W18" s="53"/>
      <c r="X18" s="51"/>
      <c r="Y18" s="47"/>
      <c r="Z18" s="135" t="e">
        <f t="shared" si="2"/>
        <v>#DIV/0!</v>
      </c>
      <c r="AA18" s="136" t="e">
        <f t="shared" si="6"/>
        <v>#DIV/0!</v>
      </c>
      <c r="AB18" s="251" t="e">
        <f>U18/W18</f>
        <v>#DIV/0!</v>
      </c>
      <c r="AC18" s="79"/>
      <c r="AE18" s="150">
        <f>D18*説明書!$E$114</f>
        <v>0</v>
      </c>
      <c r="AF18" s="93">
        <f>F18*説明書!$E$115</f>
        <v>0</v>
      </c>
      <c r="AG18" s="85">
        <f>H18*説明書!$E$116</f>
        <v>0</v>
      </c>
      <c r="AH18" s="151">
        <f t="shared" si="4"/>
        <v>0</v>
      </c>
      <c r="AI18" s="152">
        <f>J18*説明書!$E$118+K18*説明書!$E$117</f>
        <v>0</v>
      </c>
      <c r="AJ18" s="153">
        <f>M18*説明書!$E$119</f>
        <v>0</v>
      </c>
      <c r="AK18" s="153">
        <f>O18*説明書!$E$120</f>
        <v>0</v>
      </c>
      <c r="AL18" s="154">
        <f t="shared" si="5"/>
        <v>0</v>
      </c>
    </row>
    <row r="19" spans="2:63" ht="24" customHeight="1" thickBot="1" x14ac:dyDescent="0.25">
      <c r="B19" s="77"/>
      <c r="C19" s="38" t="s">
        <v>52</v>
      </c>
      <c r="D19" s="55"/>
      <c r="E19" s="56"/>
      <c r="F19" s="113"/>
      <c r="G19" s="57"/>
      <c r="H19" s="113"/>
      <c r="I19" s="56"/>
      <c r="J19" s="109"/>
      <c r="K19" s="117"/>
      <c r="L19" s="56"/>
      <c r="M19" s="109"/>
      <c r="N19" s="57"/>
      <c r="O19" s="113"/>
      <c r="P19" s="58"/>
      <c r="Q19" s="130">
        <f>D19*説明書!$E$114+F19*説明書!$E$115+H19*説明書!$E$116+J19*説明書!$E$118+K19*説明書!$E$117+M19*説明書!$E$119+O19*説明書!$E$120</f>
        <v>0</v>
      </c>
      <c r="R19" s="59">
        <f t="shared" si="0"/>
        <v>0</v>
      </c>
      <c r="S19" s="121"/>
      <c r="T19" s="57"/>
      <c r="U19" s="61">
        <f t="shared" si="1"/>
        <v>0</v>
      </c>
      <c r="V19" s="47"/>
      <c r="W19" s="60"/>
      <c r="X19" s="58"/>
      <c r="Y19" s="47"/>
      <c r="Z19" s="137" t="e">
        <f t="shared" si="2"/>
        <v>#DIV/0!</v>
      </c>
      <c r="AA19" s="138" t="e">
        <f>Q19/X19*1000</f>
        <v>#DIV/0!</v>
      </c>
      <c r="AB19" s="252" t="e">
        <f t="shared" si="3"/>
        <v>#DIV/0!</v>
      </c>
      <c r="AC19" s="79"/>
      <c r="AE19" s="155">
        <f>D19*説明書!$E$114</f>
        <v>0</v>
      </c>
      <c r="AF19" s="94">
        <f>F19*説明書!$E$115</f>
        <v>0</v>
      </c>
      <c r="AG19" s="89">
        <f>H19*説明書!$E$116</f>
        <v>0</v>
      </c>
      <c r="AH19" s="156">
        <f t="shared" si="4"/>
        <v>0</v>
      </c>
      <c r="AI19" s="157">
        <f>J19*説明書!$E$118+K19*説明書!$E$117</f>
        <v>0</v>
      </c>
      <c r="AJ19" s="158">
        <f>M19*説明書!$E$119</f>
        <v>0</v>
      </c>
      <c r="AK19" s="158">
        <f>O19*説明書!$E$120</f>
        <v>0</v>
      </c>
      <c r="AL19" s="159">
        <f t="shared" si="5"/>
        <v>0</v>
      </c>
    </row>
    <row r="20" spans="2:63" ht="24" customHeight="1" thickBot="1" x14ac:dyDescent="0.25">
      <c r="B20" s="77"/>
      <c r="C20" s="39" t="s">
        <v>8</v>
      </c>
      <c r="D20" s="123">
        <f>SUM(D8:D19)</f>
        <v>0</v>
      </c>
      <c r="E20" s="124">
        <f>SUM(E8:E19)</f>
        <v>0</v>
      </c>
      <c r="F20" s="114">
        <f t="shared" ref="F20:Q20" si="7">SUM(F8:F19)</f>
        <v>0</v>
      </c>
      <c r="G20" s="125">
        <f t="shared" si="7"/>
        <v>0</v>
      </c>
      <c r="H20" s="114">
        <f t="shared" si="7"/>
        <v>0</v>
      </c>
      <c r="I20" s="125">
        <f t="shared" si="7"/>
        <v>0</v>
      </c>
      <c r="J20" s="110">
        <f t="shared" si="7"/>
        <v>0</v>
      </c>
      <c r="K20" s="118">
        <f t="shared" si="7"/>
        <v>0</v>
      </c>
      <c r="L20" s="125">
        <f t="shared" si="7"/>
        <v>0</v>
      </c>
      <c r="M20" s="110">
        <f t="shared" si="7"/>
        <v>0</v>
      </c>
      <c r="N20" s="125">
        <f t="shared" si="7"/>
        <v>0</v>
      </c>
      <c r="O20" s="114">
        <f t="shared" si="7"/>
        <v>0</v>
      </c>
      <c r="P20" s="125">
        <f t="shared" si="7"/>
        <v>0</v>
      </c>
      <c r="Q20" s="127">
        <f t="shared" si="7"/>
        <v>0</v>
      </c>
      <c r="R20" s="131">
        <f>SUM(R8:R19)</f>
        <v>0</v>
      </c>
      <c r="S20" s="122">
        <f>SUM(S8:S19)</f>
        <v>0</v>
      </c>
      <c r="T20" s="125">
        <f>SUM(T8:T19)</f>
        <v>0</v>
      </c>
      <c r="U20" s="62">
        <f>SUM(U8:U19)</f>
        <v>0</v>
      </c>
      <c r="V20" s="47"/>
      <c r="W20" s="132">
        <f t="shared" ref="W20" si="8">SUM(W8:W19)</f>
        <v>0</v>
      </c>
      <c r="X20" s="126">
        <f>SUM(X8:X19)</f>
        <v>0</v>
      </c>
      <c r="Y20" s="63"/>
      <c r="Z20" s="139" t="e">
        <f>Q20/W20</f>
        <v>#DIV/0!</v>
      </c>
      <c r="AA20" s="140" t="e">
        <f>Q20/X20*1000</f>
        <v>#DIV/0!</v>
      </c>
      <c r="AB20" s="253" t="e">
        <f>U20/W20</f>
        <v>#DIV/0!</v>
      </c>
      <c r="AC20" s="79"/>
      <c r="AE20" s="160">
        <f>D20*説明書!$E$114</f>
        <v>0</v>
      </c>
      <c r="AF20" s="95">
        <f>SUM(AF8:AF19)</f>
        <v>0</v>
      </c>
      <c r="AG20" s="90">
        <f>SUM(AG8:AG19)</f>
        <v>0</v>
      </c>
      <c r="AH20" s="161">
        <f t="shared" si="4"/>
        <v>0</v>
      </c>
      <c r="AI20" s="162">
        <f>J20*説明書!$E$118+K20*説明書!$E$117</f>
        <v>0</v>
      </c>
      <c r="AJ20" s="163">
        <f>M20*説明書!$E$119</f>
        <v>0</v>
      </c>
      <c r="AK20" s="163">
        <f>O20*説明書!$E$120</f>
        <v>0</v>
      </c>
      <c r="AL20" s="164">
        <f t="shared" si="5"/>
        <v>0</v>
      </c>
    </row>
    <row r="21" spans="2:63"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3" ht="18.75" customHeight="1" x14ac:dyDescent="0.2">
      <c r="B22" s="77"/>
      <c r="C22" s="71">
        <f>C6</f>
        <v>2025</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3"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3"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3"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K25" s="25"/>
      <c r="AL25" s="25"/>
      <c r="AM25" s="25"/>
      <c r="AN25" s="25"/>
      <c r="AO25" s="25"/>
      <c r="AP25" s="25"/>
      <c r="AR25" s="25"/>
      <c r="AS25" s="25"/>
      <c r="AT25" s="25"/>
      <c r="AU25" s="25"/>
      <c r="AV25" s="25"/>
      <c r="AW25" s="25"/>
      <c r="AY25" s="25"/>
      <c r="AZ25" s="25"/>
      <c r="BA25" s="25"/>
      <c r="BB25" s="25"/>
      <c r="BC25" s="25"/>
      <c r="BD25" s="25"/>
      <c r="BF25" s="25"/>
      <c r="BG25" s="25"/>
      <c r="BH25" s="25"/>
      <c r="BI25" s="25"/>
      <c r="BJ25" s="25"/>
      <c r="BK25" s="25"/>
    </row>
    <row r="26" spans="2:63"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25"/>
      <c r="AL26" s="25"/>
      <c r="AM26" s="25"/>
      <c r="AN26" s="25"/>
      <c r="AO26" s="25"/>
      <c r="AP26" s="25"/>
      <c r="AR26" s="25"/>
      <c r="AS26" s="25"/>
      <c r="AT26" s="25"/>
      <c r="AU26" s="25"/>
      <c r="AV26" s="25"/>
      <c r="AW26" s="25"/>
      <c r="AY26" s="25"/>
      <c r="AZ26" s="25"/>
      <c r="BA26" s="25"/>
      <c r="BB26" s="25"/>
      <c r="BC26" s="25"/>
      <c r="BD26" s="25"/>
      <c r="BF26" s="25"/>
      <c r="BG26" s="25"/>
      <c r="BH26" s="25"/>
      <c r="BI26" s="25"/>
      <c r="BJ26" s="25"/>
      <c r="BK26" s="25"/>
    </row>
    <row r="27" spans="2:63"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F27" s="25"/>
      <c r="AG27" s="25"/>
      <c r="AH27" s="25"/>
      <c r="AI27" s="25"/>
      <c r="AJ27" s="25"/>
      <c r="AK27" s="25"/>
      <c r="AL27" s="25"/>
      <c r="AM27" s="25"/>
      <c r="AN27" s="25"/>
      <c r="AO27" s="25"/>
      <c r="AP27" s="25"/>
      <c r="AR27" s="25"/>
      <c r="AS27" s="25"/>
      <c r="AT27" s="25"/>
      <c r="AU27" s="25"/>
      <c r="AV27" s="25"/>
      <c r="AW27" s="25"/>
      <c r="AY27" s="25"/>
      <c r="AZ27" s="25"/>
      <c r="BA27" s="25"/>
      <c r="BB27" s="25"/>
      <c r="BC27" s="25"/>
      <c r="BD27" s="25"/>
      <c r="BF27" s="25"/>
      <c r="BG27" s="25"/>
      <c r="BH27" s="25"/>
      <c r="BI27" s="25"/>
      <c r="BJ27" s="25"/>
      <c r="BK27" s="25"/>
    </row>
    <row r="28" spans="2:63"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F28" s="25"/>
      <c r="AG28" s="25"/>
      <c r="AH28" s="25"/>
      <c r="AI28" s="25"/>
      <c r="AJ28" s="25"/>
      <c r="AK28" s="25"/>
      <c r="AL28" s="25"/>
      <c r="AM28" s="25"/>
      <c r="AN28" s="25"/>
      <c r="AO28" s="25"/>
      <c r="AP28" s="25"/>
      <c r="AR28" s="25"/>
      <c r="AS28" s="25"/>
      <c r="AT28" s="25"/>
      <c r="AU28" s="25"/>
      <c r="AV28" s="25"/>
      <c r="AW28" s="25"/>
      <c r="AY28" s="25"/>
      <c r="AZ28" s="25"/>
      <c r="BA28" s="25"/>
      <c r="BB28" s="25"/>
      <c r="BC28" s="25"/>
      <c r="BD28" s="25"/>
      <c r="BF28" s="25"/>
      <c r="BG28" s="25"/>
      <c r="BH28" s="25"/>
      <c r="BI28" s="25"/>
      <c r="BJ28" s="25"/>
      <c r="BK28" s="25"/>
    </row>
    <row r="29" spans="2:63"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F29" s="25"/>
      <c r="AG29" s="25"/>
      <c r="AH29" s="25"/>
      <c r="AI29" s="25"/>
      <c r="AJ29" s="25"/>
      <c r="AK29" s="25"/>
      <c r="AL29" s="25"/>
      <c r="AM29" s="25"/>
      <c r="AN29" s="25"/>
      <c r="AO29" s="25"/>
      <c r="AP29" s="25"/>
      <c r="AR29" s="25"/>
      <c r="AS29" s="25"/>
      <c r="AT29" s="25"/>
      <c r="AU29" s="25"/>
      <c r="AV29" s="25"/>
      <c r="AW29" s="25"/>
      <c r="AY29" s="25"/>
      <c r="AZ29" s="25"/>
      <c r="BA29" s="25"/>
      <c r="BB29" s="25"/>
      <c r="BC29" s="25"/>
      <c r="BD29" s="25"/>
      <c r="BF29" s="25"/>
      <c r="BG29" s="25"/>
      <c r="BH29" s="25"/>
      <c r="BI29" s="25"/>
      <c r="BJ29" s="25"/>
      <c r="BK29" s="25"/>
    </row>
    <row r="30" spans="2:63"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F30" s="25"/>
      <c r="AG30" s="25"/>
      <c r="AH30" s="25"/>
      <c r="AI30" s="25"/>
      <c r="AJ30" s="25"/>
      <c r="AK30" s="25"/>
      <c r="AL30" s="25"/>
      <c r="AM30" s="25"/>
      <c r="AN30" s="25"/>
      <c r="AO30" s="25"/>
      <c r="AP30" s="25"/>
      <c r="AR30" s="25"/>
      <c r="AS30" s="25"/>
      <c r="AT30" s="25"/>
      <c r="AU30" s="25"/>
      <c r="AV30" s="25"/>
      <c r="AW30" s="25"/>
      <c r="AY30" s="25"/>
      <c r="AZ30" s="25"/>
      <c r="BA30" s="25"/>
      <c r="BB30" s="25"/>
      <c r="BC30" s="25"/>
      <c r="BD30" s="25"/>
      <c r="BF30" s="25"/>
      <c r="BG30" s="25"/>
      <c r="BH30" s="25"/>
      <c r="BI30" s="25"/>
      <c r="BJ30" s="25"/>
      <c r="BK30" s="25"/>
    </row>
    <row r="31" spans="2:63"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F31" s="25"/>
      <c r="AG31" s="25"/>
      <c r="AH31" s="25"/>
      <c r="AI31" s="25"/>
      <c r="AJ31" s="25"/>
      <c r="AK31" s="25"/>
      <c r="AL31" s="25"/>
      <c r="AM31" s="25"/>
      <c r="AN31" s="25"/>
      <c r="AO31" s="25"/>
      <c r="AP31" s="25"/>
      <c r="AR31" s="25"/>
      <c r="AS31" s="25"/>
      <c r="AT31" s="25"/>
      <c r="AU31" s="25"/>
      <c r="AV31" s="25"/>
      <c r="AW31" s="25"/>
      <c r="AY31" s="25"/>
      <c r="AZ31" s="25"/>
      <c r="BA31" s="25"/>
      <c r="BB31" s="25"/>
      <c r="BC31" s="25"/>
      <c r="BD31" s="25"/>
      <c r="BF31" s="25"/>
      <c r="BG31" s="25"/>
      <c r="BH31" s="25"/>
      <c r="BI31" s="25"/>
      <c r="BJ31" s="25"/>
      <c r="BK31" s="25"/>
    </row>
    <row r="32" spans="2:63"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F32" s="25"/>
      <c r="AG32" s="25"/>
      <c r="AH32" s="25"/>
      <c r="AI32" s="25"/>
      <c r="AJ32" s="25"/>
      <c r="AK32" s="25"/>
      <c r="AL32" s="25"/>
      <c r="AM32" s="25"/>
      <c r="AN32" s="25"/>
      <c r="AO32" s="25"/>
      <c r="AP32" s="25"/>
      <c r="AR32" s="25"/>
      <c r="AS32" s="25"/>
      <c r="AT32" s="25"/>
      <c r="AU32" s="25"/>
      <c r="AV32" s="25"/>
      <c r="AW32" s="25"/>
      <c r="AY32" s="25"/>
      <c r="AZ32" s="25"/>
      <c r="BA32" s="25"/>
      <c r="BB32" s="25"/>
      <c r="BC32" s="25"/>
      <c r="BD32" s="25"/>
      <c r="BF32" s="25"/>
      <c r="BG32" s="25"/>
      <c r="BH32" s="25"/>
      <c r="BI32" s="25"/>
      <c r="BJ32" s="25"/>
      <c r="BK32" s="25"/>
    </row>
    <row r="33" spans="2:63"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F33" s="25"/>
      <c r="AG33" s="25"/>
      <c r="AH33" s="25"/>
      <c r="AI33" s="25"/>
      <c r="AJ33" s="25"/>
      <c r="AK33" s="25"/>
      <c r="AL33" s="25"/>
      <c r="AM33" s="25"/>
      <c r="AN33" s="25"/>
      <c r="AO33" s="25"/>
      <c r="AP33" s="25"/>
      <c r="AR33" s="25"/>
      <c r="AS33" s="25"/>
      <c r="AT33" s="25"/>
      <c r="AU33" s="25"/>
      <c r="AV33" s="25"/>
      <c r="AW33" s="25"/>
      <c r="AY33" s="25"/>
      <c r="AZ33" s="25"/>
      <c r="BA33" s="25"/>
      <c r="BB33" s="25"/>
      <c r="BC33" s="25"/>
      <c r="BD33" s="25"/>
      <c r="BF33" s="25"/>
      <c r="BG33" s="25"/>
      <c r="BH33" s="25"/>
      <c r="BI33" s="25"/>
      <c r="BJ33" s="25"/>
      <c r="BK33" s="25"/>
    </row>
    <row r="34" spans="2:63"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F34" s="25"/>
      <c r="AG34" s="25"/>
      <c r="AH34" s="25"/>
      <c r="AI34" s="25"/>
      <c r="AJ34" s="25"/>
      <c r="AK34" s="25"/>
      <c r="AL34" s="25"/>
      <c r="AM34" s="25"/>
      <c r="AN34" s="25"/>
      <c r="AO34" s="25"/>
      <c r="AP34" s="25"/>
      <c r="AR34" s="25"/>
      <c r="AS34" s="25"/>
      <c r="AT34" s="25"/>
      <c r="AU34" s="25"/>
      <c r="AV34" s="25"/>
      <c r="AW34" s="25"/>
      <c r="AY34" s="25"/>
      <c r="AZ34" s="25"/>
      <c r="BA34" s="25"/>
      <c r="BB34" s="25"/>
      <c r="BC34" s="25"/>
      <c r="BD34" s="25"/>
      <c r="BF34" s="25"/>
      <c r="BG34" s="25"/>
      <c r="BH34" s="25"/>
      <c r="BI34" s="25"/>
      <c r="BJ34" s="25"/>
      <c r="BK34" s="25"/>
    </row>
    <row r="35" spans="2:63"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F35" s="25"/>
      <c r="AG35" s="25"/>
      <c r="AH35" s="25"/>
      <c r="AI35" s="25"/>
      <c r="AJ35" s="25"/>
      <c r="AK35" s="25"/>
      <c r="AL35" s="25"/>
      <c r="AM35" s="25"/>
      <c r="AN35" s="25"/>
      <c r="AO35" s="25"/>
      <c r="AP35" s="25"/>
      <c r="AR35" s="25"/>
      <c r="AS35" s="25"/>
      <c r="AT35" s="25"/>
      <c r="AU35" s="25"/>
      <c r="AV35" s="25"/>
      <c r="AW35" s="25"/>
      <c r="AY35" s="25"/>
      <c r="AZ35" s="25"/>
      <c r="BA35" s="25"/>
      <c r="BB35" s="25"/>
      <c r="BC35" s="25"/>
      <c r="BD35" s="25"/>
      <c r="BF35" s="25"/>
      <c r="BG35" s="25"/>
      <c r="BH35" s="25"/>
      <c r="BI35" s="25"/>
      <c r="BJ35" s="25"/>
      <c r="BK35" s="25"/>
    </row>
    <row r="36" spans="2:63" ht="18.75" customHeight="1" x14ac:dyDescent="0.2">
      <c r="B36" s="77"/>
      <c r="C36" s="71">
        <f>C6</f>
        <v>2025</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F36" s="25"/>
      <c r="AG36" s="25"/>
      <c r="AH36" s="25"/>
      <c r="AI36" s="25"/>
      <c r="AJ36" s="25"/>
      <c r="AK36" s="25"/>
      <c r="AL36" s="25"/>
      <c r="AM36" s="25"/>
      <c r="AN36" s="25"/>
      <c r="AO36" s="25"/>
      <c r="AP36" s="25"/>
      <c r="AR36" s="25"/>
      <c r="AS36" s="25"/>
      <c r="AT36" s="25"/>
      <c r="AU36" s="25"/>
      <c r="AV36" s="25"/>
      <c r="AW36" s="25"/>
      <c r="AY36" s="25"/>
      <c r="AZ36" s="25"/>
      <c r="BA36" s="25"/>
      <c r="BB36" s="25"/>
      <c r="BC36" s="25"/>
      <c r="BD36" s="25"/>
      <c r="BF36" s="25"/>
      <c r="BG36" s="25"/>
      <c r="BH36" s="25"/>
      <c r="BI36" s="25"/>
      <c r="BJ36" s="25"/>
      <c r="BK36" s="25"/>
    </row>
    <row r="37" spans="2:63"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F37" s="25"/>
      <c r="AG37" s="25"/>
      <c r="AH37" s="25"/>
      <c r="AI37" s="25"/>
      <c r="AJ37" s="25"/>
      <c r="AK37" s="25"/>
      <c r="AL37" s="25"/>
      <c r="AM37" s="25"/>
      <c r="AN37" s="25"/>
      <c r="AO37" s="25"/>
      <c r="AP37" s="25"/>
      <c r="AR37" s="25"/>
      <c r="AS37" s="25"/>
      <c r="AT37" s="25"/>
      <c r="AU37" s="25"/>
      <c r="AV37" s="25"/>
      <c r="AW37" s="25"/>
      <c r="AY37" s="25"/>
      <c r="AZ37" s="25"/>
      <c r="BA37" s="25"/>
      <c r="BB37" s="25"/>
      <c r="BC37" s="25"/>
      <c r="BD37" s="25"/>
      <c r="BF37" s="25"/>
      <c r="BG37" s="25"/>
      <c r="BH37" s="25"/>
      <c r="BI37" s="25"/>
      <c r="BJ37" s="25"/>
      <c r="BK37" s="25"/>
    </row>
    <row r="38" spans="2:63"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F38" s="25"/>
      <c r="AG38" s="25"/>
      <c r="AH38" s="25"/>
      <c r="AI38" s="25"/>
      <c r="AJ38" s="25"/>
      <c r="AK38" s="25"/>
      <c r="AL38" s="25"/>
      <c r="AM38" s="25"/>
      <c r="AN38" s="25"/>
      <c r="AO38" s="25"/>
      <c r="AP38" s="25"/>
      <c r="AR38" s="25"/>
      <c r="AS38" s="25"/>
      <c r="AT38" s="25"/>
      <c r="AU38" s="25"/>
      <c r="AV38" s="25"/>
      <c r="AW38" s="25"/>
      <c r="AY38" s="25"/>
      <c r="AZ38" s="25"/>
      <c r="BA38" s="25"/>
      <c r="BB38" s="25"/>
      <c r="BC38" s="25"/>
      <c r="BD38" s="25"/>
      <c r="BF38" s="25"/>
      <c r="BG38" s="25"/>
      <c r="BH38" s="25"/>
      <c r="BI38" s="25"/>
      <c r="BJ38" s="25"/>
      <c r="BK38" s="25"/>
    </row>
    <row r="39" spans="2:63"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F39" s="25"/>
      <c r="AG39" s="25"/>
      <c r="AH39" s="25"/>
      <c r="AI39" s="25"/>
      <c r="AJ39" s="25"/>
      <c r="AK39" s="25"/>
      <c r="AL39" s="25"/>
      <c r="AM39" s="25"/>
      <c r="AN39" s="25"/>
      <c r="AO39" s="25"/>
      <c r="AP39" s="25"/>
      <c r="AR39" s="25"/>
      <c r="AS39" s="25"/>
      <c r="AT39" s="25"/>
      <c r="AU39" s="25"/>
      <c r="AV39" s="25"/>
      <c r="AW39" s="25"/>
      <c r="AY39" s="25"/>
      <c r="AZ39" s="25"/>
      <c r="BA39" s="25"/>
      <c r="BB39" s="25"/>
      <c r="BC39" s="25"/>
      <c r="BD39" s="25"/>
      <c r="BF39" s="25"/>
      <c r="BG39" s="25"/>
      <c r="BH39" s="25"/>
      <c r="BI39" s="25"/>
      <c r="BJ39" s="25"/>
      <c r="BK39" s="25"/>
    </row>
    <row r="40" spans="2:63"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F40" s="25"/>
      <c r="AG40" s="25"/>
      <c r="AH40" s="25"/>
      <c r="AI40" s="25"/>
      <c r="AJ40" s="25"/>
      <c r="AK40" s="25"/>
      <c r="AL40" s="25"/>
      <c r="AM40" s="25"/>
      <c r="AN40" s="25"/>
      <c r="AO40" s="25"/>
      <c r="AP40" s="25"/>
      <c r="AR40" s="25"/>
      <c r="AS40" s="25"/>
      <c r="AT40" s="25"/>
      <c r="AU40" s="25"/>
      <c r="AV40" s="25"/>
      <c r="AW40" s="25"/>
      <c r="AY40" s="25"/>
      <c r="AZ40" s="25"/>
      <c r="BA40" s="25"/>
      <c r="BB40" s="25"/>
      <c r="BC40" s="25"/>
      <c r="BD40" s="25"/>
      <c r="BF40" s="25"/>
      <c r="BG40" s="25"/>
      <c r="BH40" s="25"/>
      <c r="BI40" s="25"/>
      <c r="BJ40" s="25"/>
      <c r="BK40" s="25"/>
    </row>
    <row r="41" spans="2:63"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F41" s="25"/>
      <c r="AG41" s="25"/>
      <c r="AH41" s="25"/>
      <c r="AI41" s="25"/>
      <c r="AJ41" s="25"/>
      <c r="AK41" s="25"/>
      <c r="AL41" s="25"/>
      <c r="AM41" s="25"/>
      <c r="AN41" s="25"/>
      <c r="AO41" s="25"/>
      <c r="AP41" s="25"/>
      <c r="AR41" s="25"/>
      <c r="AS41" s="25"/>
      <c r="AT41" s="25"/>
      <c r="AU41" s="25"/>
      <c r="AV41" s="25"/>
      <c r="AW41" s="25"/>
      <c r="AY41" s="25"/>
      <c r="AZ41" s="25"/>
      <c r="BA41" s="25"/>
      <c r="BB41" s="25"/>
      <c r="BC41" s="25"/>
      <c r="BD41" s="25"/>
      <c r="BF41" s="25"/>
      <c r="BG41" s="25"/>
      <c r="BH41" s="25"/>
      <c r="BI41" s="25"/>
      <c r="BJ41" s="25"/>
      <c r="BK41" s="25"/>
    </row>
    <row r="42" spans="2:63"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F42" s="25"/>
      <c r="AG42" s="25"/>
      <c r="AH42" s="25"/>
      <c r="AI42" s="25"/>
      <c r="AJ42" s="25"/>
      <c r="AK42" s="25"/>
      <c r="AL42" s="25"/>
      <c r="AM42" s="25"/>
      <c r="AN42" s="25"/>
      <c r="AO42" s="25"/>
      <c r="AP42" s="25"/>
      <c r="AR42" s="25"/>
      <c r="AS42" s="25"/>
      <c r="AT42" s="25"/>
      <c r="AU42" s="25"/>
      <c r="AV42" s="25"/>
      <c r="AW42" s="25"/>
      <c r="AY42" s="25"/>
      <c r="AZ42" s="25"/>
      <c r="BA42" s="25"/>
      <c r="BB42" s="25"/>
      <c r="BC42" s="25"/>
      <c r="BD42" s="25"/>
      <c r="BF42" s="25"/>
      <c r="BG42" s="25"/>
      <c r="BH42" s="25"/>
      <c r="BI42" s="25"/>
      <c r="BJ42" s="25"/>
      <c r="BK42" s="25"/>
    </row>
    <row r="43" spans="2:63"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F43" s="25"/>
      <c r="AG43" s="25"/>
      <c r="AH43" s="25"/>
      <c r="AI43" s="25"/>
      <c r="AJ43" s="25"/>
      <c r="AK43" s="25"/>
      <c r="AL43" s="25"/>
      <c r="AM43" s="25"/>
      <c r="AN43" s="25"/>
      <c r="AO43" s="25"/>
      <c r="AP43" s="25"/>
      <c r="AR43" s="25"/>
      <c r="AS43" s="25"/>
      <c r="AT43" s="25"/>
      <c r="AU43" s="25"/>
      <c r="AV43" s="25"/>
      <c r="AW43" s="25"/>
      <c r="AY43" s="25"/>
      <c r="AZ43" s="25"/>
      <c r="BA43" s="25"/>
      <c r="BB43" s="25"/>
      <c r="BC43" s="25"/>
      <c r="BD43" s="25"/>
      <c r="BF43" s="25"/>
      <c r="BG43" s="25"/>
      <c r="BH43" s="25"/>
      <c r="BI43" s="25"/>
      <c r="BJ43" s="25"/>
      <c r="BK43" s="25"/>
    </row>
    <row r="44" spans="2:63"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F44" s="25"/>
      <c r="AG44" s="25"/>
      <c r="AH44" s="25"/>
      <c r="AI44" s="25"/>
      <c r="AJ44" s="25"/>
      <c r="AK44" s="25"/>
      <c r="AL44" s="25"/>
      <c r="AM44" s="25"/>
      <c r="AN44" s="25"/>
      <c r="AO44" s="25"/>
      <c r="AP44" s="25"/>
      <c r="AR44" s="25"/>
      <c r="AS44" s="25"/>
      <c r="AT44" s="25"/>
      <c r="AU44" s="25"/>
      <c r="AV44" s="25"/>
      <c r="AW44" s="25"/>
      <c r="AY44" s="25"/>
      <c r="AZ44" s="25"/>
      <c r="BA44" s="25"/>
      <c r="BB44" s="25"/>
      <c r="BC44" s="25"/>
      <c r="BD44" s="25"/>
      <c r="BF44" s="25"/>
      <c r="BG44" s="25"/>
      <c r="BH44" s="25"/>
      <c r="BI44" s="25"/>
      <c r="BJ44" s="25"/>
      <c r="BK44" s="25"/>
    </row>
    <row r="45" spans="2:63"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F45" s="25"/>
      <c r="AG45" s="25"/>
      <c r="AH45" s="25"/>
      <c r="AI45" s="25"/>
      <c r="AJ45" s="25"/>
      <c r="AK45" s="25"/>
      <c r="AL45" s="25"/>
      <c r="AM45" s="25"/>
      <c r="AN45" s="25"/>
      <c r="AO45" s="25"/>
      <c r="AP45" s="25"/>
      <c r="AR45" s="25"/>
      <c r="AS45" s="25"/>
      <c r="AT45" s="25"/>
      <c r="AU45" s="25"/>
      <c r="AV45" s="25"/>
      <c r="AW45" s="25"/>
      <c r="AY45" s="25"/>
      <c r="AZ45" s="25"/>
      <c r="BA45" s="25"/>
      <c r="BB45" s="25"/>
      <c r="BC45" s="25"/>
      <c r="BD45" s="25"/>
      <c r="BF45" s="25"/>
      <c r="BG45" s="25"/>
      <c r="BH45" s="25"/>
      <c r="BI45" s="25"/>
      <c r="BJ45" s="25"/>
      <c r="BK45" s="25"/>
    </row>
    <row r="46" spans="2:63"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F46" s="25"/>
      <c r="AG46" s="25"/>
      <c r="AH46" s="25"/>
      <c r="AI46" s="25"/>
      <c r="AJ46" s="25"/>
      <c r="AK46" s="25"/>
      <c r="AL46" s="25"/>
      <c r="AM46" s="25"/>
      <c r="AN46" s="25"/>
      <c r="AO46" s="25"/>
      <c r="AP46" s="25"/>
      <c r="AR46" s="25"/>
      <c r="AS46" s="25"/>
      <c r="AT46" s="25"/>
      <c r="AU46" s="25"/>
      <c r="AV46" s="25"/>
      <c r="AW46" s="25"/>
      <c r="AY46" s="25"/>
      <c r="AZ46" s="25"/>
      <c r="BA46" s="25"/>
      <c r="BB46" s="25"/>
      <c r="BC46" s="25"/>
      <c r="BD46" s="25"/>
      <c r="BF46" s="25"/>
      <c r="BG46" s="25"/>
      <c r="BH46" s="25"/>
      <c r="BI46" s="25"/>
      <c r="BJ46" s="25"/>
      <c r="BK46" s="25"/>
    </row>
    <row r="47" spans="2:63"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F47" s="25"/>
      <c r="AG47" s="25"/>
      <c r="AH47" s="25"/>
      <c r="AI47" s="25"/>
      <c r="AJ47" s="25"/>
      <c r="AK47" s="25"/>
      <c r="AL47" s="25"/>
      <c r="AM47" s="25"/>
      <c r="AN47" s="25"/>
      <c r="AO47" s="25"/>
      <c r="AP47" s="25"/>
      <c r="AR47" s="25"/>
      <c r="AS47" s="25"/>
      <c r="AT47" s="25"/>
      <c r="AU47" s="25"/>
      <c r="AV47" s="25"/>
      <c r="AW47" s="25"/>
      <c r="AY47" s="25"/>
      <c r="AZ47" s="25"/>
      <c r="BA47" s="25"/>
      <c r="BB47" s="25"/>
      <c r="BC47" s="25"/>
      <c r="BD47" s="25"/>
      <c r="BF47" s="25"/>
      <c r="BG47" s="25"/>
      <c r="BH47" s="25"/>
      <c r="BI47" s="25"/>
      <c r="BJ47" s="25"/>
      <c r="BK47" s="25"/>
    </row>
    <row r="48" spans="2:63"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F48" s="25"/>
      <c r="AG48" s="25"/>
      <c r="AH48" s="25"/>
      <c r="AI48" s="25"/>
      <c r="AJ48" s="25"/>
      <c r="AK48" s="25"/>
      <c r="AL48" s="25"/>
      <c r="AM48" s="25"/>
      <c r="AN48" s="25"/>
      <c r="AO48" s="25"/>
      <c r="AP48" s="25"/>
      <c r="AR48" s="25"/>
      <c r="AS48" s="25"/>
      <c r="AT48" s="25"/>
      <c r="AU48" s="25"/>
      <c r="AV48" s="25"/>
      <c r="AW48" s="25"/>
      <c r="AY48" s="25"/>
      <c r="AZ48" s="25"/>
      <c r="BA48" s="25"/>
      <c r="BB48" s="25"/>
      <c r="BC48" s="25"/>
      <c r="BD48" s="25"/>
      <c r="BF48" s="25"/>
      <c r="BG48" s="25"/>
      <c r="BH48" s="25"/>
      <c r="BI48" s="25"/>
      <c r="BJ48" s="25"/>
      <c r="BK48" s="25"/>
    </row>
    <row r="49" spans="2:63"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F49" s="25"/>
      <c r="AG49" s="25"/>
      <c r="AH49" s="25"/>
      <c r="AI49" s="25"/>
      <c r="AJ49" s="25"/>
      <c r="AK49" s="25"/>
      <c r="AL49" s="25"/>
      <c r="AM49" s="25"/>
      <c r="AN49" s="25"/>
      <c r="AO49" s="25"/>
      <c r="AP49" s="25"/>
      <c r="AR49" s="25"/>
      <c r="AS49" s="25"/>
      <c r="AT49" s="25"/>
      <c r="AU49" s="25"/>
      <c r="AV49" s="25"/>
      <c r="AW49" s="25"/>
      <c r="AY49" s="25"/>
      <c r="AZ49" s="25"/>
      <c r="BA49" s="25"/>
      <c r="BB49" s="25"/>
      <c r="BC49" s="25"/>
      <c r="BD49" s="25"/>
      <c r="BF49" s="25"/>
      <c r="BG49" s="25"/>
      <c r="BH49" s="25"/>
      <c r="BI49" s="25"/>
      <c r="BJ49" s="25"/>
      <c r="BK49" s="25"/>
    </row>
    <row r="50" spans="2:63"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F50" s="25"/>
      <c r="AG50" s="25"/>
      <c r="AH50" s="25"/>
      <c r="AI50" s="25"/>
      <c r="AJ50" s="25"/>
      <c r="AK50" s="25"/>
      <c r="AL50" s="25"/>
      <c r="AM50" s="25"/>
      <c r="AN50" s="25"/>
      <c r="AO50" s="25"/>
      <c r="AP50" s="25"/>
      <c r="AR50" s="25"/>
      <c r="AS50" s="25"/>
      <c r="AT50" s="25"/>
      <c r="AU50" s="25"/>
      <c r="AV50" s="25"/>
      <c r="AW50" s="25"/>
      <c r="AY50" s="25"/>
      <c r="AZ50" s="25"/>
      <c r="BA50" s="25"/>
      <c r="BB50" s="25"/>
      <c r="BC50" s="25"/>
      <c r="BD50" s="25"/>
      <c r="BF50" s="25"/>
      <c r="BG50" s="25"/>
      <c r="BH50" s="25"/>
      <c r="BI50" s="25"/>
      <c r="BJ50" s="25"/>
      <c r="BK50" s="25"/>
    </row>
  </sheetData>
  <mergeCells count="16">
    <mergeCell ref="AE5:AE6"/>
    <mergeCell ref="AF5:AH5"/>
    <mergeCell ref="AI5:AL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1820-E697-4760-AD8D-0152AAA51085}">
  <sheetPr>
    <tabColor rgb="FF92D050"/>
    <pageSetUpPr fitToPage="1"/>
  </sheetPr>
  <dimension ref="B1:BK50"/>
  <sheetViews>
    <sheetView showGridLines="0" view="pageBreakPreview" topLeftCell="A31" zoomScale="80" zoomScaleNormal="80" zoomScaleSheetLayoutView="80" workbookViewId="0">
      <selection activeCell="W7" sqref="W7"/>
    </sheetView>
  </sheetViews>
  <sheetFormatPr defaultRowHeight="13.2" x14ac:dyDescent="0.2"/>
  <cols>
    <col min="1" max="1" width="1.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0" width="12.21875" style="13" customWidth="1"/>
    <col min="31" max="35" width="10" style="13" customWidth="1"/>
    <col min="36" max="41" width="8.88671875" style="13"/>
    <col min="42" max="43" width="2.33203125" style="13" customWidth="1"/>
    <col min="44" max="48" width="8.88671875" style="13"/>
    <col min="49" max="49" width="10.6640625" style="13" customWidth="1"/>
    <col min="50" max="50" width="2.33203125" style="13" customWidth="1"/>
    <col min="51" max="55" width="8.88671875" style="13"/>
    <col min="56" max="56" width="11.88671875" style="13" customWidth="1"/>
    <col min="57" max="57" width="2.109375" style="13" customWidth="1"/>
    <col min="58" max="62" width="8.88671875" style="13"/>
    <col min="63" max="63" width="10.6640625" style="13" customWidth="1"/>
    <col min="64" max="64" width="2.33203125" style="13" customWidth="1"/>
    <col min="65" max="16384" width="8.88671875" style="13"/>
  </cols>
  <sheetData>
    <row r="1" spans="2:38" ht="4.8" customHeight="1" thickBot="1" x14ac:dyDescent="0.25"/>
    <row r="2" spans="2:38"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8" ht="19.2" x14ac:dyDescent="0.2">
      <c r="B3" s="77"/>
      <c r="C3" s="166" t="s">
        <v>54</v>
      </c>
      <c r="D3" s="25"/>
      <c r="E3" s="25"/>
      <c r="G3" s="106">
        <f>C6</f>
        <v>2026</v>
      </c>
      <c r="H3" s="106" t="s">
        <v>36</v>
      </c>
      <c r="I3" s="25"/>
      <c r="J3" s="25"/>
      <c r="K3" s="25"/>
      <c r="L3" s="78" t="s">
        <v>53</v>
      </c>
      <c r="M3" s="25"/>
      <c r="N3" s="25"/>
      <c r="O3" s="25"/>
      <c r="P3" s="25"/>
      <c r="Q3" s="25"/>
      <c r="R3" s="25"/>
      <c r="S3" s="25"/>
      <c r="T3" s="25"/>
      <c r="U3" s="25"/>
      <c r="W3" s="78" t="s">
        <v>85</v>
      </c>
      <c r="X3" s="25"/>
      <c r="Z3" s="25"/>
      <c r="AA3" s="25"/>
      <c r="AB3" s="25"/>
      <c r="AC3" s="79"/>
      <c r="AE3" s="13" t="s">
        <v>90</v>
      </c>
    </row>
    <row r="4" spans="2:38"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8" ht="18.75" customHeight="1" x14ac:dyDescent="0.2">
      <c r="B5" s="77"/>
      <c r="C5" s="15" t="s">
        <v>25</v>
      </c>
      <c r="D5" s="278" t="s">
        <v>76</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E5" s="255" t="s">
        <v>75</v>
      </c>
      <c r="AF5" s="257" t="s">
        <v>71</v>
      </c>
      <c r="AG5" s="258"/>
      <c r="AH5" s="259"/>
      <c r="AI5" s="260" t="s">
        <v>74</v>
      </c>
      <c r="AJ5" s="261"/>
      <c r="AK5" s="261"/>
      <c r="AL5" s="262"/>
    </row>
    <row r="6" spans="2:38" ht="37.200000000000003" customHeight="1" x14ac:dyDescent="0.2">
      <c r="B6" s="77"/>
      <c r="C6" s="263">
        <v>2026</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E6" s="256"/>
      <c r="AF6" s="91" t="s">
        <v>72</v>
      </c>
      <c r="AG6" s="87" t="s">
        <v>1</v>
      </c>
      <c r="AH6" s="165" t="s">
        <v>73</v>
      </c>
      <c r="AI6" s="91" t="s">
        <v>89</v>
      </c>
      <c r="AJ6" s="87" t="s">
        <v>3</v>
      </c>
      <c r="AK6" s="87" t="s">
        <v>4</v>
      </c>
      <c r="AL6" s="165" t="s">
        <v>73</v>
      </c>
    </row>
    <row r="7" spans="2:38"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33" t="s">
        <v>20</v>
      </c>
      <c r="V7" s="24"/>
      <c r="W7" s="34"/>
      <c r="X7" s="35" t="s">
        <v>30</v>
      </c>
      <c r="Y7" s="24"/>
      <c r="Z7" s="69" t="s">
        <v>57</v>
      </c>
      <c r="AA7" s="70" t="s">
        <v>69</v>
      </c>
      <c r="AB7" s="239" t="s">
        <v>92</v>
      </c>
      <c r="AC7" s="79"/>
      <c r="AE7" s="141"/>
      <c r="AF7" s="18"/>
      <c r="AG7" s="19"/>
      <c r="AH7" s="142"/>
      <c r="AI7" s="143"/>
      <c r="AJ7" s="144"/>
      <c r="AK7" s="144"/>
      <c r="AL7" s="142"/>
    </row>
    <row r="8" spans="2:38" ht="24" customHeight="1" x14ac:dyDescent="0.2">
      <c r="B8" s="77"/>
      <c r="C8" s="36" t="s">
        <v>41</v>
      </c>
      <c r="D8" s="40"/>
      <c r="E8" s="41"/>
      <c r="F8" s="111"/>
      <c r="G8" s="42"/>
      <c r="H8" s="111"/>
      <c r="I8" s="41"/>
      <c r="J8" s="107"/>
      <c r="K8" s="115"/>
      <c r="L8" s="41"/>
      <c r="M8" s="107"/>
      <c r="N8" s="42"/>
      <c r="O8" s="111"/>
      <c r="P8" s="43"/>
      <c r="Q8" s="128">
        <f>D8*説明書!$E$114+F8*説明書!$E$115+H8*説明書!$E$116+J8*説明書!$E$118+K8*説明書!$E$117+M8*説明書!$E$119+O8*説明書!$E$120</f>
        <v>0</v>
      </c>
      <c r="R8" s="44">
        <f>E8+G8+I8+L8+N8+P8</f>
        <v>0</v>
      </c>
      <c r="S8" s="119"/>
      <c r="T8" s="42"/>
      <c r="U8" s="46">
        <f>R8+T8</f>
        <v>0</v>
      </c>
      <c r="V8" s="47"/>
      <c r="W8" s="45"/>
      <c r="X8" s="43"/>
      <c r="Y8" s="47"/>
      <c r="Z8" s="133" t="e">
        <f>Q8/W8</f>
        <v>#DIV/0!</v>
      </c>
      <c r="AA8" s="134" t="e">
        <f>Q8/X8*1000</f>
        <v>#DIV/0!</v>
      </c>
      <c r="AB8" s="250" t="e">
        <f>U8/W8</f>
        <v>#DIV/0!</v>
      </c>
      <c r="AC8" s="79"/>
      <c r="AE8" s="145">
        <f>D8*説明書!$E$114</f>
        <v>0</v>
      </c>
      <c r="AF8" s="92">
        <f>F8*説明書!$E$115</f>
        <v>0</v>
      </c>
      <c r="AG8" s="88">
        <f>H8*説明書!$E$116</f>
        <v>0</v>
      </c>
      <c r="AH8" s="146">
        <f>SUM(AF8:AG8)</f>
        <v>0</v>
      </c>
      <c r="AI8" s="147">
        <f>J8*説明書!$E$118+K8*説明書!$E$117</f>
        <v>0</v>
      </c>
      <c r="AJ8" s="148">
        <f>M8*説明書!$E$119</f>
        <v>0</v>
      </c>
      <c r="AK8" s="148">
        <f>O8*説明書!$E$120</f>
        <v>0</v>
      </c>
      <c r="AL8" s="149">
        <f>SUM(AI8:AK8)</f>
        <v>0</v>
      </c>
    </row>
    <row r="9" spans="2:38" ht="24" customHeight="1" x14ac:dyDescent="0.2">
      <c r="B9" s="77"/>
      <c r="C9" s="37" t="s">
        <v>42</v>
      </c>
      <c r="D9" s="48"/>
      <c r="E9" s="49"/>
      <c r="F9" s="112"/>
      <c r="G9" s="50"/>
      <c r="H9" s="112"/>
      <c r="I9" s="49"/>
      <c r="J9" s="108"/>
      <c r="K9" s="116"/>
      <c r="L9" s="49"/>
      <c r="M9" s="108"/>
      <c r="N9" s="50"/>
      <c r="O9" s="112"/>
      <c r="P9" s="51"/>
      <c r="Q9" s="129">
        <f>D9*説明書!$E$114+F9*説明書!$E$115+H9*説明書!$E$116+J9*説明書!$E$118+K9*説明書!$E$117+M9*説明書!$E$119+O9*説明書!$E$120</f>
        <v>0</v>
      </c>
      <c r="R9" s="52">
        <f t="shared" ref="R9:R19" si="0">E9+G9+I9+L9+N9+P9</f>
        <v>0</v>
      </c>
      <c r="S9" s="120"/>
      <c r="T9" s="50"/>
      <c r="U9" s="54">
        <f t="shared" ref="U9:U19" si="1">R9+T9</f>
        <v>0</v>
      </c>
      <c r="V9" s="47"/>
      <c r="W9" s="53"/>
      <c r="X9" s="51"/>
      <c r="Y9" s="47"/>
      <c r="Z9" s="135" t="e">
        <f t="shared" ref="Z9:Z19" si="2">Q9/W9</f>
        <v>#DIV/0!</v>
      </c>
      <c r="AA9" s="136" t="e">
        <f>Q9/X9*1000</f>
        <v>#DIV/0!</v>
      </c>
      <c r="AB9" s="251" t="e">
        <f t="shared" ref="AB9:AB19" si="3">U9/W9</f>
        <v>#DIV/0!</v>
      </c>
      <c r="AC9" s="79"/>
      <c r="AE9" s="150">
        <f>D9*説明書!$E$114</f>
        <v>0</v>
      </c>
      <c r="AF9" s="93">
        <f>F9*説明書!$E$115</f>
        <v>0</v>
      </c>
      <c r="AG9" s="85">
        <f>H9*説明書!$E$116</f>
        <v>0</v>
      </c>
      <c r="AH9" s="151">
        <f t="shared" ref="AH9:AH20" si="4">SUM(AF9:AG9)</f>
        <v>0</v>
      </c>
      <c r="AI9" s="152">
        <f>J9*説明書!$E$118+K9*説明書!$E$117</f>
        <v>0</v>
      </c>
      <c r="AJ9" s="153">
        <f>M9*説明書!$E$119</f>
        <v>0</v>
      </c>
      <c r="AK9" s="153">
        <f>O9*説明書!$E$120</f>
        <v>0</v>
      </c>
      <c r="AL9" s="154">
        <f t="shared" ref="AL9:AL20" si="5">SUM(AI9:AK9)</f>
        <v>0</v>
      </c>
    </row>
    <row r="10" spans="2:38" ht="24" customHeight="1" x14ac:dyDescent="0.2">
      <c r="B10" s="77"/>
      <c r="C10" s="37" t="s">
        <v>43</v>
      </c>
      <c r="D10" s="48"/>
      <c r="E10" s="49"/>
      <c r="F10" s="112"/>
      <c r="G10" s="50"/>
      <c r="H10" s="112"/>
      <c r="I10" s="49"/>
      <c r="J10" s="108"/>
      <c r="K10" s="116"/>
      <c r="L10" s="49"/>
      <c r="M10" s="108"/>
      <c r="N10" s="50"/>
      <c r="O10" s="112"/>
      <c r="P10" s="51"/>
      <c r="Q10" s="129">
        <f>D10*説明書!$E$114+F10*説明書!$E$115+H10*説明書!$E$116+J10*説明書!$E$118+K10*説明書!$E$117+M10*説明書!$E$119+O10*説明書!$E$120</f>
        <v>0</v>
      </c>
      <c r="R10" s="52">
        <f t="shared" si="0"/>
        <v>0</v>
      </c>
      <c r="S10" s="120"/>
      <c r="T10" s="50"/>
      <c r="U10" s="54">
        <f t="shared" si="1"/>
        <v>0</v>
      </c>
      <c r="V10" s="47"/>
      <c r="W10" s="53"/>
      <c r="X10" s="51"/>
      <c r="Y10" s="47"/>
      <c r="Z10" s="135" t="e">
        <f t="shared" si="2"/>
        <v>#DIV/0!</v>
      </c>
      <c r="AA10" s="136" t="e">
        <f t="shared" ref="AA10:AA18" si="6">Q10/X10*1000</f>
        <v>#DIV/0!</v>
      </c>
      <c r="AB10" s="251" t="e">
        <f t="shared" si="3"/>
        <v>#DIV/0!</v>
      </c>
      <c r="AC10" s="79"/>
      <c r="AE10" s="150">
        <f>D10*説明書!$E$114</f>
        <v>0</v>
      </c>
      <c r="AF10" s="93">
        <f>F10*説明書!$E$115</f>
        <v>0</v>
      </c>
      <c r="AG10" s="85">
        <f>H10*説明書!$E$116</f>
        <v>0</v>
      </c>
      <c r="AH10" s="151">
        <f t="shared" si="4"/>
        <v>0</v>
      </c>
      <c r="AI10" s="152">
        <f>J10*説明書!$E$118+K10*説明書!$E$117</f>
        <v>0</v>
      </c>
      <c r="AJ10" s="153">
        <f>M10*説明書!$E$119</f>
        <v>0</v>
      </c>
      <c r="AK10" s="153">
        <f>O10*説明書!$E$120</f>
        <v>0</v>
      </c>
      <c r="AL10" s="154">
        <f t="shared" si="5"/>
        <v>0</v>
      </c>
    </row>
    <row r="11" spans="2:38" ht="24" customHeight="1" x14ac:dyDescent="0.2">
      <c r="B11" s="77"/>
      <c r="C11" s="37" t="s">
        <v>44</v>
      </c>
      <c r="D11" s="48"/>
      <c r="E11" s="49"/>
      <c r="F11" s="112"/>
      <c r="G11" s="50"/>
      <c r="H11" s="112"/>
      <c r="I11" s="49"/>
      <c r="J11" s="108"/>
      <c r="K11" s="116"/>
      <c r="L11" s="49"/>
      <c r="M11" s="108"/>
      <c r="N11" s="50"/>
      <c r="O11" s="112"/>
      <c r="P11" s="51"/>
      <c r="Q11" s="129">
        <f>D11*説明書!$E$114+F11*説明書!$E$115+H11*説明書!$E$116+J11*説明書!$E$118+K11*説明書!$E$117+M11*説明書!$E$119+O11*説明書!$E$120</f>
        <v>0</v>
      </c>
      <c r="R11" s="52">
        <f t="shared" si="0"/>
        <v>0</v>
      </c>
      <c r="S11" s="120"/>
      <c r="T11" s="50"/>
      <c r="U11" s="54">
        <f t="shared" si="1"/>
        <v>0</v>
      </c>
      <c r="V11" s="47"/>
      <c r="W11" s="53"/>
      <c r="X11" s="51"/>
      <c r="Y11" s="47"/>
      <c r="Z11" s="135" t="e">
        <f t="shared" si="2"/>
        <v>#DIV/0!</v>
      </c>
      <c r="AA11" s="136" t="e">
        <f t="shared" si="6"/>
        <v>#DIV/0!</v>
      </c>
      <c r="AB11" s="251" t="e">
        <f t="shared" si="3"/>
        <v>#DIV/0!</v>
      </c>
      <c r="AC11" s="79"/>
      <c r="AE11" s="150">
        <f>D11*説明書!$E$114</f>
        <v>0</v>
      </c>
      <c r="AF11" s="93">
        <f>F11*説明書!$E$115</f>
        <v>0</v>
      </c>
      <c r="AG11" s="85">
        <f>H11*説明書!$E$116</f>
        <v>0</v>
      </c>
      <c r="AH11" s="151">
        <f t="shared" si="4"/>
        <v>0</v>
      </c>
      <c r="AI11" s="152">
        <f>J11*説明書!$E$118+K11*説明書!$E$117</f>
        <v>0</v>
      </c>
      <c r="AJ11" s="153">
        <f>M11*説明書!$E$119</f>
        <v>0</v>
      </c>
      <c r="AK11" s="153">
        <f>O11*説明書!$E$120</f>
        <v>0</v>
      </c>
      <c r="AL11" s="154">
        <f t="shared" si="5"/>
        <v>0</v>
      </c>
    </row>
    <row r="12" spans="2:38" ht="24" customHeight="1" x14ac:dyDescent="0.2">
      <c r="B12" s="77"/>
      <c r="C12" s="37" t="s">
        <v>45</v>
      </c>
      <c r="D12" s="48"/>
      <c r="E12" s="49"/>
      <c r="F12" s="112"/>
      <c r="G12" s="50"/>
      <c r="H12" s="112"/>
      <c r="I12" s="49"/>
      <c r="J12" s="108"/>
      <c r="K12" s="116"/>
      <c r="L12" s="49"/>
      <c r="M12" s="108"/>
      <c r="N12" s="50"/>
      <c r="O12" s="112"/>
      <c r="P12" s="51"/>
      <c r="Q12" s="129">
        <f>D12*説明書!$E$114+F12*説明書!$E$115+H12*説明書!$E$116+J12*説明書!$E$118+K12*説明書!$E$117+M12*説明書!$E$119+O12*説明書!$E$120</f>
        <v>0</v>
      </c>
      <c r="R12" s="52">
        <f t="shared" si="0"/>
        <v>0</v>
      </c>
      <c r="S12" s="120"/>
      <c r="T12" s="50"/>
      <c r="U12" s="54">
        <f t="shared" si="1"/>
        <v>0</v>
      </c>
      <c r="V12" s="47"/>
      <c r="W12" s="53"/>
      <c r="X12" s="51"/>
      <c r="Y12" s="47"/>
      <c r="Z12" s="135" t="e">
        <f t="shared" si="2"/>
        <v>#DIV/0!</v>
      </c>
      <c r="AA12" s="136" t="e">
        <f t="shared" si="6"/>
        <v>#DIV/0!</v>
      </c>
      <c r="AB12" s="251" t="e">
        <f t="shared" si="3"/>
        <v>#DIV/0!</v>
      </c>
      <c r="AC12" s="79"/>
      <c r="AE12" s="150">
        <f>D12*説明書!$E$114</f>
        <v>0</v>
      </c>
      <c r="AF12" s="93">
        <f>F12*説明書!$E$115</f>
        <v>0</v>
      </c>
      <c r="AG12" s="85">
        <f>H12*説明書!$E$116</f>
        <v>0</v>
      </c>
      <c r="AH12" s="151">
        <f t="shared" si="4"/>
        <v>0</v>
      </c>
      <c r="AI12" s="152">
        <f>J12*説明書!$E$118+K12*説明書!$E$117</f>
        <v>0</v>
      </c>
      <c r="AJ12" s="153">
        <f>M12*説明書!$E$119</f>
        <v>0</v>
      </c>
      <c r="AK12" s="153">
        <f>O12*説明書!$E$120</f>
        <v>0</v>
      </c>
      <c r="AL12" s="154">
        <f t="shared" si="5"/>
        <v>0</v>
      </c>
    </row>
    <row r="13" spans="2:38" ht="24" customHeight="1" x14ac:dyDescent="0.2">
      <c r="B13" s="77"/>
      <c r="C13" s="37" t="s">
        <v>46</v>
      </c>
      <c r="D13" s="48"/>
      <c r="E13" s="49"/>
      <c r="F13" s="112"/>
      <c r="G13" s="50"/>
      <c r="H13" s="112"/>
      <c r="I13" s="49"/>
      <c r="J13" s="108"/>
      <c r="K13" s="116"/>
      <c r="L13" s="49"/>
      <c r="M13" s="108"/>
      <c r="N13" s="50"/>
      <c r="O13" s="112"/>
      <c r="P13" s="51"/>
      <c r="Q13" s="129">
        <f>D13*説明書!$E$114+F13*説明書!$E$115+H13*説明書!$E$116+J13*説明書!$E$118+K13*説明書!$E$117+M13*説明書!$E$119+O13*説明書!$E$120</f>
        <v>0</v>
      </c>
      <c r="R13" s="52">
        <f t="shared" si="0"/>
        <v>0</v>
      </c>
      <c r="S13" s="120"/>
      <c r="T13" s="50"/>
      <c r="U13" s="54">
        <f t="shared" si="1"/>
        <v>0</v>
      </c>
      <c r="V13" s="47"/>
      <c r="W13" s="53"/>
      <c r="X13" s="51"/>
      <c r="Y13" s="47"/>
      <c r="Z13" s="135" t="e">
        <f t="shared" si="2"/>
        <v>#DIV/0!</v>
      </c>
      <c r="AA13" s="136" t="e">
        <f t="shared" si="6"/>
        <v>#DIV/0!</v>
      </c>
      <c r="AB13" s="251" t="e">
        <f t="shared" si="3"/>
        <v>#DIV/0!</v>
      </c>
      <c r="AC13" s="79"/>
      <c r="AE13" s="150">
        <f>D13*説明書!$E$114</f>
        <v>0</v>
      </c>
      <c r="AF13" s="93">
        <f>F13*説明書!$E$115</f>
        <v>0</v>
      </c>
      <c r="AG13" s="85">
        <f>H13*説明書!$E$116</f>
        <v>0</v>
      </c>
      <c r="AH13" s="151">
        <f t="shared" si="4"/>
        <v>0</v>
      </c>
      <c r="AI13" s="152">
        <f>J13*説明書!$E$118+K13*説明書!$E$117</f>
        <v>0</v>
      </c>
      <c r="AJ13" s="153">
        <f>M13*説明書!$E$119</f>
        <v>0</v>
      </c>
      <c r="AK13" s="153">
        <f>O13*説明書!$E$120</f>
        <v>0</v>
      </c>
      <c r="AL13" s="154">
        <f t="shared" si="5"/>
        <v>0</v>
      </c>
    </row>
    <row r="14" spans="2:38" ht="24" customHeight="1" x14ac:dyDescent="0.2">
      <c r="B14" s="77"/>
      <c r="C14" s="37" t="s">
        <v>47</v>
      </c>
      <c r="D14" s="48"/>
      <c r="E14" s="49"/>
      <c r="F14" s="112"/>
      <c r="G14" s="50"/>
      <c r="H14" s="112"/>
      <c r="I14" s="49"/>
      <c r="J14" s="108"/>
      <c r="K14" s="116"/>
      <c r="L14" s="49"/>
      <c r="M14" s="108"/>
      <c r="N14" s="50"/>
      <c r="O14" s="112"/>
      <c r="P14" s="51"/>
      <c r="Q14" s="129">
        <f>D14*説明書!$E$114+F14*説明書!$E$115+H14*説明書!$E$116+J14*説明書!$E$118+K14*説明書!$E$117+M14*説明書!$E$119+O14*説明書!$E$120</f>
        <v>0</v>
      </c>
      <c r="R14" s="52">
        <f t="shared" si="0"/>
        <v>0</v>
      </c>
      <c r="S14" s="120"/>
      <c r="T14" s="50"/>
      <c r="U14" s="54">
        <f t="shared" si="1"/>
        <v>0</v>
      </c>
      <c r="V14" s="47"/>
      <c r="W14" s="53"/>
      <c r="X14" s="51"/>
      <c r="Y14" s="47"/>
      <c r="Z14" s="135" t="e">
        <f t="shared" si="2"/>
        <v>#DIV/0!</v>
      </c>
      <c r="AA14" s="136" t="e">
        <f t="shared" si="6"/>
        <v>#DIV/0!</v>
      </c>
      <c r="AB14" s="251" t="e">
        <f t="shared" si="3"/>
        <v>#DIV/0!</v>
      </c>
      <c r="AC14" s="79"/>
      <c r="AE14" s="150">
        <f>D14*説明書!$E$114</f>
        <v>0</v>
      </c>
      <c r="AF14" s="93">
        <f>F14*説明書!$E$115</f>
        <v>0</v>
      </c>
      <c r="AG14" s="85">
        <f>H14*説明書!$E$116</f>
        <v>0</v>
      </c>
      <c r="AH14" s="151">
        <f t="shared" si="4"/>
        <v>0</v>
      </c>
      <c r="AI14" s="152">
        <f>J14*説明書!$E$118+K14*説明書!$E$117</f>
        <v>0</v>
      </c>
      <c r="AJ14" s="153">
        <f>M14*説明書!$E$119</f>
        <v>0</v>
      </c>
      <c r="AK14" s="153">
        <f>O14*説明書!$E$120</f>
        <v>0</v>
      </c>
      <c r="AL14" s="154">
        <f t="shared" si="5"/>
        <v>0</v>
      </c>
    </row>
    <row r="15" spans="2:38" ht="24" customHeight="1" x14ac:dyDescent="0.2">
      <c r="B15" s="77"/>
      <c r="C15" s="37" t="s">
        <v>48</v>
      </c>
      <c r="D15" s="48"/>
      <c r="E15" s="49"/>
      <c r="F15" s="112"/>
      <c r="G15" s="50"/>
      <c r="H15" s="112"/>
      <c r="I15" s="49"/>
      <c r="J15" s="108"/>
      <c r="K15" s="116"/>
      <c r="L15" s="49"/>
      <c r="M15" s="108"/>
      <c r="N15" s="50"/>
      <c r="O15" s="112"/>
      <c r="P15" s="51"/>
      <c r="Q15" s="129">
        <f>D15*説明書!$E$114+F15*説明書!$E$115+H15*説明書!$E$116+J15*説明書!$E$118+K15*説明書!$E$117+M15*説明書!$E$119+O15*説明書!$E$120</f>
        <v>0</v>
      </c>
      <c r="R15" s="52">
        <f t="shared" si="0"/>
        <v>0</v>
      </c>
      <c r="S15" s="120"/>
      <c r="T15" s="50"/>
      <c r="U15" s="54">
        <f t="shared" si="1"/>
        <v>0</v>
      </c>
      <c r="V15" s="47"/>
      <c r="W15" s="53"/>
      <c r="X15" s="51"/>
      <c r="Y15" s="47"/>
      <c r="Z15" s="135" t="e">
        <f t="shared" si="2"/>
        <v>#DIV/0!</v>
      </c>
      <c r="AA15" s="136" t="e">
        <f t="shared" si="6"/>
        <v>#DIV/0!</v>
      </c>
      <c r="AB15" s="251" t="e">
        <f t="shared" si="3"/>
        <v>#DIV/0!</v>
      </c>
      <c r="AC15" s="79"/>
      <c r="AE15" s="150">
        <f>D15*説明書!$E$114</f>
        <v>0</v>
      </c>
      <c r="AF15" s="93">
        <f>F15*説明書!$E$115</f>
        <v>0</v>
      </c>
      <c r="AG15" s="85">
        <f>H15*説明書!$E$116</f>
        <v>0</v>
      </c>
      <c r="AH15" s="151">
        <f t="shared" si="4"/>
        <v>0</v>
      </c>
      <c r="AI15" s="152">
        <f>J15*説明書!$E$118+K15*説明書!$E$117</f>
        <v>0</v>
      </c>
      <c r="AJ15" s="153">
        <f>M15*説明書!$E$119</f>
        <v>0</v>
      </c>
      <c r="AK15" s="153">
        <f>O15*説明書!$E$120</f>
        <v>0</v>
      </c>
      <c r="AL15" s="154">
        <f t="shared" si="5"/>
        <v>0</v>
      </c>
    </row>
    <row r="16" spans="2:38" ht="24" customHeight="1" x14ac:dyDescent="0.2">
      <c r="B16" s="77"/>
      <c r="C16" s="37" t="s">
        <v>49</v>
      </c>
      <c r="D16" s="48"/>
      <c r="E16" s="49"/>
      <c r="F16" s="112"/>
      <c r="G16" s="50"/>
      <c r="H16" s="112"/>
      <c r="I16" s="49"/>
      <c r="J16" s="108"/>
      <c r="K16" s="116"/>
      <c r="L16" s="49"/>
      <c r="M16" s="108"/>
      <c r="N16" s="50"/>
      <c r="O16" s="112"/>
      <c r="P16" s="51"/>
      <c r="Q16" s="129">
        <f>D16*説明書!$E$114+F16*説明書!$E$115+H16*説明書!$E$116+J16*説明書!$E$118+K16*説明書!$E$117+M16*説明書!$E$119+O16*説明書!$E$120</f>
        <v>0</v>
      </c>
      <c r="R16" s="52">
        <f t="shared" si="0"/>
        <v>0</v>
      </c>
      <c r="S16" s="120"/>
      <c r="T16" s="50"/>
      <c r="U16" s="54">
        <f t="shared" si="1"/>
        <v>0</v>
      </c>
      <c r="V16" s="47"/>
      <c r="W16" s="53"/>
      <c r="X16" s="51"/>
      <c r="Y16" s="47"/>
      <c r="Z16" s="135" t="e">
        <f t="shared" si="2"/>
        <v>#DIV/0!</v>
      </c>
      <c r="AA16" s="136" t="e">
        <f t="shared" si="6"/>
        <v>#DIV/0!</v>
      </c>
      <c r="AB16" s="251" t="e">
        <f t="shared" si="3"/>
        <v>#DIV/0!</v>
      </c>
      <c r="AC16" s="79"/>
      <c r="AE16" s="150">
        <f>D16*説明書!$E$114</f>
        <v>0</v>
      </c>
      <c r="AF16" s="93">
        <f>F16*説明書!$E$115</f>
        <v>0</v>
      </c>
      <c r="AG16" s="85">
        <f>H16*説明書!$E$116</f>
        <v>0</v>
      </c>
      <c r="AH16" s="151">
        <f t="shared" si="4"/>
        <v>0</v>
      </c>
      <c r="AI16" s="152">
        <f>J16*説明書!$E$118+K16*説明書!$E$117</f>
        <v>0</v>
      </c>
      <c r="AJ16" s="153">
        <f>M16*説明書!$E$119</f>
        <v>0</v>
      </c>
      <c r="AK16" s="153">
        <f>O16*説明書!$E$120</f>
        <v>0</v>
      </c>
      <c r="AL16" s="154">
        <f t="shared" si="5"/>
        <v>0</v>
      </c>
    </row>
    <row r="17" spans="2:63" ht="24" customHeight="1" x14ac:dyDescent="0.2">
      <c r="B17" s="77"/>
      <c r="C17" s="37" t="s">
        <v>50</v>
      </c>
      <c r="D17" s="48"/>
      <c r="E17" s="49"/>
      <c r="F17" s="112"/>
      <c r="G17" s="50"/>
      <c r="H17" s="112"/>
      <c r="I17" s="49"/>
      <c r="J17" s="108"/>
      <c r="K17" s="116"/>
      <c r="L17" s="49"/>
      <c r="M17" s="108"/>
      <c r="N17" s="50"/>
      <c r="O17" s="112"/>
      <c r="P17" s="51"/>
      <c r="Q17" s="129">
        <f>D17*説明書!$E$114+F17*説明書!$E$115+H17*説明書!$E$116+J17*説明書!$E$118+K17*説明書!$E$117+M17*説明書!$E$119+O17*説明書!$E$120</f>
        <v>0</v>
      </c>
      <c r="R17" s="52">
        <f t="shared" si="0"/>
        <v>0</v>
      </c>
      <c r="S17" s="120"/>
      <c r="T17" s="50"/>
      <c r="U17" s="54">
        <f t="shared" si="1"/>
        <v>0</v>
      </c>
      <c r="V17" s="47"/>
      <c r="W17" s="53"/>
      <c r="X17" s="51"/>
      <c r="Y17" s="47"/>
      <c r="Z17" s="135" t="e">
        <f t="shared" si="2"/>
        <v>#DIV/0!</v>
      </c>
      <c r="AA17" s="136" t="e">
        <f t="shared" si="6"/>
        <v>#DIV/0!</v>
      </c>
      <c r="AB17" s="251" t="e">
        <f t="shared" si="3"/>
        <v>#DIV/0!</v>
      </c>
      <c r="AC17" s="79"/>
      <c r="AE17" s="150">
        <f>D17*説明書!$E$114</f>
        <v>0</v>
      </c>
      <c r="AF17" s="93">
        <f>F17*説明書!$E$115</f>
        <v>0</v>
      </c>
      <c r="AG17" s="85">
        <f>H17*説明書!$E$116</f>
        <v>0</v>
      </c>
      <c r="AH17" s="151">
        <f t="shared" si="4"/>
        <v>0</v>
      </c>
      <c r="AI17" s="152">
        <f>J17*説明書!$E$118+K17*説明書!$E$117</f>
        <v>0</v>
      </c>
      <c r="AJ17" s="153">
        <f>M17*説明書!$E$119</f>
        <v>0</v>
      </c>
      <c r="AK17" s="153">
        <f>O17*説明書!$E$120</f>
        <v>0</v>
      </c>
      <c r="AL17" s="154">
        <f t="shared" si="5"/>
        <v>0</v>
      </c>
    </row>
    <row r="18" spans="2:63" ht="24" customHeight="1" x14ac:dyDescent="0.2">
      <c r="B18" s="77"/>
      <c r="C18" s="37" t="s">
        <v>51</v>
      </c>
      <c r="D18" s="48"/>
      <c r="E18" s="49"/>
      <c r="F18" s="112"/>
      <c r="G18" s="50"/>
      <c r="H18" s="112"/>
      <c r="I18" s="49"/>
      <c r="J18" s="108"/>
      <c r="K18" s="116"/>
      <c r="L18" s="49"/>
      <c r="M18" s="108"/>
      <c r="N18" s="50"/>
      <c r="O18" s="112"/>
      <c r="P18" s="51"/>
      <c r="Q18" s="129">
        <f>D18*説明書!$E$114+F18*説明書!$E$115+H18*説明書!$E$116+J18*説明書!$E$118+K18*説明書!$E$117+M18*説明書!$E$119+O18*説明書!$E$120</f>
        <v>0</v>
      </c>
      <c r="R18" s="52">
        <f t="shared" si="0"/>
        <v>0</v>
      </c>
      <c r="S18" s="120"/>
      <c r="T18" s="50"/>
      <c r="U18" s="54">
        <f t="shared" si="1"/>
        <v>0</v>
      </c>
      <c r="V18" s="47"/>
      <c r="W18" s="53"/>
      <c r="X18" s="51"/>
      <c r="Y18" s="47"/>
      <c r="Z18" s="135" t="e">
        <f t="shared" si="2"/>
        <v>#DIV/0!</v>
      </c>
      <c r="AA18" s="136" t="e">
        <f t="shared" si="6"/>
        <v>#DIV/0!</v>
      </c>
      <c r="AB18" s="251" t="e">
        <f>U18/W18</f>
        <v>#DIV/0!</v>
      </c>
      <c r="AC18" s="79"/>
      <c r="AE18" s="150">
        <f>D18*説明書!$E$114</f>
        <v>0</v>
      </c>
      <c r="AF18" s="93">
        <f>F18*説明書!$E$115</f>
        <v>0</v>
      </c>
      <c r="AG18" s="85">
        <f>H18*説明書!$E$116</f>
        <v>0</v>
      </c>
      <c r="AH18" s="151">
        <f t="shared" si="4"/>
        <v>0</v>
      </c>
      <c r="AI18" s="152">
        <f>J18*説明書!$E$118+K18*説明書!$E$117</f>
        <v>0</v>
      </c>
      <c r="AJ18" s="153">
        <f>M18*説明書!$E$119</f>
        <v>0</v>
      </c>
      <c r="AK18" s="153">
        <f>O18*説明書!$E$120</f>
        <v>0</v>
      </c>
      <c r="AL18" s="154">
        <f t="shared" si="5"/>
        <v>0</v>
      </c>
    </row>
    <row r="19" spans="2:63" ht="24" customHeight="1" thickBot="1" x14ac:dyDescent="0.25">
      <c r="B19" s="77"/>
      <c r="C19" s="38" t="s">
        <v>52</v>
      </c>
      <c r="D19" s="55"/>
      <c r="E19" s="56"/>
      <c r="F19" s="113"/>
      <c r="G19" s="57"/>
      <c r="H19" s="113"/>
      <c r="I19" s="56"/>
      <c r="J19" s="109"/>
      <c r="K19" s="117"/>
      <c r="L19" s="56"/>
      <c r="M19" s="109"/>
      <c r="N19" s="57"/>
      <c r="O19" s="113"/>
      <c r="P19" s="58"/>
      <c r="Q19" s="130">
        <f>D19*説明書!$E$114+F19*説明書!$E$115+H19*説明書!$E$116+J19*説明書!$E$118+K19*説明書!$E$117+M19*説明書!$E$119+O19*説明書!$E$120</f>
        <v>0</v>
      </c>
      <c r="R19" s="59">
        <f t="shared" si="0"/>
        <v>0</v>
      </c>
      <c r="S19" s="121"/>
      <c r="T19" s="57"/>
      <c r="U19" s="61">
        <f t="shared" si="1"/>
        <v>0</v>
      </c>
      <c r="V19" s="47"/>
      <c r="W19" s="60"/>
      <c r="X19" s="58"/>
      <c r="Y19" s="47"/>
      <c r="Z19" s="137" t="e">
        <f t="shared" si="2"/>
        <v>#DIV/0!</v>
      </c>
      <c r="AA19" s="138" t="e">
        <f>Q19/X19*1000</f>
        <v>#DIV/0!</v>
      </c>
      <c r="AB19" s="252" t="e">
        <f t="shared" si="3"/>
        <v>#DIV/0!</v>
      </c>
      <c r="AC19" s="79"/>
      <c r="AE19" s="155">
        <f>D19*説明書!$E$114</f>
        <v>0</v>
      </c>
      <c r="AF19" s="94">
        <f>F19*説明書!$E$115</f>
        <v>0</v>
      </c>
      <c r="AG19" s="89">
        <f>H19*説明書!$E$116</f>
        <v>0</v>
      </c>
      <c r="AH19" s="156">
        <f t="shared" si="4"/>
        <v>0</v>
      </c>
      <c r="AI19" s="157">
        <f>J19*説明書!$E$118+K19*説明書!$E$117</f>
        <v>0</v>
      </c>
      <c r="AJ19" s="158">
        <f>M19*説明書!$E$119</f>
        <v>0</v>
      </c>
      <c r="AK19" s="158">
        <f>O19*説明書!$E$120</f>
        <v>0</v>
      </c>
      <c r="AL19" s="159">
        <f t="shared" si="5"/>
        <v>0</v>
      </c>
    </row>
    <row r="20" spans="2:63" ht="24" customHeight="1" thickBot="1" x14ac:dyDescent="0.25">
      <c r="B20" s="77"/>
      <c r="C20" s="39" t="s">
        <v>8</v>
      </c>
      <c r="D20" s="123">
        <f>SUM(D8:D19)</f>
        <v>0</v>
      </c>
      <c r="E20" s="124">
        <f>SUM(E8:E19)</f>
        <v>0</v>
      </c>
      <c r="F20" s="114">
        <f t="shared" ref="F20:Q20" si="7">SUM(F8:F19)</f>
        <v>0</v>
      </c>
      <c r="G20" s="125">
        <f t="shared" si="7"/>
        <v>0</v>
      </c>
      <c r="H20" s="114">
        <f t="shared" si="7"/>
        <v>0</v>
      </c>
      <c r="I20" s="125">
        <f t="shared" si="7"/>
        <v>0</v>
      </c>
      <c r="J20" s="110">
        <f t="shared" si="7"/>
        <v>0</v>
      </c>
      <c r="K20" s="118">
        <f t="shared" si="7"/>
        <v>0</v>
      </c>
      <c r="L20" s="125">
        <f t="shared" si="7"/>
        <v>0</v>
      </c>
      <c r="M20" s="110">
        <f t="shared" si="7"/>
        <v>0</v>
      </c>
      <c r="N20" s="125">
        <f t="shared" si="7"/>
        <v>0</v>
      </c>
      <c r="O20" s="114">
        <f t="shared" si="7"/>
        <v>0</v>
      </c>
      <c r="P20" s="125">
        <f t="shared" si="7"/>
        <v>0</v>
      </c>
      <c r="Q20" s="127">
        <f t="shared" si="7"/>
        <v>0</v>
      </c>
      <c r="R20" s="131">
        <f>SUM(R8:R19)</f>
        <v>0</v>
      </c>
      <c r="S20" s="122">
        <f>SUM(S8:S19)</f>
        <v>0</v>
      </c>
      <c r="T20" s="125">
        <f>SUM(T8:T19)</f>
        <v>0</v>
      </c>
      <c r="U20" s="62">
        <f>SUM(U8:U19)</f>
        <v>0</v>
      </c>
      <c r="V20" s="47"/>
      <c r="W20" s="132">
        <f t="shared" ref="W20" si="8">SUM(W8:W19)</f>
        <v>0</v>
      </c>
      <c r="X20" s="126">
        <f>SUM(X8:X19)</f>
        <v>0</v>
      </c>
      <c r="Y20" s="63"/>
      <c r="Z20" s="139" t="e">
        <f>Q20/W20</f>
        <v>#DIV/0!</v>
      </c>
      <c r="AA20" s="140" t="e">
        <f>Q20/X20*1000</f>
        <v>#DIV/0!</v>
      </c>
      <c r="AB20" s="253" t="e">
        <f>U20/W20</f>
        <v>#DIV/0!</v>
      </c>
      <c r="AC20" s="79"/>
      <c r="AE20" s="160">
        <f>D20*説明書!$E$114</f>
        <v>0</v>
      </c>
      <c r="AF20" s="95">
        <f>SUM(AF8:AF19)</f>
        <v>0</v>
      </c>
      <c r="AG20" s="90">
        <f>SUM(AG8:AG19)</f>
        <v>0</v>
      </c>
      <c r="AH20" s="161">
        <f t="shared" si="4"/>
        <v>0</v>
      </c>
      <c r="AI20" s="162">
        <f>J20*説明書!$E$118+K20*説明書!$E$117</f>
        <v>0</v>
      </c>
      <c r="AJ20" s="163">
        <f>M20*説明書!$E$119</f>
        <v>0</v>
      </c>
      <c r="AK20" s="163">
        <f>O20*説明書!$E$120</f>
        <v>0</v>
      </c>
      <c r="AL20" s="164">
        <f t="shared" si="5"/>
        <v>0</v>
      </c>
    </row>
    <row r="21" spans="2:63"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3" ht="18.75" customHeight="1" x14ac:dyDescent="0.2">
      <c r="B22" s="77"/>
      <c r="C22" s="71">
        <f>C6</f>
        <v>2026</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3"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3"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3"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K25" s="25"/>
      <c r="AL25" s="25"/>
      <c r="AM25" s="25"/>
      <c r="AN25" s="25"/>
      <c r="AO25" s="25"/>
      <c r="AP25" s="25"/>
      <c r="AR25" s="25"/>
      <c r="AS25" s="25"/>
      <c r="AT25" s="25"/>
      <c r="AU25" s="25"/>
      <c r="AV25" s="25"/>
      <c r="AW25" s="25"/>
      <c r="AY25" s="25"/>
      <c r="AZ25" s="25"/>
      <c r="BA25" s="25"/>
      <c r="BB25" s="25"/>
      <c r="BC25" s="25"/>
      <c r="BD25" s="25"/>
      <c r="BF25" s="25"/>
      <c r="BG25" s="25"/>
      <c r="BH25" s="25"/>
      <c r="BI25" s="25"/>
      <c r="BJ25" s="25"/>
      <c r="BK25" s="25"/>
    </row>
    <row r="26" spans="2:63"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25"/>
      <c r="AL26" s="25"/>
      <c r="AM26" s="25"/>
      <c r="AN26" s="25"/>
      <c r="AO26" s="25"/>
      <c r="AP26" s="25"/>
      <c r="AR26" s="25"/>
      <c r="AS26" s="25"/>
      <c r="AT26" s="25"/>
      <c r="AU26" s="25"/>
      <c r="AV26" s="25"/>
      <c r="AW26" s="25"/>
      <c r="AY26" s="25"/>
      <c r="AZ26" s="25"/>
      <c r="BA26" s="25"/>
      <c r="BB26" s="25"/>
      <c r="BC26" s="25"/>
      <c r="BD26" s="25"/>
      <c r="BF26" s="25"/>
      <c r="BG26" s="25"/>
      <c r="BH26" s="25"/>
      <c r="BI26" s="25"/>
      <c r="BJ26" s="25"/>
      <c r="BK26" s="25"/>
    </row>
    <row r="27" spans="2:63"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F27" s="25"/>
      <c r="AG27" s="25"/>
      <c r="AH27" s="25"/>
      <c r="AI27" s="25"/>
      <c r="AJ27" s="25"/>
      <c r="AK27" s="25"/>
      <c r="AL27" s="25"/>
      <c r="AM27" s="25"/>
      <c r="AN27" s="25"/>
      <c r="AO27" s="25"/>
      <c r="AP27" s="25"/>
      <c r="AR27" s="25"/>
      <c r="AS27" s="25"/>
      <c r="AT27" s="25"/>
      <c r="AU27" s="25"/>
      <c r="AV27" s="25"/>
      <c r="AW27" s="25"/>
      <c r="AY27" s="25"/>
      <c r="AZ27" s="25"/>
      <c r="BA27" s="25"/>
      <c r="BB27" s="25"/>
      <c r="BC27" s="25"/>
      <c r="BD27" s="25"/>
      <c r="BF27" s="25"/>
      <c r="BG27" s="25"/>
      <c r="BH27" s="25"/>
      <c r="BI27" s="25"/>
      <c r="BJ27" s="25"/>
      <c r="BK27" s="25"/>
    </row>
    <row r="28" spans="2:63"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F28" s="25"/>
      <c r="AG28" s="25"/>
      <c r="AH28" s="25"/>
      <c r="AI28" s="25"/>
      <c r="AJ28" s="25"/>
      <c r="AK28" s="25"/>
      <c r="AL28" s="25"/>
      <c r="AM28" s="25"/>
      <c r="AN28" s="25"/>
      <c r="AO28" s="25"/>
      <c r="AP28" s="25"/>
      <c r="AR28" s="25"/>
      <c r="AS28" s="25"/>
      <c r="AT28" s="25"/>
      <c r="AU28" s="25"/>
      <c r="AV28" s="25"/>
      <c r="AW28" s="25"/>
      <c r="AY28" s="25"/>
      <c r="AZ28" s="25"/>
      <c r="BA28" s="25"/>
      <c r="BB28" s="25"/>
      <c r="BC28" s="25"/>
      <c r="BD28" s="25"/>
      <c r="BF28" s="25"/>
      <c r="BG28" s="25"/>
      <c r="BH28" s="25"/>
      <c r="BI28" s="25"/>
      <c r="BJ28" s="25"/>
      <c r="BK28" s="25"/>
    </row>
    <row r="29" spans="2:63"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F29" s="25"/>
      <c r="AG29" s="25"/>
      <c r="AH29" s="25"/>
      <c r="AI29" s="25"/>
      <c r="AJ29" s="25"/>
      <c r="AK29" s="25"/>
      <c r="AL29" s="25"/>
      <c r="AM29" s="25"/>
      <c r="AN29" s="25"/>
      <c r="AO29" s="25"/>
      <c r="AP29" s="25"/>
      <c r="AR29" s="25"/>
      <c r="AS29" s="25"/>
      <c r="AT29" s="25"/>
      <c r="AU29" s="25"/>
      <c r="AV29" s="25"/>
      <c r="AW29" s="25"/>
      <c r="AY29" s="25"/>
      <c r="AZ29" s="25"/>
      <c r="BA29" s="25"/>
      <c r="BB29" s="25"/>
      <c r="BC29" s="25"/>
      <c r="BD29" s="25"/>
      <c r="BF29" s="25"/>
      <c r="BG29" s="25"/>
      <c r="BH29" s="25"/>
      <c r="BI29" s="25"/>
      <c r="BJ29" s="25"/>
      <c r="BK29" s="25"/>
    </row>
    <row r="30" spans="2:63"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F30" s="25"/>
      <c r="AG30" s="25"/>
      <c r="AH30" s="25"/>
      <c r="AI30" s="25"/>
      <c r="AJ30" s="25"/>
      <c r="AK30" s="25"/>
      <c r="AL30" s="25"/>
      <c r="AM30" s="25"/>
      <c r="AN30" s="25"/>
      <c r="AO30" s="25"/>
      <c r="AP30" s="25"/>
      <c r="AR30" s="25"/>
      <c r="AS30" s="25"/>
      <c r="AT30" s="25"/>
      <c r="AU30" s="25"/>
      <c r="AV30" s="25"/>
      <c r="AW30" s="25"/>
      <c r="AY30" s="25"/>
      <c r="AZ30" s="25"/>
      <c r="BA30" s="25"/>
      <c r="BB30" s="25"/>
      <c r="BC30" s="25"/>
      <c r="BD30" s="25"/>
      <c r="BF30" s="25"/>
      <c r="BG30" s="25"/>
      <c r="BH30" s="25"/>
      <c r="BI30" s="25"/>
      <c r="BJ30" s="25"/>
      <c r="BK30" s="25"/>
    </row>
    <row r="31" spans="2:63"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F31" s="25"/>
      <c r="AG31" s="25"/>
      <c r="AH31" s="25"/>
      <c r="AI31" s="25"/>
      <c r="AJ31" s="25"/>
      <c r="AK31" s="25"/>
      <c r="AL31" s="25"/>
      <c r="AM31" s="25"/>
      <c r="AN31" s="25"/>
      <c r="AO31" s="25"/>
      <c r="AP31" s="25"/>
      <c r="AR31" s="25"/>
      <c r="AS31" s="25"/>
      <c r="AT31" s="25"/>
      <c r="AU31" s="25"/>
      <c r="AV31" s="25"/>
      <c r="AW31" s="25"/>
      <c r="AY31" s="25"/>
      <c r="AZ31" s="25"/>
      <c r="BA31" s="25"/>
      <c r="BB31" s="25"/>
      <c r="BC31" s="25"/>
      <c r="BD31" s="25"/>
      <c r="BF31" s="25"/>
      <c r="BG31" s="25"/>
      <c r="BH31" s="25"/>
      <c r="BI31" s="25"/>
      <c r="BJ31" s="25"/>
      <c r="BK31" s="25"/>
    </row>
    <row r="32" spans="2:63"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F32" s="25"/>
      <c r="AG32" s="25"/>
      <c r="AH32" s="25"/>
      <c r="AI32" s="25"/>
      <c r="AJ32" s="25"/>
      <c r="AK32" s="25"/>
      <c r="AL32" s="25"/>
      <c r="AM32" s="25"/>
      <c r="AN32" s="25"/>
      <c r="AO32" s="25"/>
      <c r="AP32" s="25"/>
      <c r="AR32" s="25"/>
      <c r="AS32" s="25"/>
      <c r="AT32" s="25"/>
      <c r="AU32" s="25"/>
      <c r="AV32" s="25"/>
      <c r="AW32" s="25"/>
      <c r="AY32" s="25"/>
      <c r="AZ32" s="25"/>
      <c r="BA32" s="25"/>
      <c r="BB32" s="25"/>
      <c r="BC32" s="25"/>
      <c r="BD32" s="25"/>
      <c r="BF32" s="25"/>
      <c r="BG32" s="25"/>
      <c r="BH32" s="25"/>
      <c r="BI32" s="25"/>
      <c r="BJ32" s="25"/>
      <c r="BK32" s="25"/>
    </row>
    <row r="33" spans="2:63"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F33" s="25"/>
      <c r="AG33" s="25"/>
      <c r="AH33" s="25"/>
      <c r="AI33" s="25"/>
      <c r="AJ33" s="25"/>
      <c r="AK33" s="25"/>
      <c r="AL33" s="25"/>
      <c r="AM33" s="25"/>
      <c r="AN33" s="25"/>
      <c r="AO33" s="25"/>
      <c r="AP33" s="25"/>
      <c r="AR33" s="25"/>
      <c r="AS33" s="25"/>
      <c r="AT33" s="25"/>
      <c r="AU33" s="25"/>
      <c r="AV33" s="25"/>
      <c r="AW33" s="25"/>
      <c r="AY33" s="25"/>
      <c r="AZ33" s="25"/>
      <c r="BA33" s="25"/>
      <c r="BB33" s="25"/>
      <c r="BC33" s="25"/>
      <c r="BD33" s="25"/>
      <c r="BF33" s="25"/>
      <c r="BG33" s="25"/>
      <c r="BH33" s="25"/>
      <c r="BI33" s="25"/>
      <c r="BJ33" s="25"/>
      <c r="BK33" s="25"/>
    </row>
    <row r="34" spans="2:63"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F34" s="25"/>
      <c r="AG34" s="25"/>
      <c r="AH34" s="25"/>
      <c r="AI34" s="25"/>
      <c r="AJ34" s="25"/>
      <c r="AK34" s="25"/>
      <c r="AL34" s="25"/>
      <c r="AM34" s="25"/>
      <c r="AN34" s="25"/>
      <c r="AO34" s="25"/>
      <c r="AP34" s="25"/>
      <c r="AR34" s="25"/>
      <c r="AS34" s="25"/>
      <c r="AT34" s="25"/>
      <c r="AU34" s="25"/>
      <c r="AV34" s="25"/>
      <c r="AW34" s="25"/>
      <c r="AY34" s="25"/>
      <c r="AZ34" s="25"/>
      <c r="BA34" s="25"/>
      <c r="BB34" s="25"/>
      <c r="BC34" s="25"/>
      <c r="BD34" s="25"/>
      <c r="BF34" s="25"/>
      <c r="BG34" s="25"/>
      <c r="BH34" s="25"/>
      <c r="BI34" s="25"/>
      <c r="BJ34" s="25"/>
      <c r="BK34" s="25"/>
    </row>
    <row r="35" spans="2:63"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F35" s="25"/>
      <c r="AG35" s="25"/>
      <c r="AH35" s="25"/>
      <c r="AI35" s="25"/>
      <c r="AJ35" s="25"/>
      <c r="AK35" s="25"/>
      <c r="AL35" s="25"/>
      <c r="AM35" s="25"/>
      <c r="AN35" s="25"/>
      <c r="AO35" s="25"/>
      <c r="AP35" s="25"/>
      <c r="AR35" s="25"/>
      <c r="AS35" s="25"/>
      <c r="AT35" s="25"/>
      <c r="AU35" s="25"/>
      <c r="AV35" s="25"/>
      <c r="AW35" s="25"/>
      <c r="AY35" s="25"/>
      <c r="AZ35" s="25"/>
      <c r="BA35" s="25"/>
      <c r="BB35" s="25"/>
      <c r="BC35" s="25"/>
      <c r="BD35" s="25"/>
      <c r="BF35" s="25"/>
      <c r="BG35" s="25"/>
      <c r="BH35" s="25"/>
      <c r="BI35" s="25"/>
      <c r="BJ35" s="25"/>
      <c r="BK35" s="25"/>
    </row>
    <row r="36" spans="2:63" ht="18.75" customHeight="1" x14ac:dyDescent="0.2">
      <c r="B36" s="77"/>
      <c r="C36" s="71">
        <f>C6</f>
        <v>2026</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F36" s="25"/>
      <c r="AG36" s="25"/>
      <c r="AH36" s="25"/>
      <c r="AI36" s="25"/>
      <c r="AJ36" s="25"/>
      <c r="AK36" s="25"/>
      <c r="AL36" s="25"/>
      <c r="AM36" s="25"/>
      <c r="AN36" s="25"/>
      <c r="AO36" s="25"/>
      <c r="AP36" s="25"/>
      <c r="AR36" s="25"/>
      <c r="AS36" s="25"/>
      <c r="AT36" s="25"/>
      <c r="AU36" s="25"/>
      <c r="AV36" s="25"/>
      <c r="AW36" s="25"/>
      <c r="AY36" s="25"/>
      <c r="AZ36" s="25"/>
      <c r="BA36" s="25"/>
      <c r="BB36" s="25"/>
      <c r="BC36" s="25"/>
      <c r="BD36" s="25"/>
      <c r="BF36" s="25"/>
      <c r="BG36" s="25"/>
      <c r="BH36" s="25"/>
      <c r="BI36" s="25"/>
      <c r="BJ36" s="25"/>
      <c r="BK36" s="25"/>
    </row>
    <row r="37" spans="2:63"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F37" s="25"/>
      <c r="AG37" s="25"/>
      <c r="AH37" s="25"/>
      <c r="AI37" s="25"/>
      <c r="AJ37" s="25"/>
      <c r="AK37" s="25"/>
      <c r="AL37" s="25"/>
      <c r="AM37" s="25"/>
      <c r="AN37" s="25"/>
      <c r="AO37" s="25"/>
      <c r="AP37" s="25"/>
      <c r="AR37" s="25"/>
      <c r="AS37" s="25"/>
      <c r="AT37" s="25"/>
      <c r="AU37" s="25"/>
      <c r="AV37" s="25"/>
      <c r="AW37" s="25"/>
      <c r="AY37" s="25"/>
      <c r="AZ37" s="25"/>
      <c r="BA37" s="25"/>
      <c r="BB37" s="25"/>
      <c r="BC37" s="25"/>
      <c r="BD37" s="25"/>
      <c r="BF37" s="25"/>
      <c r="BG37" s="25"/>
      <c r="BH37" s="25"/>
      <c r="BI37" s="25"/>
      <c r="BJ37" s="25"/>
      <c r="BK37" s="25"/>
    </row>
    <row r="38" spans="2:63"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F38" s="25"/>
      <c r="AG38" s="25"/>
      <c r="AH38" s="25"/>
      <c r="AI38" s="25"/>
      <c r="AJ38" s="25"/>
      <c r="AK38" s="25"/>
      <c r="AL38" s="25"/>
      <c r="AM38" s="25"/>
      <c r="AN38" s="25"/>
      <c r="AO38" s="25"/>
      <c r="AP38" s="25"/>
      <c r="AR38" s="25"/>
      <c r="AS38" s="25"/>
      <c r="AT38" s="25"/>
      <c r="AU38" s="25"/>
      <c r="AV38" s="25"/>
      <c r="AW38" s="25"/>
      <c r="AY38" s="25"/>
      <c r="AZ38" s="25"/>
      <c r="BA38" s="25"/>
      <c r="BB38" s="25"/>
      <c r="BC38" s="25"/>
      <c r="BD38" s="25"/>
      <c r="BF38" s="25"/>
      <c r="BG38" s="25"/>
      <c r="BH38" s="25"/>
      <c r="BI38" s="25"/>
      <c r="BJ38" s="25"/>
      <c r="BK38" s="25"/>
    </row>
    <row r="39" spans="2:63"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F39" s="25"/>
      <c r="AG39" s="25"/>
      <c r="AH39" s="25"/>
      <c r="AI39" s="25"/>
      <c r="AJ39" s="25"/>
      <c r="AK39" s="25"/>
      <c r="AL39" s="25"/>
      <c r="AM39" s="25"/>
      <c r="AN39" s="25"/>
      <c r="AO39" s="25"/>
      <c r="AP39" s="25"/>
      <c r="AR39" s="25"/>
      <c r="AS39" s="25"/>
      <c r="AT39" s="25"/>
      <c r="AU39" s="25"/>
      <c r="AV39" s="25"/>
      <c r="AW39" s="25"/>
      <c r="AY39" s="25"/>
      <c r="AZ39" s="25"/>
      <c r="BA39" s="25"/>
      <c r="BB39" s="25"/>
      <c r="BC39" s="25"/>
      <c r="BD39" s="25"/>
      <c r="BF39" s="25"/>
      <c r="BG39" s="25"/>
      <c r="BH39" s="25"/>
      <c r="BI39" s="25"/>
      <c r="BJ39" s="25"/>
      <c r="BK39" s="25"/>
    </row>
    <row r="40" spans="2:63"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F40" s="25"/>
      <c r="AG40" s="25"/>
      <c r="AH40" s="25"/>
      <c r="AI40" s="25"/>
      <c r="AJ40" s="25"/>
      <c r="AK40" s="25"/>
      <c r="AL40" s="25"/>
      <c r="AM40" s="25"/>
      <c r="AN40" s="25"/>
      <c r="AO40" s="25"/>
      <c r="AP40" s="25"/>
      <c r="AR40" s="25"/>
      <c r="AS40" s="25"/>
      <c r="AT40" s="25"/>
      <c r="AU40" s="25"/>
      <c r="AV40" s="25"/>
      <c r="AW40" s="25"/>
      <c r="AY40" s="25"/>
      <c r="AZ40" s="25"/>
      <c r="BA40" s="25"/>
      <c r="BB40" s="25"/>
      <c r="BC40" s="25"/>
      <c r="BD40" s="25"/>
      <c r="BF40" s="25"/>
      <c r="BG40" s="25"/>
      <c r="BH40" s="25"/>
      <c r="BI40" s="25"/>
      <c r="BJ40" s="25"/>
      <c r="BK40" s="25"/>
    </row>
    <row r="41" spans="2:63"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F41" s="25"/>
      <c r="AG41" s="25"/>
      <c r="AH41" s="25"/>
      <c r="AI41" s="25"/>
      <c r="AJ41" s="25"/>
      <c r="AK41" s="25"/>
      <c r="AL41" s="25"/>
      <c r="AM41" s="25"/>
      <c r="AN41" s="25"/>
      <c r="AO41" s="25"/>
      <c r="AP41" s="25"/>
      <c r="AR41" s="25"/>
      <c r="AS41" s="25"/>
      <c r="AT41" s="25"/>
      <c r="AU41" s="25"/>
      <c r="AV41" s="25"/>
      <c r="AW41" s="25"/>
      <c r="AY41" s="25"/>
      <c r="AZ41" s="25"/>
      <c r="BA41" s="25"/>
      <c r="BB41" s="25"/>
      <c r="BC41" s="25"/>
      <c r="BD41" s="25"/>
      <c r="BF41" s="25"/>
      <c r="BG41" s="25"/>
      <c r="BH41" s="25"/>
      <c r="BI41" s="25"/>
      <c r="BJ41" s="25"/>
      <c r="BK41" s="25"/>
    </row>
    <row r="42" spans="2:63"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F42" s="25"/>
      <c r="AG42" s="25"/>
      <c r="AH42" s="25"/>
      <c r="AI42" s="25"/>
      <c r="AJ42" s="25"/>
      <c r="AK42" s="25"/>
      <c r="AL42" s="25"/>
      <c r="AM42" s="25"/>
      <c r="AN42" s="25"/>
      <c r="AO42" s="25"/>
      <c r="AP42" s="25"/>
      <c r="AR42" s="25"/>
      <c r="AS42" s="25"/>
      <c r="AT42" s="25"/>
      <c r="AU42" s="25"/>
      <c r="AV42" s="25"/>
      <c r="AW42" s="25"/>
      <c r="AY42" s="25"/>
      <c r="AZ42" s="25"/>
      <c r="BA42" s="25"/>
      <c r="BB42" s="25"/>
      <c r="BC42" s="25"/>
      <c r="BD42" s="25"/>
      <c r="BF42" s="25"/>
      <c r="BG42" s="25"/>
      <c r="BH42" s="25"/>
      <c r="BI42" s="25"/>
      <c r="BJ42" s="25"/>
      <c r="BK42" s="25"/>
    </row>
    <row r="43" spans="2:63"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F43" s="25"/>
      <c r="AG43" s="25"/>
      <c r="AH43" s="25"/>
      <c r="AI43" s="25"/>
      <c r="AJ43" s="25"/>
      <c r="AK43" s="25"/>
      <c r="AL43" s="25"/>
      <c r="AM43" s="25"/>
      <c r="AN43" s="25"/>
      <c r="AO43" s="25"/>
      <c r="AP43" s="25"/>
      <c r="AR43" s="25"/>
      <c r="AS43" s="25"/>
      <c r="AT43" s="25"/>
      <c r="AU43" s="25"/>
      <c r="AV43" s="25"/>
      <c r="AW43" s="25"/>
      <c r="AY43" s="25"/>
      <c r="AZ43" s="25"/>
      <c r="BA43" s="25"/>
      <c r="BB43" s="25"/>
      <c r="BC43" s="25"/>
      <c r="BD43" s="25"/>
      <c r="BF43" s="25"/>
      <c r="BG43" s="25"/>
      <c r="BH43" s="25"/>
      <c r="BI43" s="25"/>
      <c r="BJ43" s="25"/>
      <c r="BK43" s="25"/>
    </row>
    <row r="44" spans="2:63"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F44" s="25"/>
      <c r="AG44" s="25"/>
      <c r="AH44" s="25"/>
      <c r="AI44" s="25"/>
      <c r="AJ44" s="25"/>
      <c r="AK44" s="25"/>
      <c r="AL44" s="25"/>
      <c r="AM44" s="25"/>
      <c r="AN44" s="25"/>
      <c r="AO44" s="25"/>
      <c r="AP44" s="25"/>
      <c r="AR44" s="25"/>
      <c r="AS44" s="25"/>
      <c r="AT44" s="25"/>
      <c r="AU44" s="25"/>
      <c r="AV44" s="25"/>
      <c r="AW44" s="25"/>
      <c r="AY44" s="25"/>
      <c r="AZ44" s="25"/>
      <c r="BA44" s="25"/>
      <c r="BB44" s="25"/>
      <c r="BC44" s="25"/>
      <c r="BD44" s="25"/>
      <c r="BF44" s="25"/>
      <c r="BG44" s="25"/>
      <c r="BH44" s="25"/>
      <c r="BI44" s="25"/>
      <c r="BJ44" s="25"/>
      <c r="BK44" s="25"/>
    </row>
    <row r="45" spans="2:63"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F45" s="25"/>
      <c r="AG45" s="25"/>
      <c r="AH45" s="25"/>
      <c r="AI45" s="25"/>
      <c r="AJ45" s="25"/>
      <c r="AK45" s="25"/>
      <c r="AL45" s="25"/>
      <c r="AM45" s="25"/>
      <c r="AN45" s="25"/>
      <c r="AO45" s="25"/>
      <c r="AP45" s="25"/>
      <c r="AR45" s="25"/>
      <c r="AS45" s="25"/>
      <c r="AT45" s="25"/>
      <c r="AU45" s="25"/>
      <c r="AV45" s="25"/>
      <c r="AW45" s="25"/>
      <c r="AY45" s="25"/>
      <c r="AZ45" s="25"/>
      <c r="BA45" s="25"/>
      <c r="BB45" s="25"/>
      <c r="BC45" s="25"/>
      <c r="BD45" s="25"/>
      <c r="BF45" s="25"/>
      <c r="BG45" s="25"/>
      <c r="BH45" s="25"/>
      <c r="BI45" s="25"/>
      <c r="BJ45" s="25"/>
      <c r="BK45" s="25"/>
    </row>
    <row r="46" spans="2:63"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F46" s="25"/>
      <c r="AG46" s="25"/>
      <c r="AH46" s="25"/>
      <c r="AI46" s="25"/>
      <c r="AJ46" s="25"/>
      <c r="AK46" s="25"/>
      <c r="AL46" s="25"/>
      <c r="AM46" s="25"/>
      <c r="AN46" s="25"/>
      <c r="AO46" s="25"/>
      <c r="AP46" s="25"/>
      <c r="AR46" s="25"/>
      <c r="AS46" s="25"/>
      <c r="AT46" s="25"/>
      <c r="AU46" s="25"/>
      <c r="AV46" s="25"/>
      <c r="AW46" s="25"/>
      <c r="AY46" s="25"/>
      <c r="AZ46" s="25"/>
      <c r="BA46" s="25"/>
      <c r="BB46" s="25"/>
      <c r="BC46" s="25"/>
      <c r="BD46" s="25"/>
      <c r="BF46" s="25"/>
      <c r="BG46" s="25"/>
      <c r="BH46" s="25"/>
      <c r="BI46" s="25"/>
      <c r="BJ46" s="25"/>
      <c r="BK46" s="25"/>
    </row>
    <row r="47" spans="2:63"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F47" s="25"/>
      <c r="AG47" s="25"/>
      <c r="AH47" s="25"/>
      <c r="AI47" s="25"/>
      <c r="AJ47" s="25"/>
      <c r="AK47" s="25"/>
      <c r="AL47" s="25"/>
      <c r="AM47" s="25"/>
      <c r="AN47" s="25"/>
      <c r="AO47" s="25"/>
      <c r="AP47" s="25"/>
      <c r="AR47" s="25"/>
      <c r="AS47" s="25"/>
      <c r="AT47" s="25"/>
      <c r="AU47" s="25"/>
      <c r="AV47" s="25"/>
      <c r="AW47" s="25"/>
      <c r="AY47" s="25"/>
      <c r="AZ47" s="25"/>
      <c r="BA47" s="25"/>
      <c r="BB47" s="25"/>
      <c r="BC47" s="25"/>
      <c r="BD47" s="25"/>
      <c r="BF47" s="25"/>
      <c r="BG47" s="25"/>
      <c r="BH47" s="25"/>
      <c r="BI47" s="25"/>
      <c r="BJ47" s="25"/>
      <c r="BK47" s="25"/>
    </row>
    <row r="48" spans="2:63"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F48" s="25"/>
      <c r="AG48" s="25"/>
      <c r="AH48" s="25"/>
      <c r="AI48" s="25"/>
      <c r="AJ48" s="25"/>
      <c r="AK48" s="25"/>
      <c r="AL48" s="25"/>
      <c r="AM48" s="25"/>
      <c r="AN48" s="25"/>
      <c r="AO48" s="25"/>
      <c r="AP48" s="25"/>
      <c r="AR48" s="25"/>
      <c r="AS48" s="25"/>
      <c r="AT48" s="25"/>
      <c r="AU48" s="25"/>
      <c r="AV48" s="25"/>
      <c r="AW48" s="25"/>
      <c r="AY48" s="25"/>
      <c r="AZ48" s="25"/>
      <c r="BA48" s="25"/>
      <c r="BB48" s="25"/>
      <c r="BC48" s="25"/>
      <c r="BD48" s="25"/>
      <c r="BF48" s="25"/>
      <c r="BG48" s="25"/>
      <c r="BH48" s="25"/>
      <c r="BI48" s="25"/>
      <c r="BJ48" s="25"/>
      <c r="BK48" s="25"/>
    </row>
    <row r="49" spans="2:63"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F49" s="25"/>
      <c r="AG49" s="25"/>
      <c r="AH49" s="25"/>
      <c r="AI49" s="25"/>
      <c r="AJ49" s="25"/>
      <c r="AK49" s="25"/>
      <c r="AL49" s="25"/>
      <c r="AM49" s="25"/>
      <c r="AN49" s="25"/>
      <c r="AO49" s="25"/>
      <c r="AP49" s="25"/>
      <c r="AR49" s="25"/>
      <c r="AS49" s="25"/>
      <c r="AT49" s="25"/>
      <c r="AU49" s="25"/>
      <c r="AV49" s="25"/>
      <c r="AW49" s="25"/>
      <c r="AY49" s="25"/>
      <c r="AZ49" s="25"/>
      <c r="BA49" s="25"/>
      <c r="BB49" s="25"/>
      <c r="BC49" s="25"/>
      <c r="BD49" s="25"/>
      <c r="BF49" s="25"/>
      <c r="BG49" s="25"/>
      <c r="BH49" s="25"/>
      <c r="BI49" s="25"/>
      <c r="BJ49" s="25"/>
      <c r="BK49" s="25"/>
    </row>
    <row r="50" spans="2:63"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F50" s="25"/>
      <c r="AG50" s="25"/>
      <c r="AH50" s="25"/>
      <c r="AI50" s="25"/>
      <c r="AJ50" s="25"/>
      <c r="AK50" s="25"/>
      <c r="AL50" s="25"/>
      <c r="AM50" s="25"/>
      <c r="AN50" s="25"/>
      <c r="AO50" s="25"/>
      <c r="AP50" s="25"/>
      <c r="AR50" s="25"/>
      <c r="AS50" s="25"/>
      <c r="AT50" s="25"/>
      <c r="AU50" s="25"/>
      <c r="AV50" s="25"/>
      <c r="AW50" s="25"/>
      <c r="AY50" s="25"/>
      <c r="AZ50" s="25"/>
      <c r="BA50" s="25"/>
      <c r="BB50" s="25"/>
      <c r="BC50" s="25"/>
      <c r="BD50" s="25"/>
      <c r="BF50" s="25"/>
      <c r="BG50" s="25"/>
      <c r="BH50" s="25"/>
      <c r="BI50" s="25"/>
      <c r="BJ50" s="25"/>
      <c r="BK50" s="25"/>
    </row>
  </sheetData>
  <mergeCells count="16">
    <mergeCell ref="AE5:AE6"/>
    <mergeCell ref="AF5:AH5"/>
    <mergeCell ref="AI5:AL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1C0DC-7DEE-42A3-A089-700CB92F3CF3}">
  <sheetPr>
    <tabColor rgb="FFFFBD5D"/>
    <pageSetUpPr fitToPage="1"/>
  </sheetPr>
  <dimension ref="B1:AL69"/>
  <sheetViews>
    <sheetView view="pageBreakPreview" topLeftCell="D1" zoomScale="90" zoomScaleNormal="100" zoomScaleSheetLayoutView="90" workbookViewId="0">
      <selection activeCell="AB6" sqref="AB6"/>
    </sheetView>
  </sheetViews>
  <sheetFormatPr defaultRowHeight="13.2" x14ac:dyDescent="0.2"/>
  <cols>
    <col min="1" max="1" width="1.33203125" customWidth="1"/>
    <col min="2" max="2" width="1.5546875" customWidth="1"/>
    <col min="3" max="3" width="11.77734375" customWidth="1"/>
    <col min="4" max="4" width="8.77734375" customWidth="1"/>
    <col min="5" max="5" width="10.88671875" customWidth="1"/>
    <col min="6" max="6" width="8.77734375" customWidth="1"/>
    <col min="7" max="7" width="10.88671875" customWidth="1"/>
    <col min="8" max="8" width="8.77734375" customWidth="1"/>
    <col min="9" max="9" width="10.88671875" customWidth="1"/>
    <col min="10" max="11" width="8.77734375" customWidth="1"/>
    <col min="12" max="12" width="10.88671875" customWidth="1"/>
    <col min="13" max="13" width="8.77734375" customWidth="1"/>
    <col min="14" max="14" width="10.88671875" customWidth="1"/>
    <col min="15" max="15" width="8.77734375" customWidth="1"/>
    <col min="16" max="16" width="10.88671875" customWidth="1"/>
    <col min="17" max="17" width="10.21875" customWidth="1"/>
    <col min="18" max="18" width="10.88671875" customWidth="1"/>
    <col min="19" max="19" width="8.77734375" customWidth="1"/>
    <col min="20" max="20" width="10.88671875" customWidth="1"/>
    <col min="21" max="21" width="12.88671875" customWidth="1"/>
    <col min="22" max="22" width="2.44140625" customWidth="1"/>
    <col min="23" max="24" width="10.88671875" customWidth="1"/>
    <col min="25" max="25" width="2.44140625" customWidth="1"/>
    <col min="26" max="28" width="10.88671875" customWidth="1"/>
    <col min="29" max="29" width="2.109375" customWidth="1"/>
    <col min="30" max="30" width="10" customWidth="1"/>
    <col min="31" max="39" width="10.33203125" customWidth="1"/>
    <col min="42" max="43" width="2.33203125" customWidth="1"/>
    <col min="49" max="49" width="11.88671875" customWidth="1"/>
    <col min="50" max="50" width="2.109375" customWidth="1"/>
    <col min="56" max="56" width="10.6640625" customWidth="1"/>
  </cols>
  <sheetData>
    <row r="1" spans="2:38" ht="4.8" customHeight="1" thickBot="1" x14ac:dyDescent="0.25"/>
    <row r="2" spans="2:38" ht="13.8" customHeight="1" x14ac:dyDescent="0.2">
      <c r="B2" s="222"/>
      <c r="C2" s="4"/>
      <c r="D2" s="4"/>
      <c r="E2" s="4"/>
      <c r="F2" s="4"/>
      <c r="G2" s="4"/>
      <c r="H2" s="4"/>
      <c r="I2" s="4"/>
      <c r="J2" s="4"/>
      <c r="K2" s="4"/>
      <c r="L2" s="4"/>
      <c r="M2" s="4"/>
      <c r="N2" s="4"/>
      <c r="O2" s="4"/>
      <c r="P2" s="4"/>
      <c r="Q2" s="4"/>
      <c r="R2" s="4"/>
      <c r="S2" s="4"/>
      <c r="T2" s="4"/>
      <c r="U2" s="4"/>
      <c r="V2" s="4"/>
      <c r="W2" s="4"/>
      <c r="X2" s="4"/>
      <c r="Y2" s="4"/>
      <c r="Z2" s="4"/>
      <c r="AA2" s="4"/>
      <c r="AB2" s="4"/>
      <c r="AC2" s="223"/>
    </row>
    <row r="3" spans="2:38" ht="19.2" customHeight="1" x14ac:dyDescent="0.2">
      <c r="B3" s="224"/>
      <c r="C3" s="225" t="s">
        <v>91</v>
      </c>
      <c r="D3" s="2"/>
      <c r="E3" s="2"/>
      <c r="F3" s="2"/>
      <c r="G3" s="2"/>
      <c r="H3" s="2"/>
      <c r="I3" s="2"/>
      <c r="J3" s="2"/>
      <c r="K3" s="2"/>
      <c r="L3" s="2"/>
      <c r="M3" s="2"/>
      <c r="N3" s="2"/>
      <c r="O3" s="2"/>
      <c r="P3" s="2"/>
      <c r="Q3" s="2"/>
      <c r="R3" s="2"/>
      <c r="S3" s="2"/>
      <c r="T3" s="2"/>
      <c r="U3" s="2"/>
      <c r="V3" s="2"/>
      <c r="W3" s="2"/>
      <c r="X3" s="2"/>
      <c r="Y3" s="2"/>
      <c r="Z3" s="2"/>
      <c r="AA3" s="2"/>
      <c r="AB3" s="2"/>
      <c r="AC3" s="226"/>
    </row>
    <row r="4" spans="2:38" ht="4.2" customHeight="1" thickBot="1" x14ac:dyDescent="0.25">
      <c r="B4" s="224"/>
      <c r="C4" s="2"/>
      <c r="D4" s="2"/>
      <c r="E4" s="2"/>
      <c r="F4" s="2"/>
      <c r="G4" s="2"/>
      <c r="H4" s="2"/>
      <c r="I4" s="2"/>
      <c r="J4" s="2"/>
      <c r="K4" s="2"/>
      <c r="L4" s="2"/>
      <c r="M4" s="2"/>
      <c r="N4" s="2"/>
      <c r="O4" s="2"/>
      <c r="P4" s="2"/>
      <c r="Q4" s="2"/>
      <c r="R4" s="2"/>
      <c r="S4" s="2"/>
      <c r="T4" s="2"/>
      <c r="U4" s="2"/>
      <c r="V4" s="7"/>
      <c r="W4" s="2"/>
      <c r="X4" s="2"/>
      <c r="Y4" s="2"/>
      <c r="Z4" s="2"/>
      <c r="AA4" s="2"/>
      <c r="AB4" s="2"/>
      <c r="AC4" s="226"/>
    </row>
    <row r="5" spans="2:38" ht="18.600000000000001" customHeight="1" x14ac:dyDescent="0.2">
      <c r="B5" s="224"/>
      <c r="C5" s="286" t="s">
        <v>25</v>
      </c>
      <c r="D5" s="291" t="s">
        <v>76</v>
      </c>
      <c r="E5" s="292"/>
      <c r="F5" s="293" t="s">
        <v>0</v>
      </c>
      <c r="G5" s="294"/>
      <c r="H5" s="293" t="s">
        <v>1</v>
      </c>
      <c r="I5" s="294"/>
      <c r="J5" s="295" t="s">
        <v>31</v>
      </c>
      <c r="K5" s="296"/>
      <c r="L5" s="297"/>
      <c r="M5" s="295" t="s">
        <v>3</v>
      </c>
      <c r="N5" s="297"/>
      <c r="O5" s="295" t="s">
        <v>32</v>
      </c>
      <c r="P5" s="298"/>
      <c r="Q5" s="299" t="s">
        <v>68</v>
      </c>
      <c r="R5" s="300"/>
      <c r="S5" s="303" t="s">
        <v>33</v>
      </c>
      <c r="T5" s="304"/>
      <c r="U5" s="305" t="s">
        <v>39</v>
      </c>
      <c r="V5" s="24"/>
      <c r="W5" s="301" t="s">
        <v>58</v>
      </c>
      <c r="X5" s="289" t="s">
        <v>59</v>
      </c>
      <c r="Y5" s="24"/>
      <c r="Z5" s="275" t="s">
        <v>60</v>
      </c>
      <c r="AA5" s="276"/>
      <c r="AB5" s="277"/>
      <c r="AC5" s="226"/>
      <c r="AE5" s="255" t="s">
        <v>75</v>
      </c>
      <c r="AF5" s="257" t="s">
        <v>71</v>
      </c>
      <c r="AG5" s="258"/>
      <c r="AH5" s="259"/>
      <c r="AI5" s="260" t="s">
        <v>74</v>
      </c>
      <c r="AJ5" s="261"/>
      <c r="AK5" s="261"/>
      <c r="AL5" s="262"/>
    </row>
    <row r="6" spans="2:38" ht="37.200000000000003" customHeight="1" x14ac:dyDescent="0.2">
      <c r="B6" s="224"/>
      <c r="C6" s="287"/>
      <c r="D6" s="179" t="s">
        <v>21</v>
      </c>
      <c r="E6" s="175" t="s">
        <v>34</v>
      </c>
      <c r="F6" s="174" t="s">
        <v>21</v>
      </c>
      <c r="G6" s="175" t="s">
        <v>34</v>
      </c>
      <c r="H6" s="174" t="s">
        <v>21</v>
      </c>
      <c r="I6" s="175" t="s">
        <v>34</v>
      </c>
      <c r="J6" s="174" t="s">
        <v>23</v>
      </c>
      <c r="K6" s="86" t="s">
        <v>22</v>
      </c>
      <c r="L6" s="175" t="s">
        <v>34</v>
      </c>
      <c r="M6" s="174" t="s">
        <v>21</v>
      </c>
      <c r="N6" s="175" t="s">
        <v>34</v>
      </c>
      <c r="O6" s="174" t="s">
        <v>21</v>
      </c>
      <c r="P6" s="180" t="s">
        <v>34</v>
      </c>
      <c r="Q6" s="189" t="s">
        <v>40</v>
      </c>
      <c r="R6" s="180" t="s">
        <v>35</v>
      </c>
      <c r="S6" s="179" t="s">
        <v>21</v>
      </c>
      <c r="T6" s="180" t="s">
        <v>34</v>
      </c>
      <c r="U6" s="306"/>
      <c r="V6" s="24"/>
      <c r="W6" s="302"/>
      <c r="X6" s="290"/>
      <c r="Y6" s="24"/>
      <c r="Z6" s="198" t="s">
        <v>77</v>
      </c>
      <c r="AA6" s="176" t="s">
        <v>78</v>
      </c>
      <c r="AB6" s="199" t="s">
        <v>79</v>
      </c>
      <c r="AC6" s="226"/>
      <c r="AE6" s="256"/>
      <c r="AF6" s="91" t="s">
        <v>72</v>
      </c>
      <c r="AG6" s="87" t="s">
        <v>1</v>
      </c>
      <c r="AH6" s="165" t="s">
        <v>73</v>
      </c>
      <c r="AI6" s="91" t="s">
        <v>89</v>
      </c>
      <c r="AJ6" s="87" t="s">
        <v>3</v>
      </c>
      <c r="AK6" s="87" t="s">
        <v>4</v>
      </c>
      <c r="AL6" s="165" t="s">
        <v>73</v>
      </c>
    </row>
    <row r="7" spans="2:38" ht="18" customHeight="1" thickBot="1" x14ac:dyDescent="0.25">
      <c r="B7" s="224"/>
      <c r="C7" s="288"/>
      <c r="D7" s="230" t="s">
        <v>7</v>
      </c>
      <c r="E7" s="231" t="s">
        <v>20</v>
      </c>
      <c r="F7" s="232" t="s">
        <v>6</v>
      </c>
      <c r="G7" s="231" t="s">
        <v>20</v>
      </c>
      <c r="H7" s="232" t="s">
        <v>6</v>
      </c>
      <c r="I7" s="231" t="s">
        <v>20</v>
      </c>
      <c r="J7" s="232" t="s">
        <v>24</v>
      </c>
      <c r="K7" s="233" t="s">
        <v>2</v>
      </c>
      <c r="L7" s="231" t="s">
        <v>20</v>
      </c>
      <c r="M7" s="232" t="s">
        <v>24</v>
      </c>
      <c r="N7" s="231" t="s">
        <v>20</v>
      </c>
      <c r="O7" s="232" t="s">
        <v>2</v>
      </c>
      <c r="P7" s="234" t="s">
        <v>20</v>
      </c>
      <c r="Q7" s="230" t="s">
        <v>56</v>
      </c>
      <c r="R7" s="234" t="s">
        <v>20</v>
      </c>
      <c r="S7" s="230" t="s">
        <v>24</v>
      </c>
      <c r="T7" s="234" t="s">
        <v>20</v>
      </c>
      <c r="U7" s="235" t="s">
        <v>20</v>
      </c>
      <c r="V7" s="24"/>
      <c r="W7" s="230" t="str">
        <f>'入力シート（2022年）'!W7</f>
        <v>t</v>
      </c>
      <c r="X7" s="236" t="s">
        <v>30</v>
      </c>
      <c r="Y7" s="24"/>
      <c r="Z7" s="237" t="s">
        <v>57</v>
      </c>
      <c r="AA7" s="238" t="s">
        <v>69</v>
      </c>
      <c r="AB7" s="239" t="s">
        <v>92</v>
      </c>
      <c r="AC7" s="226"/>
      <c r="AE7" s="141"/>
      <c r="AF7" s="18"/>
      <c r="AG7" s="19"/>
      <c r="AH7" s="142"/>
      <c r="AI7" s="143"/>
      <c r="AJ7" s="144"/>
      <c r="AK7" s="144"/>
      <c r="AL7" s="142"/>
    </row>
    <row r="8" spans="2:38" ht="24.6" customHeight="1" x14ac:dyDescent="0.2">
      <c r="B8" s="224"/>
      <c r="C8" s="177">
        <f>'入力シート（2022年）'!$C$6</f>
        <v>2022</v>
      </c>
      <c r="D8" s="181">
        <f>'入力シート（2022年）'!$D$20</f>
        <v>0</v>
      </c>
      <c r="E8" s="171">
        <f>'入力シート（2022年）'!$E$20</f>
        <v>0</v>
      </c>
      <c r="F8" s="172">
        <f>'入力シート（2022年）'!$F$20</f>
        <v>0</v>
      </c>
      <c r="G8" s="171">
        <f>'入力シート（2022年）'!$G$20</f>
        <v>0</v>
      </c>
      <c r="H8" s="172">
        <f>'入力シート（2022年）'!$H$20</f>
        <v>0</v>
      </c>
      <c r="I8" s="171">
        <f>'入力シート（2022年）'!$I$20</f>
        <v>0</v>
      </c>
      <c r="J8" s="173">
        <f>'入力シート（2022年）'!$J$20</f>
        <v>0</v>
      </c>
      <c r="K8" s="170">
        <f>'入力シート（2022年）'!$K$20</f>
        <v>0</v>
      </c>
      <c r="L8" s="171">
        <f>'入力シート（2022年）'!$L$20</f>
        <v>0</v>
      </c>
      <c r="M8" s="173">
        <f>'入力シート（2022年）'!$M$20</f>
        <v>0</v>
      </c>
      <c r="N8" s="171">
        <f>'入力シート（2022年）'!$N$20</f>
        <v>0</v>
      </c>
      <c r="O8" s="172">
        <f>'入力シート（2022年）'!$O$20</f>
        <v>0</v>
      </c>
      <c r="P8" s="182">
        <f>'入力シート（2026年）'!$P$20</f>
        <v>0</v>
      </c>
      <c r="Q8" s="190">
        <f>'入力シート（2022年）'!$Q$20</f>
        <v>0</v>
      </c>
      <c r="R8" s="182">
        <f>'入力シート（2022年）'!$R$20</f>
        <v>0</v>
      </c>
      <c r="S8" s="192">
        <f>'入力シート（2022年）'!$S$20</f>
        <v>0</v>
      </c>
      <c r="T8" s="193">
        <f>'入力シート（2022年）'!$T$20</f>
        <v>0</v>
      </c>
      <c r="U8" s="194">
        <f>'入力シート（2022年）'!$U$20</f>
        <v>0</v>
      </c>
      <c r="V8" s="167"/>
      <c r="W8" s="181">
        <f>'入力シート（2022年）'!$W$20</f>
        <v>0</v>
      </c>
      <c r="X8" s="182">
        <f>'入力シート（2022年）'!$X$20</f>
        <v>0</v>
      </c>
      <c r="Y8" s="168"/>
      <c r="Z8" s="196" t="e">
        <f>'入力シート（2022年）'!$Z$20</f>
        <v>#DIV/0!</v>
      </c>
      <c r="AA8" s="170" t="e">
        <f>'入力シート（2022年）'!$AA$20</f>
        <v>#DIV/0!</v>
      </c>
      <c r="AB8" s="182" t="e">
        <f>'入力シート（2022年）'!$AB$20</f>
        <v>#DIV/0!</v>
      </c>
      <c r="AC8" s="226"/>
      <c r="AE8" s="150">
        <f>D8*説明書!$E$114</f>
        <v>0</v>
      </c>
      <c r="AF8" s="93">
        <f>F8*説明書!$E$115</f>
        <v>0</v>
      </c>
      <c r="AG8" s="85">
        <f>H8*説明書!$E$116</f>
        <v>0</v>
      </c>
      <c r="AH8" s="151">
        <f t="shared" ref="AH8:AH11" si="0">SUM(AF8:AG8)</f>
        <v>0</v>
      </c>
      <c r="AI8" s="152">
        <f>J8*説明書!$E$118+K8*説明書!$E$117</f>
        <v>0</v>
      </c>
      <c r="AJ8" s="153">
        <f>M8*説明書!$E$119</f>
        <v>0</v>
      </c>
      <c r="AK8" s="153">
        <f>O8*説明書!$E$120</f>
        <v>0</v>
      </c>
      <c r="AL8" s="154">
        <f t="shared" ref="AL8:AL11" si="1">SUM(AI8:AK8)</f>
        <v>0</v>
      </c>
    </row>
    <row r="9" spans="2:38" ht="24.6" customHeight="1" x14ac:dyDescent="0.2">
      <c r="B9" s="224"/>
      <c r="C9" s="177">
        <f>'入力シート（2023年）'!$C$6</f>
        <v>2023</v>
      </c>
      <c r="D9" s="181">
        <f>'入力シート（2023年）'!$D$20</f>
        <v>0</v>
      </c>
      <c r="E9" s="171">
        <f>'入力シート（2023年）'!$E$20</f>
        <v>0</v>
      </c>
      <c r="F9" s="172">
        <f>'入力シート（2023年）'!$F$20</f>
        <v>0</v>
      </c>
      <c r="G9" s="171">
        <f>'入力シート（2023年）'!$G$20</f>
        <v>0</v>
      </c>
      <c r="H9" s="172">
        <f>'入力シート（2023年）'!$H$20</f>
        <v>0</v>
      </c>
      <c r="I9" s="171">
        <f>'入力シート（2023年）'!$I$20</f>
        <v>0</v>
      </c>
      <c r="J9" s="173">
        <f>'入力シート（2023年）'!$J$20</f>
        <v>0</v>
      </c>
      <c r="K9" s="170">
        <f>'入力シート（2023年）'!$K$20</f>
        <v>0</v>
      </c>
      <c r="L9" s="171">
        <f>'入力シート（2023年）'!$L$20</f>
        <v>0</v>
      </c>
      <c r="M9" s="173">
        <f>'入力シート（2023年）'!$M$20</f>
        <v>0</v>
      </c>
      <c r="N9" s="171">
        <f>'入力シート（2023年）'!$N$20</f>
        <v>0</v>
      </c>
      <c r="O9" s="172">
        <f>'入力シート（2023年）'!$O$20</f>
        <v>0</v>
      </c>
      <c r="P9" s="182">
        <f>'入力シート（2026年）'!$P$20</f>
        <v>0</v>
      </c>
      <c r="Q9" s="190">
        <f>'入力シート（2023年）'!$Q$20</f>
        <v>0</v>
      </c>
      <c r="R9" s="182">
        <f>'入力シート（2023年）'!$R$20</f>
        <v>0</v>
      </c>
      <c r="S9" s="192">
        <f>'入力シート（2023年）'!$S$20</f>
        <v>0</v>
      </c>
      <c r="T9" s="193">
        <f>'入力シート（2023年）'!$T$20</f>
        <v>0</v>
      </c>
      <c r="U9" s="194">
        <f>'入力シート（2023年）'!$U$20</f>
        <v>0</v>
      </c>
      <c r="V9" s="167"/>
      <c r="W9" s="181">
        <f>'入力シート（2023年）'!$W$20</f>
        <v>0</v>
      </c>
      <c r="X9" s="182">
        <f>'入力シート（2023年）'!$X$20</f>
        <v>0</v>
      </c>
      <c r="Y9" s="168"/>
      <c r="Z9" s="196" t="e">
        <f>'入力シート（2023年）'!$Z$20</f>
        <v>#DIV/0!</v>
      </c>
      <c r="AA9" s="170" t="e">
        <f>'入力シート（2023年）'!$AA$20</f>
        <v>#DIV/0!</v>
      </c>
      <c r="AB9" s="182" t="e">
        <f>'入力シート（2023年）'!$AB$20</f>
        <v>#DIV/0!</v>
      </c>
      <c r="AC9" s="226"/>
      <c r="AD9">
        <v>1.1000000000000001</v>
      </c>
      <c r="AE9" s="150">
        <f>D9*説明書!$E$114</f>
        <v>0</v>
      </c>
      <c r="AF9" s="93">
        <f>F9*説明書!$E$115</f>
        <v>0</v>
      </c>
      <c r="AG9" s="85">
        <f>H9*説明書!$E$116</f>
        <v>0</v>
      </c>
      <c r="AH9" s="151">
        <f t="shared" si="0"/>
        <v>0</v>
      </c>
      <c r="AI9" s="152">
        <f>J9*説明書!$E$118+K9*説明書!$E$117</f>
        <v>0</v>
      </c>
      <c r="AJ9" s="153">
        <f>M9*説明書!$E$119</f>
        <v>0</v>
      </c>
      <c r="AK9" s="153">
        <f>O9*説明書!$E$120</f>
        <v>0</v>
      </c>
      <c r="AL9" s="154">
        <f t="shared" si="1"/>
        <v>0</v>
      </c>
    </row>
    <row r="10" spans="2:38" ht="24.6" customHeight="1" x14ac:dyDescent="0.2">
      <c r="B10" s="224"/>
      <c r="C10" s="177">
        <f>'入力シート（2024年）'!$C$6</f>
        <v>2024</v>
      </c>
      <c r="D10" s="181">
        <f>'入力シート（2024年）'!$D$20</f>
        <v>0</v>
      </c>
      <c r="E10" s="171">
        <f>'入力シート（2024年）'!$E$20</f>
        <v>0</v>
      </c>
      <c r="F10" s="172">
        <f>'入力シート（2024年）'!$F$20</f>
        <v>0</v>
      </c>
      <c r="G10" s="171">
        <f>'入力シート（2024年）'!$G$20</f>
        <v>0</v>
      </c>
      <c r="H10" s="172">
        <f>'入力シート（2024年）'!$H$20</f>
        <v>0</v>
      </c>
      <c r="I10" s="171">
        <f>'入力シート（2024年）'!$I$20</f>
        <v>0</v>
      </c>
      <c r="J10" s="173">
        <f>'入力シート（2024年）'!$J$20</f>
        <v>0</v>
      </c>
      <c r="K10" s="170">
        <f>'入力シート（2024年）'!$K$20</f>
        <v>0</v>
      </c>
      <c r="L10" s="171">
        <f>'入力シート（2024年）'!$L$20</f>
        <v>0</v>
      </c>
      <c r="M10" s="173">
        <f>'入力シート（2024年）'!$M$20</f>
        <v>0</v>
      </c>
      <c r="N10" s="171">
        <f>'入力シート（2024年）'!$N$20</f>
        <v>0</v>
      </c>
      <c r="O10" s="172">
        <f>'入力シート（2024年）'!$O$20</f>
        <v>0</v>
      </c>
      <c r="P10" s="182">
        <f>'入力シート（2026年）'!$P$20</f>
        <v>0</v>
      </c>
      <c r="Q10" s="190">
        <f>'入力シート（2024年）'!$Q$20</f>
        <v>0</v>
      </c>
      <c r="R10" s="182">
        <f>'入力シート（2024年）'!$R$20</f>
        <v>0</v>
      </c>
      <c r="S10" s="192">
        <f>'入力シート（2024年）'!$S$20</f>
        <v>0</v>
      </c>
      <c r="T10" s="193">
        <f>'入力シート（2024年）'!$T$20</f>
        <v>0</v>
      </c>
      <c r="U10" s="194">
        <f>'入力シート（2024年）'!$U$20</f>
        <v>0</v>
      </c>
      <c r="V10" s="167"/>
      <c r="W10" s="181">
        <f>'入力シート（2024年）'!$W$20</f>
        <v>0</v>
      </c>
      <c r="X10" s="182">
        <f>'入力シート（2024年）'!$X$20</f>
        <v>0</v>
      </c>
      <c r="Y10" s="168"/>
      <c r="Z10" s="196" t="e">
        <f>'入力シート（2024年）'!$Z$20</f>
        <v>#DIV/0!</v>
      </c>
      <c r="AA10" s="170" t="e">
        <f>'入力シート（2024年）'!$AA$20</f>
        <v>#DIV/0!</v>
      </c>
      <c r="AB10" s="182" t="e">
        <f>'入力シート（2024年）'!$AB$20</f>
        <v>#DIV/0!</v>
      </c>
      <c r="AC10" s="226"/>
      <c r="AD10">
        <v>0.9</v>
      </c>
      <c r="AE10" s="150">
        <f>D10*説明書!$E$114</f>
        <v>0</v>
      </c>
      <c r="AF10" s="93">
        <f>F10*説明書!$E$115</f>
        <v>0</v>
      </c>
      <c r="AG10" s="85">
        <f>H10*説明書!$E$116</f>
        <v>0</v>
      </c>
      <c r="AH10" s="151">
        <f t="shared" si="0"/>
        <v>0</v>
      </c>
      <c r="AI10" s="152">
        <f>J10*説明書!$E$118+K10*説明書!$E$117</f>
        <v>0</v>
      </c>
      <c r="AJ10" s="153">
        <f>M10*説明書!$E$119</f>
        <v>0</v>
      </c>
      <c r="AK10" s="153">
        <f>O10*説明書!$E$120</f>
        <v>0</v>
      </c>
      <c r="AL10" s="154">
        <f t="shared" si="1"/>
        <v>0</v>
      </c>
    </row>
    <row r="11" spans="2:38" ht="24.6" customHeight="1" x14ac:dyDescent="0.2">
      <c r="B11" s="224"/>
      <c r="C11" s="177">
        <f>'入力シート（2025年）'!$C$6</f>
        <v>2025</v>
      </c>
      <c r="D11" s="181">
        <f>'入力シート（2025年）'!$D$20</f>
        <v>0</v>
      </c>
      <c r="E11" s="171">
        <f>'入力シート（2025年）'!$E$20</f>
        <v>0</v>
      </c>
      <c r="F11" s="172">
        <f>'入力シート（2025年）'!$F$20</f>
        <v>0</v>
      </c>
      <c r="G11" s="171">
        <f>'入力シート（2025年）'!$G$20</f>
        <v>0</v>
      </c>
      <c r="H11" s="172">
        <f>'入力シート（2025年）'!$H$20</f>
        <v>0</v>
      </c>
      <c r="I11" s="171">
        <f>'入力シート（2025年）'!$I$20</f>
        <v>0</v>
      </c>
      <c r="J11" s="173">
        <f>'入力シート（2025年）'!$J$20</f>
        <v>0</v>
      </c>
      <c r="K11" s="170">
        <f>'入力シート（2025年）'!$K$20</f>
        <v>0</v>
      </c>
      <c r="L11" s="171">
        <f>'入力シート（2025年）'!$L$20</f>
        <v>0</v>
      </c>
      <c r="M11" s="173">
        <f>'入力シート（2025年）'!$M$20</f>
        <v>0</v>
      </c>
      <c r="N11" s="171">
        <f>'入力シート（2025年）'!$N$20</f>
        <v>0</v>
      </c>
      <c r="O11" s="172">
        <f>'入力シート（2025年）'!$O$20</f>
        <v>0</v>
      </c>
      <c r="P11" s="182">
        <f>'入力シート（2026年）'!$P$20</f>
        <v>0</v>
      </c>
      <c r="Q11" s="190">
        <f>'入力シート（2025年）'!$Q$20</f>
        <v>0</v>
      </c>
      <c r="R11" s="182">
        <f>'入力シート（2025年）'!$R$20</f>
        <v>0</v>
      </c>
      <c r="S11" s="192">
        <f>'入力シート（2025年）'!$S$20</f>
        <v>0</v>
      </c>
      <c r="T11" s="193">
        <f>'入力シート（2025年）'!$T$20</f>
        <v>0</v>
      </c>
      <c r="U11" s="194">
        <f>'入力シート（2025年）'!$U$20</f>
        <v>0</v>
      </c>
      <c r="V11" s="167"/>
      <c r="W11" s="181">
        <f>'入力シート（2025年）'!$W$20</f>
        <v>0</v>
      </c>
      <c r="X11" s="182">
        <f>'入力シート（2025年）'!$X$20</f>
        <v>0</v>
      </c>
      <c r="Y11" s="168"/>
      <c r="Z11" s="196" t="e">
        <f>'入力シート（2025年）'!$Z$20</f>
        <v>#DIV/0!</v>
      </c>
      <c r="AA11" s="170" t="e">
        <f>'入力シート（2025年）'!$AA$20</f>
        <v>#DIV/0!</v>
      </c>
      <c r="AB11" s="182" t="e">
        <f>'入力シート（2025年）'!$AB$20</f>
        <v>#DIV/0!</v>
      </c>
      <c r="AC11" s="226"/>
      <c r="AD11">
        <v>1.05</v>
      </c>
      <c r="AE11" s="150">
        <f>D11*説明書!$E$114</f>
        <v>0</v>
      </c>
      <c r="AF11" s="93">
        <f>F11*説明書!$E$115</f>
        <v>0</v>
      </c>
      <c r="AG11" s="85">
        <f>H11*説明書!$E$116</f>
        <v>0</v>
      </c>
      <c r="AH11" s="151">
        <f t="shared" si="0"/>
        <v>0</v>
      </c>
      <c r="AI11" s="152">
        <f>J11*説明書!$E$118+K11*説明書!$E$117</f>
        <v>0</v>
      </c>
      <c r="AJ11" s="153">
        <f>M11*説明書!$E$119</f>
        <v>0</v>
      </c>
      <c r="AK11" s="153">
        <f>O11*説明書!$E$120</f>
        <v>0</v>
      </c>
      <c r="AL11" s="154">
        <f t="shared" si="1"/>
        <v>0</v>
      </c>
    </row>
    <row r="12" spans="2:38" ht="24.6" customHeight="1" x14ac:dyDescent="0.2">
      <c r="B12" s="224"/>
      <c r="C12" s="177">
        <f>'入力シート（2026年）'!$C$6</f>
        <v>2026</v>
      </c>
      <c r="D12" s="181">
        <f>'入力シート（2026年）'!$D$20</f>
        <v>0</v>
      </c>
      <c r="E12" s="171">
        <f>'入力シート（2026年）'!$E$20</f>
        <v>0</v>
      </c>
      <c r="F12" s="172">
        <f>'入力シート（2026年）'!$F$20</f>
        <v>0</v>
      </c>
      <c r="G12" s="171">
        <f>'入力シート（2026年）'!$G$20</f>
        <v>0</v>
      </c>
      <c r="H12" s="172">
        <f>'入力シート（2026年）'!$H$20</f>
        <v>0</v>
      </c>
      <c r="I12" s="171">
        <f>'入力シート（2026年）'!$I$20</f>
        <v>0</v>
      </c>
      <c r="J12" s="173">
        <f>'入力シート（2026年）'!$J$20</f>
        <v>0</v>
      </c>
      <c r="K12" s="170">
        <f>'入力シート（2026年）'!$K$20</f>
        <v>0</v>
      </c>
      <c r="L12" s="171">
        <f>'入力シート（2026年）'!$L$20</f>
        <v>0</v>
      </c>
      <c r="M12" s="173">
        <f>'入力シート（2026年）'!$M$20</f>
        <v>0</v>
      </c>
      <c r="N12" s="171">
        <f>'入力シート（2026年）'!$N$20</f>
        <v>0</v>
      </c>
      <c r="O12" s="172">
        <f>'入力シート（2026年）'!$O$20</f>
        <v>0</v>
      </c>
      <c r="P12" s="182">
        <f>'入力シート（2026年）'!$P$20</f>
        <v>0</v>
      </c>
      <c r="Q12" s="190">
        <f>'入力シート（2026年）'!$Q$20</f>
        <v>0</v>
      </c>
      <c r="R12" s="182">
        <f>'入力シート（2026年）'!$R$20</f>
        <v>0</v>
      </c>
      <c r="S12" s="192">
        <f>'入力シート（2026年）'!$S$20</f>
        <v>0</v>
      </c>
      <c r="T12" s="193">
        <f>'入力シート（2026年）'!$T$20</f>
        <v>0</v>
      </c>
      <c r="U12" s="194">
        <f>'入力シート（2026年）'!$U$20</f>
        <v>0</v>
      </c>
      <c r="V12" s="167"/>
      <c r="W12" s="181">
        <f>'入力シート（2026年）'!$W$20</f>
        <v>0</v>
      </c>
      <c r="X12" s="182">
        <f>'入力シート（2026年）'!$X$20</f>
        <v>0</v>
      </c>
      <c r="Y12" s="168"/>
      <c r="Z12" s="196" t="e">
        <f>'入力シート（2026年）'!$Z$20</f>
        <v>#DIV/0!</v>
      </c>
      <c r="AA12" s="170" t="e">
        <f>'入力シート（2026年）'!$AA$20</f>
        <v>#DIV/0!</v>
      </c>
      <c r="AB12" s="182" t="e">
        <f>'入力シート（2026年）'!$AB$20</f>
        <v>#DIV/0!</v>
      </c>
      <c r="AC12" s="226"/>
      <c r="AD12">
        <v>1.2</v>
      </c>
      <c r="AE12" s="150">
        <f>D12*説明書!$E$114</f>
        <v>0</v>
      </c>
      <c r="AF12" s="93">
        <f>F12*説明書!$E$115</f>
        <v>0</v>
      </c>
      <c r="AG12" s="85">
        <f>H12*説明書!$E$116</f>
        <v>0</v>
      </c>
      <c r="AH12" s="151">
        <f t="shared" ref="AH12:AH14" si="2">SUM(AF12:AG12)</f>
        <v>0</v>
      </c>
      <c r="AI12" s="152">
        <f>J12*説明書!$E$118+K12*説明書!$E$117</f>
        <v>0</v>
      </c>
      <c r="AJ12" s="153">
        <f>M12*説明書!$E$119</f>
        <v>0</v>
      </c>
      <c r="AK12" s="153">
        <f>O12*説明書!$E$120</f>
        <v>0</v>
      </c>
      <c r="AL12" s="154">
        <f t="shared" ref="AL12:AL14" si="3">SUM(AI12:AK12)</f>
        <v>0</v>
      </c>
    </row>
    <row r="13" spans="2:38" ht="24.6" customHeight="1" thickBot="1" x14ac:dyDescent="0.25">
      <c r="B13" s="224"/>
      <c r="C13" s="200"/>
      <c r="D13" s="201"/>
      <c r="E13" s="202"/>
      <c r="F13" s="203"/>
      <c r="G13" s="202"/>
      <c r="H13" s="203"/>
      <c r="I13" s="202"/>
      <c r="J13" s="204"/>
      <c r="K13" s="205"/>
      <c r="L13" s="202"/>
      <c r="M13" s="204"/>
      <c r="N13" s="202"/>
      <c r="O13" s="203"/>
      <c r="P13" s="206"/>
      <c r="Q13" s="207"/>
      <c r="R13" s="206"/>
      <c r="S13" s="208"/>
      <c r="T13" s="209"/>
      <c r="U13" s="210"/>
      <c r="V13" s="167"/>
      <c r="W13" s="201"/>
      <c r="X13" s="206"/>
      <c r="Y13" s="168"/>
      <c r="Z13" s="211"/>
      <c r="AA13" s="205"/>
      <c r="AB13" s="206"/>
      <c r="AC13" s="226"/>
      <c r="AE13" s="150">
        <f>D13*説明書!$E$114</f>
        <v>0</v>
      </c>
      <c r="AF13" s="93">
        <f>F13*説明書!$E$115</f>
        <v>0</v>
      </c>
      <c r="AG13" s="85">
        <f>H13*説明書!$E$116</f>
        <v>0</v>
      </c>
      <c r="AH13" s="151">
        <f t="shared" si="2"/>
        <v>0</v>
      </c>
      <c r="AI13" s="152">
        <f>J13*説明書!$E$118+K13*説明書!$E$117</f>
        <v>0</v>
      </c>
      <c r="AJ13" s="153">
        <f>M13*説明書!$E$119</f>
        <v>0</v>
      </c>
      <c r="AK13" s="153">
        <f>O13*説明書!$E$120</f>
        <v>0</v>
      </c>
      <c r="AL13" s="154">
        <f t="shared" si="3"/>
        <v>0</v>
      </c>
    </row>
    <row r="14" spans="2:38" ht="24.6" customHeight="1" x14ac:dyDescent="0.2">
      <c r="B14" s="224"/>
      <c r="C14" s="212" t="s">
        <v>28</v>
      </c>
      <c r="D14" s="213">
        <f t="shared" ref="D14:U14" si="4">SUM(D8:D12)</f>
        <v>0</v>
      </c>
      <c r="E14" s="214">
        <f t="shared" si="4"/>
        <v>0</v>
      </c>
      <c r="F14" s="215">
        <f t="shared" si="4"/>
        <v>0</v>
      </c>
      <c r="G14" s="214">
        <f t="shared" si="4"/>
        <v>0</v>
      </c>
      <c r="H14" s="215">
        <f t="shared" si="4"/>
        <v>0</v>
      </c>
      <c r="I14" s="214">
        <f t="shared" si="4"/>
        <v>0</v>
      </c>
      <c r="J14" s="216">
        <f t="shared" si="4"/>
        <v>0</v>
      </c>
      <c r="K14" s="217">
        <f t="shared" si="4"/>
        <v>0</v>
      </c>
      <c r="L14" s="214">
        <f t="shared" si="4"/>
        <v>0</v>
      </c>
      <c r="M14" s="216">
        <f t="shared" si="4"/>
        <v>0</v>
      </c>
      <c r="N14" s="214">
        <f t="shared" si="4"/>
        <v>0</v>
      </c>
      <c r="O14" s="215">
        <f t="shared" si="4"/>
        <v>0</v>
      </c>
      <c r="P14" s="218">
        <f t="shared" si="4"/>
        <v>0</v>
      </c>
      <c r="Q14" s="219">
        <f t="shared" si="4"/>
        <v>0</v>
      </c>
      <c r="R14" s="218">
        <f t="shared" si="4"/>
        <v>0</v>
      </c>
      <c r="S14" s="219">
        <f t="shared" si="4"/>
        <v>0</v>
      </c>
      <c r="T14" s="218">
        <f t="shared" si="4"/>
        <v>0</v>
      </c>
      <c r="U14" s="220">
        <f t="shared" si="4"/>
        <v>0</v>
      </c>
      <c r="V14" s="169"/>
      <c r="W14" s="213">
        <f>SUM(W8:W12)</f>
        <v>0</v>
      </c>
      <c r="X14" s="218">
        <f>SUM(X8:X12)</f>
        <v>0</v>
      </c>
      <c r="Y14" s="169"/>
      <c r="Z14" s="221" t="e">
        <f>Q14/W14</f>
        <v>#DIV/0!</v>
      </c>
      <c r="AA14" s="217" t="e">
        <f>Q14/X14</f>
        <v>#DIV/0!</v>
      </c>
      <c r="AB14" s="218" t="e">
        <f>U14/W14</f>
        <v>#DIV/0!</v>
      </c>
      <c r="AC14" s="226"/>
      <c r="AE14" s="160">
        <f>D23*説明書!$E$114</f>
        <v>0</v>
      </c>
      <c r="AF14" s="95">
        <f>SUM(AF8:AF13)</f>
        <v>0</v>
      </c>
      <c r="AG14" s="90">
        <f>SUM(AG8:AG13)</f>
        <v>0</v>
      </c>
      <c r="AH14" s="161">
        <f t="shared" si="2"/>
        <v>0</v>
      </c>
      <c r="AI14" s="162">
        <f>J23*説明書!$E$118+K23*説明書!$E$117</f>
        <v>0</v>
      </c>
      <c r="AJ14" s="163">
        <f>M23*説明書!$E$119</f>
        <v>0</v>
      </c>
      <c r="AK14" s="163">
        <f>O23*説明書!$E$120</f>
        <v>0</v>
      </c>
      <c r="AL14" s="164">
        <f t="shared" si="3"/>
        <v>0</v>
      </c>
    </row>
    <row r="15" spans="2:38" ht="24.6" customHeight="1" thickBot="1" x14ac:dyDescent="0.25">
      <c r="B15" s="224"/>
      <c r="C15" s="178" t="s">
        <v>29</v>
      </c>
      <c r="D15" s="183">
        <f>D14/5</f>
        <v>0</v>
      </c>
      <c r="E15" s="184">
        <f t="shared" ref="E15:X15" si="5">E14/5</f>
        <v>0</v>
      </c>
      <c r="F15" s="185">
        <f t="shared" si="5"/>
        <v>0</v>
      </c>
      <c r="G15" s="184">
        <f t="shared" si="5"/>
        <v>0</v>
      </c>
      <c r="H15" s="185">
        <f t="shared" si="5"/>
        <v>0</v>
      </c>
      <c r="I15" s="184">
        <f t="shared" si="5"/>
        <v>0</v>
      </c>
      <c r="J15" s="186">
        <f t="shared" si="5"/>
        <v>0</v>
      </c>
      <c r="K15" s="187">
        <f t="shared" si="5"/>
        <v>0</v>
      </c>
      <c r="L15" s="184">
        <f t="shared" si="5"/>
        <v>0</v>
      </c>
      <c r="M15" s="186">
        <f t="shared" si="5"/>
        <v>0</v>
      </c>
      <c r="N15" s="184">
        <f t="shared" si="5"/>
        <v>0</v>
      </c>
      <c r="O15" s="185">
        <f t="shared" si="5"/>
        <v>0</v>
      </c>
      <c r="P15" s="188">
        <f t="shared" si="5"/>
        <v>0</v>
      </c>
      <c r="Q15" s="191">
        <f t="shared" si="5"/>
        <v>0</v>
      </c>
      <c r="R15" s="188">
        <f t="shared" si="5"/>
        <v>0</v>
      </c>
      <c r="S15" s="191">
        <f>S14/5</f>
        <v>0</v>
      </c>
      <c r="T15" s="188">
        <f>T14/5</f>
        <v>0</v>
      </c>
      <c r="U15" s="195">
        <f>U14/5</f>
        <v>0</v>
      </c>
      <c r="V15" s="169"/>
      <c r="W15" s="183">
        <f t="shared" si="5"/>
        <v>0</v>
      </c>
      <c r="X15" s="188">
        <f t="shared" si="5"/>
        <v>0</v>
      </c>
      <c r="Y15" s="169"/>
      <c r="Z15" s="197" t="e">
        <f>SUM(Z8:Z12)/5</f>
        <v>#DIV/0!</v>
      </c>
      <c r="AA15" s="187" t="e">
        <f>SUM(AA8:AA12)/5</f>
        <v>#DIV/0!</v>
      </c>
      <c r="AB15" s="188" t="e">
        <f>SUM(AB8:AB12)/5</f>
        <v>#DIV/0!</v>
      </c>
      <c r="AC15" s="226"/>
      <c r="AE15" s="160">
        <f>D24*説明書!$E$114</f>
        <v>0</v>
      </c>
      <c r="AF15" s="95">
        <f>SUM(AF9:AF14)</f>
        <v>0</v>
      </c>
      <c r="AG15" s="90">
        <f>SUM(AG9:AG14)</f>
        <v>0</v>
      </c>
      <c r="AH15" s="161">
        <f t="shared" ref="AH15" si="6">SUM(AF15:AG15)</f>
        <v>0</v>
      </c>
      <c r="AI15" s="162">
        <f>J24*説明書!$E$118+K24*説明書!$E$117</f>
        <v>0</v>
      </c>
      <c r="AJ15" s="163">
        <f>M24*説明書!$E$119</f>
        <v>0</v>
      </c>
      <c r="AK15" s="163">
        <f>O24*説明書!$E$120</f>
        <v>0</v>
      </c>
      <c r="AL15" s="164">
        <f t="shared" ref="AL15" si="7">SUM(AI15:AK15)</f>
        <v>0</v>
      </c>
    </row>
    <row r="16" spans="2:38" s="241" customFormat="1" ht="18.600000000000001" customHeight="1" x14ac:dyDescent="0.2">
      <c r="B16" s="242"/>
      <c r="C16" s="243"/>
      <c r="D16" s="243"/>
      <c r="E16" s="243"/>
      <c r="F16" s="243"/>
      <c r="G16" s="243"/>
      <c r="H16" s="243"/>
      <c r="I16" s="243"/>
      <c r="J16" s="243"/>
      <c r="K16" s="243"/>
      <c r="L16" s="243"/>
      <c r="M16" s="243"/>
      <c r="N16" s="243"/>
      <c r="O16" s="243"/>
      <c r="P16" s="243"/>
      <c r="Q16" s="99" t="s">
        <v>80</v>
      </c>
      <c r="R16" s="100"/>
      <c r="S16" s="100"/>
      <c r="T16" s="100"/>
      <c r="U16" s="101" t="s">
        <v>83</v>
      </c>
      <c r="V16" s="102"/>
      <c r="W16" s="100"/>
      <c r="X16" s="100"/>
      <c r="Y16" s="103"/>
      <c r="Z16" s="104" t="s">
        <v>81</v>
      </c>
      <c r="AA16" s="105" t="s">
        <v>55</v>
      </c>
      <c r="AB16" s="104" t="s">
        <v>82</v>
      </c>
      <c r="AC16" s="244"/>
      <c r="AE16" s="243"/>
      <c r="AF16" s="243"/>
      <c r="AG16" s="243"/>
      <c r="AH16" s="243"/>
      <c r="AI16" s="243"/>
      <c r="AJ16" s="243"/>
      <c r="AK16" s="243"/>
      <c r="AL16" s="243"/>
    </row>
    <row r="17" spans="2:38" s="2" customFormat="1" ht="18.600000000000001" customHeight="1" x14ac:dyDescent="0.2">
      <c r="B17" s="224"/>
      <c r="J17" s="7"/>
      <c r="K17" s="7"/>
      <c r="L17" s="7"/>
      <c r="M17" s="7"/>
      <c r="N17" s="7"/>
      <c r="O17" s="7"/>
      <c r="P17" s="7"/>
      <c r="Q17" s="7"/>
      <c r="R17" s="7"/>
      <c r="S17" s="7"/>
      <c r="T17" s="7"/>
      <c r="U17" s="7"/>
      <c r="V17" s="7"/>
      <c r="W17" s="7"/>
      <c r="X17" s="7"/>
      <c r="Y17" s="7"/>
      <c r="Z17" s="7"/>
      <c r="AC17" s="226"/>
      <c r="AE17" s="240"/>
      <c r="AF17" s="240"/>
      <c r="AG17" s="240"/>
      <c r="AH17" s="240"/>
      <c r="AI17" s="240"/>
      <c r="AJ17" s="240"/>
      <c r="AK17" s="240"/>
      <c r="AL17" s="240"/>
    </row>
    <row r="18" spans="2:38" s="2" customFormat="1" ht="18.600000000000001" customHeight="1" x14ac:dyDescent="0.2">
      <c r="B18" s="224"/>
      <c r="J18" s="7"/>
      <c r="K18" s="7"/>
      <c r="L18" s="7"/>
      <c r="M18" s="7"/>
      <c r="N18" s="7"/>
      <c r="O18" s="7"/>
      <c r="P18" s="7"/>
      <c r="Q18" s="7"/>
      <c r="R18" s="7"/>
      <c r="S18" s="7"/>
      <c r="T18" s="7"/>
      <c r="U18" s="7"/>
      <c r="V18" s="7"/>
      <c r="W18" s="7"/>
      <c r="X18" s="7"/>
      <c r="Y18" s="7"/>
      <c r="Z18" s="7"/>
      <c r="AC18" s="226"/>
      <c r="AE18" s="240"/>
      <c r="AF18" s="240"/>
      <c r="AG18" s="240"/>
      <c r="AH18" s="240"/>
      <c r="AI18" s="240"/>
      <c r="AJ18" s="240"/>
      <c r="AK18" s="240"/>
      <c r="AL18" s="240"/>
    </row>
    <row r="19" spans="2:38" s="2" customFormat="1" ht="18.600000000000001" customHeight="1" x14ac:dyDescent="0.2">
      <c r="B19" s="224"/>
      <c r="J19" s="7"/>
      <c r="K19" s="7"/>
      <c r="L19" s="7"/>
      <c r="M19" s="7"/>
      <c r="N19" s="7"/>
      <c r="O19" s="7"/>
      <c r="P19" s="7"/>
      <c r="Q19" s="7"/>
      <c r="R19" s="7"/>
      <c r="S19" s="7"/>
      <c r="T19" s="7"/>
      <c r="U19" s="7"/>
      <c r="V19" s="7"/>
      <c r="W19" s="7"/>
      <c r="X19" s="7"/>
      <c r="Y19" s="7"/>
      <c r="Z19" s="7"/>
      <c r="AC19" s="226"/>
      <c r="AE19" s="240"/>
      <c r="AF19" s="240"/>
      <c r="AG19" s="240"/>
      <c r="AH19" s="240"/>
      <c r="AI19" s="240"/>
      <c r="AJ19" s="240"/>
      <c r="AK19" s="240"/>
      <c r="AL19" s="240"/>
    </row>
    <row r="20" spans="2:38" s="2" customFormat="1" ht="18.600000000000001" customHeight="1" x14ac:dyDescent="0.2">
      <c r="B20" s="224"/>
      <c r="J20" s="7"/>
      <c r="K20" s="7"/>
      <c r="L20" s="7"/>
      <c r="M20" s="7"/>
      <c r="N20" s="7"/>
      <c r="O20" s="7"/>
      <c r="P20" s="7"/>
      <c r="Q20" s="7"/>
      <c r="R20" s="7"/>
      <c r="S20" s="7"/>
      <c r="T20" s="7"/>
      <c r="U20" s="7"/>
      <c r="V20" s="7"/>
      <c r="W20" s="7"/>
      <c r="X20" s="7"/>
      <c r="Y20" s="7"/>
      <c r="Z20" s="7"/>
      <c r="AC20" s="226"/>
      <c r="AE20" s="240"/>
      <c r="AF20" s="240"/>
      <c r="AG20" s="240"/>
      <c r="AH20" s="240"/>
      <c r="AI20" s="240"/>
      <c r="AJ20" s="240"/>
      <c r="AK20" s="240"/>
      <c r="AL20" s="240"/>
    </row>
    <row r="21" spans="2:38" s="2" customFormat="1" ht="18.600000000000001" customHeight="1" x14ac:dyDescent="0.2">
      <c r="B21" s="224"/>
      <c r="C21" s="5"/>
      <c r="D21" s="6"/>
      <c r="H21" s="5"/>
      <c r="I21" s="6"/>
      <c r="M21" s="5"/>
      <c r="N21" s="6"/>
      <c r="R21" s="5"/>
      <c r="S21" s="6"/>
      <c r="X21" s="5"/>
      <c r="Y21" s="5"/>
      <c r="Z21" s="6"/>
      <c r="AC21" s="226"/>
    </row>
    <row r="22" spans="2:38" s="2" customFormat="1" ht="18.600000000000001" customHeight="1" x14ac:dyDescent="0.2">
      <c r="B22" s="224"/>
      <c r="AC22" s="226"/>
    </row>
    <row r="23" spans="2:38" s="2" customFormat="1" ht="18.600000000000001" customHeight="1" x14ac:dyDescent="0.2">
      <c r="B23" s="224"/>
      <c r="AC23" s="226"/>
    </row>
    <row r="24" spans="2:38" s="2" customFormat="1" ht="18.600000000000001" customHeight="1" x14ac:dyDescent="0.2">
      <c r="B24" s="224"/>
      <c r="AC24" s="226"/>
    </row>
    <row r="25" spans="2:38" s="2" customFormat="1" ht="18.600000000000001" customHeight="1" x14ac:dyDescent="0.2">
      <c r="B25" s="224"/>
      <c r="C25" s="72" t="s">
        <v>87</v>
      </c>
      <c r="AC25" s="226"/>
    </row>
    <row r="26" spans="2:38" s="2" customFormat="1" ht="18.600000000000001" customHeight="1" x14ac:dyDescent="0.2">
      <c r="B26" s="224"/>
      <c r="AC26" s="226"/>
      <c r="AE26"/>
      <c r="AF26"/>
      <c r="AG26"/>
      <c r="AH26"/>
      <c r="AI26"/>
      <c r="AJ26"/>
      <c r="AK26"/>
      <c r="AL26"/>
    </row>
    <row r="27" spans="2:38" s="2" customFormat="1" ht="18.600000000000001" customHeight="1" x14ac:dyDescent="0.2">
      <c r="B27" s="224"/>
      <c r="AC27" s="226"/>
      <c r="AE27"/>
      <c r="AF27"/>
      <c r="AG27"/>
      <c r="AH27"/>
      <c r="AI27"/>
      <c r="AJ27"/>
      <c r="AK27"/>
      <c r="AL27"/>
    </row>
    <row r="28" spans="2:38" s="2" customFormat="1" ht="18.600000000000001" customHeight="1" x14ac:dyDescent="0.2">
      <c r="B28" s="224"/>
      <c r="AC28" s="226"/>
      <c r="AE28"/>
      <c r="AF28"/>
      <c r="AG28"/>
      <c r="AH28"/>
      <c r="AI28"/>
      <c r="AJ28"/>
      <c r="AK28"/>
      <c r="AL28"/>
    </row>
    <row r="29" spans="2:38" s="2" customFormat="1" ht="18.600000000000001" customHeight="1" x14ac:dyDescent="0.2">
      <c r="B29" s="224"/>
      <c r="AC29" s="226"/>
      <c r="AE29"/>
      <c r="AF29"/>
      <c r="AG29"/>
      <c r="AH29"/>
      <c r="AI29"/>
      <c r="AJ29"/>
      <c r="AK29"/>
      <c r="AL29"/>
    </row>
    <row r="30" spans="2:38" s="2" customFormat="1" ht="18.600000000000001" customHeight="1" x14ac:dyDescent="0.2">
      <c r="B30" s="224"/>
      <c r="AC30" s="226"/>
      <c r="AE30"/>
      <c r="AF30"/>
      <c r="AG30"/>
      <c r="AH30"/>
      <c r="AI30"/>
      <c r="AJ30"/>
      <c r="AK30"/>
      <c r="AL30"/>
    </row>
    <row r="31" spans="2:38" s="2" customFormat="1" ht="18.600000000000001" customHeight="1" x14ac:dyDescent="0.2">
      <c r="B31" s="224"/>
      <c r="AC31" s="226"/>
      <c r="AE31"/>
      <c r="AF31"/>
      <c r="AG31"/>
      <c r="AH31"/>
      <c r="AI31"/>
      <c r="AJ31"/>
      <c r="AK31"/>
      <c r="AL31"/>
    </row>
    <row r="32" spans="2:38" ht="18.600000000000001" customHeight="1" x14ac:dyDescent="0.2">
      <c r="B32" s="224"/>
      <c r="C32" s="2"/>
      <c r="D32" s="2"/>
      <c r="E32" s="2"/>
      <c r="F32" s="2"/>
      <c r="G32" s="2"/>
      <c r="H32" s="2"/>
      <c r="I32" s="2"/>
      <c r="J32" s="2"/>
      <c r="K32" s="2"/>
      <c r="L32" s="2"/>
      <c r="M32" s="2"/>
      <c r="N32" s="2"/>
      <c r="O32" s="2"/>
      <c r="P32" s="2"/>
      <c r="Q32" s="2"/>
      <c r="R32" s="2"/>
      <c r="S32" s="2"/>
      <c r="T32" s="2"/>
      <c r="U32" s="2"/>
      <c r="V32" s="2"/>
      <c r="W32" s="2"/>
      <c r="X32" s="2"/>
      <c r="Y32" s="2"/>
      <c r="Z32" s="2"/>
      <c r="AA32" s="2"/>
      <c r="AB32" s="2"/>
      <c r="AC32" s="226"/>
    </row>
    <row r="33" spans="2:29" ht="18.600000000000001" customHeight="1" x14ac:dyDescent="0.2">
      <c r="B33" s="224"/>
      <c r="C33" s="2"/>
      <c r="D33" s="2"/>
      <c r="E33" s="2"/>
      <c r="F33" s="2"/>
      <c r="G33" s="2"/>
      <c r="H33" s="2"/>
      <c r="I33" s="2"/>
      <c r="J33" s="2"/>
      <c r="K33" s="2"/>
      <c r="L33" s="2"/>
      <c r="M33" s="2"/>
      <c r="N33" s="2"/>
      <c r="O33" s="2"/>
      <c r="P33" s="2"/>
      <c r="Q33" s="2"/>
      <c r="R33" s="2"/>
      <c r="S33" s="2"/>
      <c r="T33" s="2"/>
      <c r="U33" s="2"/>
      <c r="V33" s="2"/>
      <c r="W33" s="2"/>
      <c r="X33" s="2"/>
      <c r="Y33" s="2"/>
      <c r="Z33" s="2"/>
      <c r="AA33" s="2"/>
      <c r="AB33" s="2"/>
      <c r="AC33" s="226"/>
    </row>
    <row r="34" spans="2:29" ht="18.600000000000001" customHeight="1" x14ac:dyDescent="0.2">
      <c r="B34" s="224"/>
      <c r="C34" s="2"/>
      <c r="D34" s="2"/>
      <c r="E34" s="2"/>
      <c r="F34" s="2"/>
      <c r="G34" s="2"/>
      <c r="H34" s="2"/>
      <c r="I34" s="2"/>
      <c r="J34" s="2"/>
      <c r="K34" s="2"/>
      <c r="L34" s="2"/>
      <c r="M34" s="2"/>
      <c r="N34" s="2"/>
      <c r="O34" s="2"/>
      <c r="P34" s="2"/>
      <c r="Q34" s="2"/>
      <c r="R34" s="2"/>
      <c r="S34" s="2"/>
      <c r="T34" s="2"/>
      <c r="U34" s="2"/>
      <c r="V34" s="2"/>
      <c r="W34" s="2"/>
      <c r="X34" s="2"/>
      <c r="Y34" s="2"/>
      <c r="Z34" s="2"/>
      <c r="AA34" s="2"/>
      <c r="AB34" s="2"/>
      <c r="AC34" s="226"/>
    </row>
    <row r="35" spans="2:29" ht="18.600000000000001" customHeight="1" x14ac:dyDescent="0.2">
      <c r="B35" s="224"/>
      <c r="C35" s="2"/>
      <c r="D35" s="2"/>
      <c r="E35" s="2"/>
      <c r="F35" s="2"/>
      <c r="G35" s="2"/>
      <c r="H35" s="2"/>
      <c r="I35" s="2"/>
      <c r="J35" s="2"/>
      <c r="K35" s="2"/>
      <c r="L35" s="2"/>
      <c r="M35" s="2"/>
      <c r="N35" s="2"/>
      <c r="O35" s="2"/>
      <c r="P35" s="2"/>
      <c r="Q35" s="2"/>
      <c r="R35" s="2"/>
      <c r="S35" s="2"/>
      <c r="T35" s="2"/>
      <c r="U35" s="2"/>
      <c r="V35" s="2"/>
      <c r="W35" s="2"/>
      <c r="X35" s="2"/>
      <c r="Y35" s="2"/>
      <c r="Z35" s="2"/>
      <c r="AA35" s="2"/>
      <c r="AB35" s="2"/>
      <c r="AC35" s="226"/>
    </row>
    <row r="36" spans="2:29" ht="18.600000000000001" customHeight="1" x14ac:dyDescent="0.2">
      <c r="B36" s="224"/>
      <c r="C36" s="2"/>
      <c r="D36" s="2"/>
      <c r="E36" s="2"/>
      <c r="F36" s="2"/>
      <c r="G36" s="2"/>
      <c r="H36" s="2"/>
      <c r="I36" s="2"/>
      <c r="J36" s="2"/>
      <c r="K36" s="2"/>
      <c r="L36" s="2"/>
      <c r="M36" s="2"/>
      <c r="N36" s="2"/>
      <c r="O36" s="2"/>
      <c r="P36" s="2"/>
      <c r="Q36" s="2"/>
      <c r="R36" s="2"/>
      <c r="S36" s="2"/>
      <c r="T36" s="2"/>
      <c r="U36" s="2"/>
      <c r="V36" s="2"/>
      <c r="W36" s="2"/>
      <c r="X36" s="2"/>
      <c r="Y36" s="2"/>
      <c r="Z36" s="2"/>
      <c r="AA36" s="2"/>
      <c r="AB36" s="2"/>
      <c r="AC36" s="226"/>
    </row>
    <row r="37" spans="2:29" ht="18.600000000000001" customHeight="1" x14ac:dyDescent="0.2">
      <c r="B37" s="224"/>
      <c r="C37" s="2"/>
      <c r="D37" s="2"/>
      <c r="E37" s="2"/>
      <c r="F37" s="2"/>
      <c r="G37" s="2"/>
      <c r="H37" s="2"/>
      <c r="I37" s="2"/>
      <c r="J37" s="2"/>
      <c r="K37" s="2"/>
      <c r="L37" s="2"/>
      <c r="M37" s="2"/>
      <c r="N37" s="2"/>
      <c r="O37" s="2"/>
      <c r="P37" s="2"/>
      <c r="Q37" s="2"/>
      <c r="R37" s="2"/>
      <c r="S37" s="2"/>
      <c r="T37" s="2"/>
      <c r="U37" s="2"/>
      <c r="V37" s="2"/>
      <c r="W37" s="2"/>
      <c r="X37" s="2"/>
      <c r="Y37" s="2"/>
      <c r="Z37" s="2"/>
      <c r="AA37" s="2"/>
      <c r="AB37" s="2"/>
      <c r="AC37" s="226"/>
    </row>
    <row r="38" spans="2:29" ht="18.600000000000001" customHeight="1" x14ac:dyDescent="0.2">
      <c r="B38" s="224"/>
      <c r="D38" s="2"/>
      <c r="E38" s="2"/>
      <c r="F38" s="2"/>
      <c r="G38" s="2"/>
      <c r="H38" s="2"/>
      <c r="I38" s="2"/>
      <c r="J38" s="2"/>
      <c r="K38" s="2"/>
      <c r="L38" s="2"/>
      <c r="M38" s="2"/>
      <c r="N38" s="2"/>
      <c r="O38" s="2"/>
      <c r="P38" s="2"/>
      <c r="Q38" s="2"/>
      <c r="R38" s="2"/>
      <c r="S38" s="2"/>
      <c r="T38" s="2"/>
      <c r="U38" s="2"/>
      <c r="V38" s="2"/>
      <c r="W38" s="2"/>
      <c r="X38" s="2"/>
      <c r="Y38" s="2"/>
      <c r="Z38" s="2"/>
      <c r="AA38" s="2"/>
      <c r="AB38" s="2"/>
      <c r="AC38" s="226"/>
    </row>
    <row r="39" spans="2:29" ht="18.600000000000001" customHeight="1" x14ac:dyDescent="0.2">
      <c r="B39" s="224"/>
      <c r="C39" s="72" t="s">
        <v>88</v>
      </c>
      <c r="E39" s="2"/>
      <c r="F39" s="2"/>
      <c r="G39" s="2"/>
      <c r="H39" s="2"/>
      <c r="I39" s="2"/>
      <c r="J39" s="2"/>
      <c r="K39" s="2"/>
      <c r="L39" s="2"/>
      <c r="M39" s="2"/>
      <c r="N39" s="2"/>
      <c r="O39" s="2"/>
      <c r="P39" s="2"/>
      <c r="Q39" s="2"/>
      <c r="R39" s="2"/>
      <c r="S39" s="2"/>
      <c r="T39" s="2"/>
      <c r="U39" s="2"/>
      <c r="V39" s="2"/>
      <c r="W39" s="2"/>
      <c r="X39" s="2"/>
      <c r="Y39" s="2"/>
      <c r="Z39" s="2"/>
      <c r="AA39" s="2"/>
      <c r="AB39" s="2"/>
      <c r="AC39" s="226"/>
    </row>
    <row r="40" spans="2:29" ht="18.600000000000001" customHeight="1" x14ac:dyDescent="0.2">
      <c r="B40" s="224"/>
      <c r="C40" s="2"/>
      <c r="D40" s="2"/>
      <c r="E40" s="2"/>
      <c r="F40" s="2"/>
      <c r="G40" s="2"/>
      <c r="H40" s="2"/>
      <c r="I40" s="2"/>
      <c r="J40" s="2"/>
      <c r="K40" s="2"/>
      <c r="L40" s="2"/>
      <c r="M40" s="2"/>
      <c r="N40" s="2"/>
      <c r="O40" s="2"/>
      <c r="P40" s="2"/>
      <c r="Q40" s="2"/>
      <c r="R40" s="2"/>
      <c r="S40" s="2"/>
      <c r="T40" s="2"/>
      <c r="U40" s="2"/>
      <c r="V40" s="2"/>
      <c r="W40" s="2"/>
      <c r="X40" s="2"/>
      <c r="Y40" s="2"/>
      <c r="Z40" s="2"/>
      <c r="AA40" s="2"/>
      <c r="AB40" s="2"/>
      <c r="AC40" s="226"/>
    </row>
    <row r="41" spans="2:29" ht="18.600000000000001" customHeight="1" x14ac:dyDescent="0.2">
      <c r="B41" s="224"/>
      <c r="C41" s="2"/>
      <c r="D41" s="2"/>
      <c r="E41" s="2"/>
      <c r="F41" s="2"/>
      <c r="G41" s="2"/>
      <c r="H41" s="2"/>
      <c r="I41" s="2"/>
      <c r="J41" s="2"/>
      <c r="K41" s="2"/>
      <c r="L41" s="2"/>
      <c r="M41" s="2"/>
      <c r="N41" s="2"/>
      <c r="O41" s="2"/>
      <c r="P41" s="2"/>
      <c r="Q41" s="2"/>
      <c r="R41" s="2"/>
      <c r="S41" s="2"/>
      <c r="T41" s="2"/>
      <c r="U41" s="2"/>
      <c r="V41" s="2"/>
      <c r="W41" s="2"/>
      <c r="X41" s="2"/>
      <c r="Y41" s="2"/>
      <c r="Z41" s="2"/>
      <c r="AA41" s="2"/>
      <c r="AB41" s="2"/>
      <c r="AC41" s="226"/>
    </row>
    <row r="42" spans="2:29" ht="18.600000000000001" customHeight="1" x14ac:dyDescent="0.2">
      <c r="B42" s="224"/>
      <c r="C42" s="2"/>
      <c r="D42" s="2"/>
      <c r="E42" s="2"/>
      <c r="F42" s="2"/>
      <c r="G42" s="2"/>
      <c r="H42" s="2"/>
      <c r="I42" s="2"/>
      <c r="J42" s="2"/>
      <c r="K42" s="2"/>
      <c r="L42" s="2"/>
      <c r="M42" s="2"/>
      <c r="N42" s="2"/>
      <c r="O42" s="2"/>
      <c r="P42" s="2"/>
      <c r="Q42" s="2"/>
      <c r="R42" s="2"/>
      <c r="S42" s="2"/>
      <c r="T42" s="2"/>
      <c r="U42" s="2"/>
      <c r="V42" s="2"/>
      <c r="W42" s="2"/>
      <c r="X42" s="2"/>
      <c r="Y42" s="2"/>
      <c r="Z42" s="2"/>
      <c r="AA42" s="2"/>
      <c r="AB42" s="2"/>
      <c r="AC42" s="226"/>
    </row>
    <row r="43" spans="2:29" ht="18.600000000000001" customHeight="1" x14ac:dyDescent="0.2">
      <c r="B43" s="224"/>
      <c r="C43" s="2"/>
      <c r="D43" s="2"/>
      <c r="E43" s="2"/>
      <c r="F43" s="2"/>
      <c r="G43" s="2"/>
      <c r="H43" s="2"/>
      <c r="I43" s="2"/>
      <c r="J43" s="2"/>
      <c r="K43" s="2"/>
      <c r="L43" s="2"/>
      <c r="M43" s="2"/>
      <c r="N43" s="2"/>
      <c r="O43" s="2"/>
      <c r="P43" s="2"/>
      <c r="Q43" s="2"/>
      <c r="R43" s="2"/>
      <c r="S43" s="2"/>
      <c r="T43" s="2"/>
      <c r="U43" s="2"/>
      <c r="V43" s="2"/>
      <c r="W43" s="2"/>
      <c r="X43" s="2"/>
      <c r="Y43" s="2"/>
      <c r="Z43" s="2"/>
      <c r="AA43" s="2"/>
      <c r="AB43" s="2"/>
      <c r="AC43" s="226"/>
    </row>
    <row r="44" spans="2:29" ht="18.600000000000001" customHeight="1" x14ac:dyDescent="0.2">
      <c r="B44" s="224"/>
      <c r="C44" s="2"/>
      <c r="D44" s="2"/>
      <c r="E44" s="2"/>
      <c r="F44" s="2"/>
      <c r="G44" s="2"/>
      <c r="H44" s="2"/>
      <c r="I44" s="2"/>
      <c r="J44" s="2"/>
      <c r="K44" s="2"/>
      <c r="L44" s="2"/>
      <c r="M44" s="2"/>
      <c r="N44" s="2"/>
      <c r="O44" s="2"/>
      <c r="P44" s="2"/>
      <c r="Q44" s="2"/>
      <c r="R44" s="2"/>
      <c r="S44" s="2"/>
      <c r="T44" s="2"/>
      <c r="U44" s="2"/>
      <c r="V44" s="2"/>
      <c r="W44" s="2"/>
      <c r="X44" s="2"/>
      <c r="Y44" s="2"/>
      <c r="Z44" s="2"/>
      <c r="AA44" s="2"/>
      <c r="AB44" s="2"/>
      <c r="AC44" s="226"/>
    </row>
    <row r="45" spans="2:29" ht="18.600000000000001" customHeight="1" x14ac:dyDescent="0.2">
      <c r="B45" s="224"/>
      <c r="C45" s="2"/>
      <c r="D45" s="2"/>
      <c r="E45" s="2"/>
      <c r="F45" s="2"/>
      <c r="G45" s="2"/>
      <c r="H45" s="2"/>
      <c r="I45" s="2"/>
      <c r="J45" s="2"/>
      <c r="K45" s="2"/>
      <c r="L45" s="2"/>
      <c r="M45" s="2"/>
      <c r="N45" s="2"/>
      <c r="O45" s="2"/>
      <c r="P45" s="2"/>
      <c r="Q45" s="2"/>
      <c r="R45" s="2"/>
      <c r="S45" s="2"/>
      <c r="T45" s="2"/>
      <c r="U45" s="2"/>
      <c r="V45" s="2"/>
      <c r="W45" s="2"/>
      <c r="X45" s="2"/>
      <c r="Y45" s="2"/>
      <c r="Z45" s="2"/>
      <c r="AA45" s="2"/>
      <c r="AB45" s="2"/>
      <c r="AC45" s="226"/>
    </row>
    <row r="46" spans="2:29" ht="18.600000000000001" customHeight="1" x14ac:dyDescent="0.2">
      <c r="B46" s="224"/>
      <c r="C46" s="2"/>
      <c r="D46" s="2"/>
      <c r="E46" s="2"/>
      <c r="F46" s="2"/>
      <c r="G46" s="2"/>
      <c r="H46" s="2"/>
      <c r="I46" s="2"/>
      <c r="J46" s="2"/>
      <c r="K46" s="2"/>
      <c r="L46" s="2"/>
      <c r="M46" s="2"/>
      <c r="N46" s="2"/>
      <c r="O46" s="2"/>
      <c r="P46" s="2"/>
      <c r="Q46" s="2"/>
      <c r="R46" s="2"/>
      <c r="S46" s="2"/>
      <c r="T46" s="2"/>
      <c r="U46" s="2"/>
      <c r="V46" s="2"/>
      <c r="W46" s="2"/>
      <c r="X46" s="2"/>
      <c r="Y46" s="2"/>
      <c r="Z46" s="2"/>
      <c r="AA46" s="2"/>
      <c r="AB46" s="2"/>
      <c r="AC46" s="226"/>
    </row>
    <row r="47" spans="2:29" ht="18.600000000000001" customHeight="1" x14ac:dyDescent="0.2">
      <c r="B47" s="224"/>
      <c r="C47" s="2"/>
      <c r="D47" s="2"/>
      <c r="E47" s="2"/>
      <c r="F47" s="2"/>
      <c r="G47" s="2"/>
      <c r="H47" s="2"/>
      <c r="I47" s="2"/>
      <c r="J47" s="2"/>
      <c r="K47" s="2"/>
      <c r="L47" s="2"/>
      <c r="M47" s="2"/>
      <c r="N47" s="2"/>
      <c r="O47" s="2"/>
      <c r="P47" s="2"/>
      <c r="Q47" s="2"/>
      <c r="R47" s="2"/>
      <c r="S47" s="2"/>
      <c r="T47" s="2"/>
      <c r="U47" s="2"/>
      <c r="V47" s="2"/>
      <c r="W47" s="2"/>
      <c r="X47" s="2"/>
      <c r="Y47" s="2"/>
      <c r="Z47" s="2"/>
      <c r="AA47" s="2"/>
      <c r="AB47" s="2"/>
      <c r="AC47" s="226"/>
    </row>
    <row r="48" spans="2:29" ht="18.600000000000001" customHeight="1" x14ac:dyDescent="0.2">
      <c r="B48" s="224"/>
      <c r="C48" s="2"/>
      <c r="D48" s="2"/>
      <c r="E48" s="2"/>
      <c r="F48" s="2"/>
      <c r="G48" s="2"/>
      <c r="H48" s="2"/>
      <c r="I48" s="2"/>
      <c r="J48" s="2"/>
      <c r="K48" s="2"/>
      <c r="L48" s="2"/>
      <c r="M48" s="2"/>
      <c r="N48" s="2"/>
      <c r="O48" s="2"/>
      <c r="P48" s="2"/>
      <c r="Q48" s="2"/>
      <c r="R48" s="2"/>
      <c r="S48" s="2"/>
      <c r="T48" s="2"/>
      <c r="U48" s="2"/>
      <c r="V48" s="2"/>
      <c r="W48" s="2"/>
      <c r="X48" s="2"/>
      <c r="Y48" s="2"/>
      <c r="Z48" s="2"/>
      <c r="AA48" s="2"/>
      <c r="AB48" s="2"/>
      <c r="AC48" s="226"/>
    </row>
    <row r="49" spans="2:29" ht="18.600000000000001" customHeight="1" x14ac:dyDescent="0.2">
      <c r="B49" s="224"/>
      <c r="C49" s="2"/>
      <c r="D49" s="2"/>
      <c r="E49" s="2"/>
      <c r="F49" s="2"/>
      <c r="G49" s="2"/>
      <c r="H49" s="2"/>
      <c r="I49" s="2"/>
      <c r="J49" s="2"/>
      <c r="K49" s="2"/>
      <c r="L49" s="2"/>
      <c r="M49" s="2"/>
      <c r="N49" s="2"/>
      <c r="O49" s="2"/>
      <c r="P49" s="2"/>
      <c r="Q49" s="2"/>
      <c r="R49" s="2"/>
      <c r="S49" s="2"/>
      <c r="T49" s="2"/>
      <c r="U49" s="2"/>
      <c r="V49" s="2"/>
      <c r="W49" s="2"/>
      <c r="X49" s="2"/>
      <c r="Y49" s="2"/>
      <c r="Z49" s="2"/>
      <c r="AA49" s="2"/>
      <c r="AB49" s="2"/>
      <c r="AC49" s="226"/>
    </row>
    <row r="50" spans="2:29" ht="18.600000000000001" customHeight="1" x14ac:dyDescent="0.2">
      <c r="B50" s="224"/>
      <c r="C50" s="2"/>
      <c r="D50" s="2"/>
      <c r="E50" s="2"/>
      <c r="F50" s="2"/>
      <c r="G50" s="2"/>
      <c r="H50" s="2"/>
      <c r="I50" s="2"/>
      <c r="J50" s="2"/>
      <c r="K50" s="2"/>
      <c r="L50" s="2"/>
      <c r="M50" s="2"/>
      <c r="N50" s="2"/>
      <c r="O50" s="2"/>
      <c r="P50" s="2"/>
      <c r="Q50" s="2"/>
      <c r="R50" s="2"/>
      <c r="S50" s="2"/>
      <c r="T50" s="2"/>
      <c r="U50" s="2"/>
      <c r="V50" s="2"/>
      <c r="W50" s="2"/>
      <c r="X50" s="2"/>
      <c r="Y50" s="2"/>
      <c r="Z50" s="2"/>
      <c r="AA50" s="2"/>
      <c r="AB50" s="2"/>
      <c r="AC50" s="226"/>
    </row>
    <row r="51" spans="2:29" ht="18.600000000000001" customHeight="1" x14ac:dyDescent="0.2">
      <c r="B51" s="224"/>
      <c r="C51" s="2"/>
      <c r="D51" s="2"/>
      <c r="E51" s="2"/>
      <c r="F51" s="2"/>
      <c r="G51" s="2"/>
      <c r="H51" s="2"/>
      <c r="I51" s="2"/>
      <c r="J51" s="2"/>
      <c r="K51" s="2"/>
      <c r="L51" s="2"/>
      <c r="M51" s="2"/>
      <c r="N51" s="2"/>
      <c r="O51" s="2"/>
      <c r="P51" s="2"/>
      <c r="Q51" s="2"/>
      <c r="R51" s="2"/>
      <c r="S51" s="2"/>
      <c r="T51" s="2"/>
      <c r="U51" s="2"/>
      <c r="V51" s="2"/>
      <c r="W51" s="2"/>
      <c r="X51" s="2"/>
      <c r="Y51" s="2"/>
      <c r="Z51" s="2"/>
      <c r="AA51" s="2"/>
      <c r="AB51" s="2"/>
      <c r="AC51" s="226"/>
    </row>
    <row r="52" spans="2:29" ht="18.600000000000001" customHeight="1" thickBot="1" x14ac:dyDescent="0.25">
      <c r="B52" s="227"/>
      <c r="C52" s="3"/>
      <c r="D52" s="3"/>
      <c r="E52" s="3"/>
      <c r="F52" s="3"/>
      <c r="G52" s="3"/>
      <c r="H52" s="3"/>
      <c r="I52" s="3"/>
      <c r="J52" s="3"/>
      <c r="K52" s="3"/>
      <c r="L52" s="3"/>
      <c r="M52" s="3"/>
      <c r="N52" s="3"/>
      <c r="O52" s="3"/>
      <c r="P52" s="3"/>
      <c r="Q52" s="3"/>
      <c r="R52" s="3"/>
      <c r="S52" s="3"/>
      <c r="T52" s="3"/>
      <c r="U52" s="3"/>
      <c r="V52" s="3"/>
      <c r="W52" s="3"/>
      <c r="X52" s="3"/>
      <c r="Y52" s="3"/>
      <c r="Z52" s="3"/>
      <c r="AA52" s="3"/>
      <c r="AB52" s="3"/>
      <c r="AC52" s="228"/>
    </row>
    <row r="53" spans="2:29" ht="18.600000000000001" customHeight="1" x14ac:dyDescent="0.2"/>
    <row r="54" spans="2:29" ht="18.600000000000001" customHeight="1" x14ac:dyDescent="0.2"/>
    <row r="55" spans="2:29" ht="18.600000000000001" customHeight="1" x14ac:dyDescent="0.2"/>
    <row r="56" spans="2:29" ht="18.600000000000001" customHeight="1" x14ac:dyDescent="0.2"/>
    <row r="57" spans="2:29" ht="18.600000000000001" customHeight="1" x14ac:dyDescent="0.2"/>
    <row r="58" spans="2:29" ht="18.600000000000001" customHeight="1" x14ac:dyDescent="0.2"/>
    <row r="59" spans="2:29" ht="18.600000000000001" customHeight="1" x14ac:dyDescent="0.2"/>
    <row r="60" spans="2:29" ht="18.600000000000001" customHeight="1" x14ac:dyDescent="0.2"/>
    <row r="61" spans="2:29" ht="18.600000000000001" customHeight="1" x14ac:dyDescent="0.2"/>
    <row r="62" spans="2:29" ht="18.600000000000001" customHeight="1" x14ac:dyDescent="0.2"/>
    <row r="63" spans="2:29" ht="18.600000000000001" customHeight="1" x14ac:dyDescent="0.2"/>
    <row r="64" spans="2:29" ht="18.600000000000001" customHeight="1" x14ac:dyDescent="0.2"/>
    <row r="65" ht="18.600000000000001" customHeight="1" x14ac:dyDescent="0.2"/>
    <row r="66" ht="18.600000000000001" customHeight="1" x14ac:dyDescent="0.2"/>
    <row r="67" ht="18.600000000000001" customHeight="1" x14ac:dyDescent="0.2"/>
    <row r="68" ht="18.600000000000001" customHeight="1" x14ac:dyDescent="0.2"/>
    <row r="69" ht="18.600000000000001" customHeight="1" x14ac:dyDescent="0.2"/>
  </sheetData>
  <mergeCells count="16">
    <mergeCell ref="Z5:AB5"/>
    <mergeCell ref="C5:C7"/>
    <mergeCell ref="AE5:AE6"/>
    <mergeCell ref="AF5:AH5"/>
    <mergeCell ref="AI5:AL5"/>
    <mergeCell ref="X5:X6"/>
    <mergeCell ref="D5:E5"/>
    <mergeCell ref="F5:G5"/>
    <mergeCell ref="H5:I5"/>
    <mergeCell ref="J5:L5"/>
    <mergeCell ref="M5:N5"/>
    <mergeCell ref="O5:P5"/>
    <mergeCell ref="Q5:R5"/>
    <mergeCell ref="W5:W6"/>
    <mergeCell ref="S5:T5"/>
    <mergeCell ref="U5:U6"/>
  </mergeCells>
  <phoneticPr fontId="1"/>
  <printOptions horizontalCentered="1"/>
  <pageMargins left="0.31496062992125984" right="0.31496062992125984" top="0.74803149606299213" bottom="0.15748031496062992"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09B22-79BB-4DB6-BAE7-E4E5E7BC1022}">
  <sheetPr>
    <pageSetUpPr fitToPage="1"/>
  </sheetPr>
  <dimension ref="B1:BL50"/>
  <sheetViews>
    <sheetView showGridLines="0" topLeftCell="T1" zoomScale="140" zoomScaleNormal="140" zoomScaleSheetLayoutView="50" workbookViewId="0">
      <selection activeCell="AF41" sqref="AF41"/>
    </sheetView>
  </sheetViews>
  <sheetFormatPr defaultRowHeight="13.2" x14ac:dyDescent="0.2"/>
  <cols>
    <col min="1" max="1" width="3.21875" style="13" customWidth="1"/>
    <col min="2" max="2" width="1.44140625" style="13" customWidth="1"/>
    <col min="3" max="3" width="6.33203125" style="13" customWidth="1"/>
    <col min="4" max="4" width="8.77734375" style="13" customWidth="1"/>
    <col min="5" max="5" width="10.77734375" style="13" customWidth="1"/>
    <col min="6" max="6" width="8.77734375" style="13" customWidth="1"/>
    <col min="7" max="7" width="10.77734375" style="13" customWidth="1"/>
    <col min="8" max="8" width="8.77734375" style="13" customWidth="1"/>
    <col min="9" max="9" width="10.77734375" style="13" customWidth="1"/>
    <col min="10" max="11" width="8.77734375" style="13" customWidth="1"/>
    <col min="12" max="12" width="10.77734375" style="13" customWidth="1"/>
    <col min="13" max="13" width="8.77734375" style="13" customWidth="1"/>
    <col min="14" max="14" width="10.77734375" style="13" customWidth="1"/>
    <col min="15" max="15" width="8.77734375" style="13" customWidth="1"/>
    <col min="16" max="16" width="10.77734375" style="13" customWidth="1"/>
    <col min="17" max="17" width="10.21875" style="13" customWidth="1"/>
    <col min="18" max="18" width="10.77734375" style="13" customWidth="1"/>
    <col min="19" max="19" width="8.77734375" style="13" customWidth="1"/>
    <col min="20" max="20" width="10.77734375" style="13" customWidth="1"/>
    <col min="21" max="21" width="12.77734375" style="13" customWidth="1"/>
    <col min="22" max="22" width="2.44140625" style="14" customWidth="1"/>
    <col min="23" max="24" width="10.77734375" style="13" customWidth="1"/>
    <col min="25" max="25" width="2.5546875" style="14" customWidth="1"/>
    <col min="26" max="28" width="10.77734375" style="13" customWidth="1"/>
    <col min="29" max="29" width="2.109375" style="13" customWidth="1"/>
    <col min="30" max="31" width="3.33203125" style="13" customWidth="1"/>
    <col min="32" max="36" width="10" style="13" customWidth="1"/>
    <col min="37" max="42" width="8.88671875" style="13"/>
    <col min="43" max="44" width="2.33203125" style="13" customWidth="1"/>
    <col min="45" max="49" width="8.88671875" style="13"/>
    <col min="50" max="50" width="10.6640625" style="13" customWidth="1"/>
    <col min="51" max="51" width="2.33203125" style="13" customWidth="1"/>
    <col min="52" max="56" width="8.88671875" style="13"/>
    <col min="57" max="57" width="11.88671875" style="13" customWidth="1"/>
    <col min="58" max="58" width="2.109375" style="13" customWidth="1"/>
    <col min="59" max="63" width="8.88671875" style="13"/>
    <col min="64" max="64" width="10.6640625" style="13" customWidth="1"/>
    <col min="65" max="65" width="2.33203125" style="13" customWidth="1"/>
    <col min="66" max="16384" width="8.88671875" style="13"/>
  </cols>
  <sheetData>
    <row r="1" spans="2:39" ht="15.6" customHeight="1" thickBot="1" x14ac:dyDescent="0.25"/>
    <row r="2" spans="2:39" ht="14.4" customHeight="1" x14ac:dyDescent="0.2">
      <c r="B2" s="73"/>
      <c r="C2" s="74"/>
      <c r="D2" s="74"/>
      <c r="E2" s="74"/>
      <c r="F2" s="74"/>
      <c r="G2" s="74"/>
      <c r="H2" s="74"/>
      <c r="I2" s="74"/>
      <c r="J2" s="74"/>
      <c r="K2" s="74"/>
      <c r="L2" s="74"/>
      <c r="M2" s="74"/>
      <c r="N2" s="74"/>
      <c r="O2" s="74"/>
      <c r="P2" s="74"/>
      <c r="Q2" s="74"/>
      <c r="R2" s="74"/>
      <c r="S2" s="74"/>
      <c r="T2" s="74"/>
      <c r="U2" s="74"/>
      <c r="V2" s="75"/>
      <c r="W2" s="74"/>
      <c r="X2" s="74"/>
      <c r="Y2" s="75"/>
      <c r="Z2" s="74"/>
      <c r="AA2" s="74"/>
      <c r="AB2" s="74"/>
      <c r="AC2" s="76"/>
    </row>
    <row r="3" spans="2:39" ht="19.2" x14ac:dyDescent="0.2">
      <c r="B3" s="77"/>
      <c r="C3" s="166" t="s">
        <v>54</v>
      </c>
      <c r="D3" s="25"/>
      <c r="E3" s="25"/>
      <c r="G3" s="106">
        <f>C6</f>
        <v>2022</v>
      </c>
      <c r="H3" s="106" t="s">
        <v>25</v>
      </c>
      <c r="I3" s="25"/>
      <c r="J3" s="25"/>
      <c r="K3" s="25"/>
      <c r="L3" s="78" t="s">
        <v>53</v>
      </c>
      <c r="M3" s="25"/>
      <c r="N3" s="25"/>
      <c r="O3" s="25"/>
      <c r="P3" s="25"/>
      <c r="Q3" s="25"/>
      <c r="R3" s="25"/>
      <c r="S3" s="25"/>
      <c r="T3" s="25"/>
      <c r="U3" s="25"/>
      <c r="W3" s="78" t="s">
        <v>85</v>
      </c>
      <c r="X3" s="25"/>
      <c r="Z3" s="25"/>
      <c r="AA3" s="25"/>
      <c r="AB3" s="25"/>
      <c r="AC3" s="79"/>
      <c r="AF3" s="13" t="s">
        <v>64</v>
      </c>
    </row>
    <row r="4" spans="2:39" ht="4.2" customHeight="1" thickBot="1" x14ac:dyDescent="0.25">
      <c r="B4" s="77"/>
      <c r="C4" s="80"/>
      <c r="D4" s="25"/>
      <c r="E4" s="25"/>
      <c r="F4" s="25"/>
      <c r="G4" s="25"/>
      <c r="H4" s="25"/>
      <c r="I4" s="25"/>
      <c r="J4" s="78"/>
      <c r="K4" s="25"/>
      <c r="L4" s="25"/>
      <c r="M4" s="25"/>
      <c r="N4" s="25"/>
      <c r="O4" s="25"/>
      <c r="P4" s="25"/>
      <c r="Q4" s="25"/>
      <c r="R4" s="25"/>
      <c r="S4" s="25"/>
      <c r="T4" s="25"/>
      <c r="U4" s="25"/>
      <c r="W4" s="78"/>
      <c r="X4" s="25"/>
      <c r="Z4" s="25"/>
      <c r="AA4" s="25"/>
      <c r="AB4" s="25"/>
      <c r="AC4" s="79"/>
    </row>
    <row r="5" spans="2:39" ht="18.75" customHeight="1" x14ac:dyDescent="0.2">
      <c r="B5" s="77"/>
      <c r="C5" s="15" t="s">
        <v>25</v>
      </c>
      <c r="D5" s="278" t="s">
        <v>75</v>
      </c>
      <c r="E5" s="279"/>
      <c r="F5" s="280" t="s">
        <v>0</v>
      </c>
      <c r="G5" s="281"/>
      <c r="H5" s="280" t="s">
        <v>1</v>
      </c>
      <c r="I5" s="281"/>
      <c r="J5" s="282" t="s">
        <v>31</v>
      </c>
      <c r="K5" s="283"/>
      <c r="L5" s="284"/>
      <c r="M5" s="282" t="s">
        <v>3</v>
      </c>
      <c r="N5" s="284"/>
      <c r="O5" s="282" t="s">
        <v>32</v>
      </c>
      <c r="P5" s="285"/>
      <c r="Q5" s="265" t="s">
        <v>68</v>
      </c>
      <c r="R5" s="266"/>
      <c r="S5" s="267" t="s">
        <v>33</v>
      </c>
      <c r="T5" s="268"/>
      <c r="U5" s="269" t="s">
        <v>39</v>
      </c>
      <c r="V5" s="24"/>
      <c r="W5" s="271" t="s">
        <v>58</v>
      </c>
      <c r="X5" s="273" t="s">
        <v>59</v>
      </c>
      <c r="Y5" s="24"/>
      <c r="Z5" s="275" t="s">
        <v>60</v>
      </c>
      <c r="AA5" s="276"/>
      <c r="AB5" s="277"/>
      <c r="AC5" s="79"/>
      <c r="AF5" s="255" t="s">
        <v>75</v>
      </c>
      <c r="AG5" s="257" t="s">
        <v>71</v>
      </c>
      <c r="AH5" s="258"/>
      <c r="AI5" s="259"/>
      <c r="AJ5" s="260" t="s">
        <v>74</v>
      </c>
      <c r="AK5" s="261"/>
      <c r="AL5" s="261"/>
      <c r="AM5" s="262"/>
    </row>
    <row r="6" spans="2:39" ht="37.200000000000003" customHeight="1" x14ac:dyDescent="0.2">
      <c r="B6" s="77"/>
      <c r="C6" s="263">
        <v>2022</v>
      </c>
      <c r="D6" s="16" t="s">
        <v>21</v>
      </c>
      <c r="E6" s="17" t="s">
        <v>34</v>
      </c>
      <c r="F6" s="18" t="s">
        <v>21</v>
      </c>
      <c r="G6" s="17" t="s">
        <v>34</v>
      </c>
      <c r="H6" s="18" t="s">
        <v>21</v>
      </c>
      <c r="I6" s="17" t="s">
        <v>34</v>
      </c>
      <c r="J6" s="18" t="s">
        <v>23</v>
      </c>
      <c r="K6" s="19" t="s">
        <v>22</v>
      </c>
      <c r="L6" s="17" t="s">
        <v>34</v>
      </c>
      <c r="M6" s="18" t="s">
        <v>21</v>
      </c>
      <c r="N6" s="17" t="s">
        <v>34</v>
      </c>
      <c r="O6" s="18" t="s">
        <v>21</v>
      </c>
      <c r="P6" s="17" t="s">
        <v>34</v>
      </c>
      <c r="Q6" s="20" t="s">
        <v>40</v>
      </c>
      <c r="R6" s="21" t="s">
        <v>35</v>
      </c>
      <c r="S6" s="22" t="s">
        <v>21</v>
      </c>
      <c r="T6" s="23" t="s">
        <v>34</v>
      </c>
      <c r="U6" s="270"/>
      <c r="V6" s="24"/>
      <c r="W6" s="272"/>
      <c r="X6" s="274"/>
      <c r="Y6" s="24"/>
      <c r="Z6" s="96" t="s">
        <v>77</v>
      </c>
      <c r="AA6" s="97" t="s">
        <v>78</v>
      </c>
      <c r="AB6" s="98" t="s">
        <v>79</v>
      </c>
      <c r="AC6" s="79"/>
      <c r="AF6" s="256"/>
      <c r="AG6" s="91" t="s">
        <v>72</v>
      </c>
      <c r="AH6" s="87" t="s">
        <v>1</v>
      </c>
      <c r="AI6" s="165" t="s">
        <v>73</v>
      </c>
      <c r="AJ6" s="91" t="s">
        <v>89</v>
      </c>
      <c r="AK6" s="87" t="s">
        <v>3</v>
      </c>
      <c r="AL6" s="87" t="s">
        <v>4</v>
      </c>
      <c r="AM6" s="165" t="s">
        <v>73</v>
      </c>
    </row>
    <row r="7" spans="2:39" ht="18" customHeight="1" thickBot="1" x14ac:dyDescent="0.25">
      <c r="B7" s="77"/>
      <c r="C7" s="264"/>
      <c r="D7" s="26" t="s">
        <v>7</v>
      </c>
      <c r="E7" s="27" t="s">
        <v>20</v>
      </c>
      <c r="F7" s="28" t="s">
        <v>6</v>
      </c>
      <c r="G7" s="29" t="s">
        <v>20</v>
      </c>
      <c r="H7" s="28" t="s">
        <v>6</v>
      </c>
      <c r="I7" s="29" t="s">
        <v>20</v>
      </c>
      <c r="J7" s="28" t="s">
        <v>24</v>
      </c>
      <c r="K7" s="30" t="s">
        <v>2</v>
      </c>
      <c r="L7" s="29" t="s">
        <v>20</v>
      </c>
      <c r="M7" s="28" t="s">
        <v>24</v>
      </c>
      <c r="N7" s="29" t="s">
        <v>20</v>
      </c>
      <c r="O7" s="28" t="s">
        <v>2</v>
      </c>
      <c r="P7" s="31" t="s">
        <v>20</v>
      </c>
      <c r="Q7" s="32" t="s">
        <v>56</v>
      </c>
      <c r="R7" s="31" t="s">
        <v>20</v>
      </c>
      <c r="S7" s="26" t="s">
        <v>24</v>
      </c>
      <c r="T7" s="29" t="s">
        <v>20</v>
      </c>
      <c r="U7" s="229" t="s">
        <v>20</v>
      </c>
      <c r="V7" s="24"/>
      <c r="W7" s="34" t="s">
        <v>93</v>
      </c>
      <c r="X7" s="35" t="s">
        <v>30</v>
      </c>
      <c r="Y7" s="24"/>
      <c r="Z7" s="69" t="s">
        <v>57</v>
      </c>
      <c r="AA7" s="70" t="s">
        <v>69</v>
      </c>
      <c r="AB7" s="239" t="s">
        <v>92</v>
      </c>
      <c r="AC7" s="79"/>
      <c r="AF7" s="141"/>
      <c r="AG7" s="18"/>
      <c r="AH7" s="19"/>
      <c r="AI7" s="142"/>
      <c r="AJ7" s="143"/>
      <c r="AK7" s="144"/>
      <c r="AL7" s="144"/>
      <c r="AM7" s="142"/>
    </row>
    <row r="8" spans="2:39" ht="24" customHeight="1" x14ac:dyDescent="0.2">
      <c r="B8" s="77"/>
      <c r="C8" s="36" t="s">
        <v>41</v>
      </c>
      <c r="D8" s="40">
        <v>23850</v>
      </c>
      <c r="E8" s="41">
        <v>411295</v>
      </c>
      <c r="F8" s="111">
        <v>1.5</v>
      </c>
      <c r="G8" s="42"/>
      <c r="H8" s="111"/>
      <c r="I8" s="41"/>
      <c r="J8" s="107"/>
      <c r="K8" s="115">
        <v>1.5E-3</v>
      </c>
      <c r="L8" s="41">
        <v>292</v>
      </c>
      <c r="M8" s="107"/>
      <c r="N8" s="42"/>
      <c r="O8" s="111"/>
      <c r="P8" s="43"/>
      <c r="Q8" s="128">
        <f>D8*説明書!$E$114+F8*説明書!$E$115+H8*説明書!$E$116+J8*説明書!$E$118+K8*説明書!$E$117+M8*説明書!$E$119+O8*説明書!$E$120</f>
        <v>7.5207567599999994</v>
      </c>
      <c r="R8" s="44">
        <f>E8+G8+I8+L8+N8+P8</f>
        <v>411587</v>
      </c>
      <c r="S8" s="119">
        <v>1650</v>
      </c>
      <c r="T8" s="42">
        <v>285450</v>
      </c>
      <c r="U8" s="46">
        <f>R8+T8</f>
        <v>697037</v>
      </c>
      <c r="V8" s="47"/>
      <c r="W8" s="45">
        <v>150</v>
      </c>
      <c r="X8" s="43">
        <v>3150</v>
      </c>
      <c r="Y8" s="47"/>
      <c r="Z8" s="133">
        <f>Q8/W8</f>
        <v>5.0138378399999996E-2</v>
      </c>
      <c r="AA8" s="134">
        <f>Q8/X8*1000</f>
        <v>2.3875418285714285</v>
      </c>
      <c r="AB8" s="250">
        <f>U8/W8</f>
        <v>4646.913333333333</v>
      </c>
      <c r="AC8" s="79"/>
      <c r="AF8" s="145">
        <f>D8*説明書!$E$114</f>
        <v>6.0056208</v>
      </c>
      <c r="AG8" s="92">
        <f>F8*説明書!$E$115</f>
        <v>1.5131700000000001</v>
      </c>
      <c r="AH8" s="88">
        <f>H8*説明書!$E$116</f>
        <v>0</v>
      </c>
      <c r="AI8" s="146">
        <f>SUM(AG8:AH8)</f>
        <v>1.5131700000000001</v>
      </c>
      <c r="AJ8" s="147">
        <f>J8*説明書!$E$118+K8*説明書!$E$117</f>
        <v>1.9659600000000001E-3</v>
      </c>
      <c r="AK8" s="148">
        <f>M8*説明書!$E$119</f>
        <v>0</v>
      </c>
      <c r="AL8" s="148">
        <f>O8*説明書!$E$120</f>
        <v>0</v>
      </c>
      <c r="AM8" s="149">
        <f>SUM(AJ8:AL8)</f>
        <v>1.9659600000000001E-3</v>
      </c>
    </row>
    <row r="9" spans="2:39" ht="24" customHeight="1" x14ac:dyDescent="0.2">
      <c r="B9" s="77"/>
      <c r="C9" s="37" t="s">
        <v>42</v>
      </c>
      <c r="D9" s="48">
        <v>30072</v>
      </c>
      <c r="E9" s="49">
        <v>436617</v>
      </c>
      <c r="F9" s="112">
        <v>2.1</v>
      </c>
      <c r="G9" s="50"/>
      <c r="H9" s="112"/>
      <c r="I9" s="49"/>
      <c r="J9" s="108"/>
      <c r="K9" s="116">
        <v>1.1000000000000001E-3</v>
      </c>
      <c r="L9" s="49">
        <v>209</v>
      </c>
      <c r="M9" s="108"/>
      <c r="N9" s="50"/>
      <c r="O9" s="112"/>
      <c r="P9" s="51"/>
      <c r="Q9" s="129">
        <f>D9*説明書!$E$114+F9*説明書!$E$115+H9*説明書!$E$116+J9*説明書!$E$118+K9*説明書!$E$117+M9*説明書!$E$119+O9*説明書!$E$120</f>
        <v>9.6922498800000003</v>
      </c>
      <c r="R9" s="52">
        <f t="shared" ref="R9:R19" si="0">E9+G9+I9+L9+N9+P9</f>
        <v>436826</v>
      </c>
      <c r="S9" s="120">
        <v>1650</v>
      </c>
      <c r="T9" s="50">
        <v>285450</v>
      </c>
      <c r="U9" s="54">
        <f t="shared" ref="U9:U19" si="1">R9+T9</f>
        <v>722276</v>
      </c>
      <c r="V9" s="47"/>
      <c r="W9" s="53">
        <v>210</v>
      </c>
      <c r="X9" s="51">
        <v>4410</v>
      </c>
      <c r="Y9" s="47"/>
      <c r="Z9" s="135">
        <f t="shared" ref="Z9:Z19" si="2">Q9/W9</f>
        <v>4.6153570857142862E-2</v>
      </c>
      <c r="AA9" s="136">
        <f>Q9/X9*1000</f>
        <v>2.1977890884353743</v>
      </c>
      <c r="AB9" s="251">
        <f t="shared" ref="AB9:AB19" si="3">U9/W9</f>
        <v>3439.4095238095238</v>
      </c>
      <c r="AC9" s="79"/>
      <c r="AF9" s="150">
        <f>D9*説明書!$E$114</f>
        <v>7.5723701760000006</v>
      </c>
      <c r="AG9" s="93">
        <f>F9*説明書!$E$115</f>
        <v>2.1184380000000003</v>
      </c>
      <c r="AH9" s="85">
        <f>H9*説明書!$E$116</f>
        <v>0</v>
      </c>
      <c r="AI9" s="151">
        <f t="shared" ref="AI9:AI20" si="4">SUM(AG9:AH9)</f>
        <v>2.1184380000000003</v>
      </c>
      <c r="AJ9" s="152">
        <f>J9*説明書!$E$118+K9*説明書!$E$117</f>
        <v>1.441704E-3</v>
      </c>
      <c r="AK9" s="153">
        <f>M9*説明書!$E$119</f>
        <v>0</v>
      </c>
      <c r="AL9" s="153">
        <f>O9*説明書!$E$120</f>
        <v>0</v>
      </c>
      <c r="AM9" s="154">
        <f t="shared" ref="AM9:AM20" si="5">SUM(AJ9:AL9)</f>
        <v>1.441704E-3</v>
      </c>
    </row>
    <row r="10" spans="2:39" ht="24" customHeight="1" x14ac:dyDescent="0.2">
      <c r="B10" s="77"/>
      <c r="C10" s="37" t="s">
        <v>43</v>
      </c>
      <c r="D10" s="48">
        <v>33402.949800000002</v>
      </c>
      <c r="E10" s="49">
        <v>700935</v>
      </c>
      <c r="F10" s="112">
        <v>2.2000000000000002</v>
      </c>
      <c r="G10" s="50"/>
      <c r="H10" s="112"/>
      <c r="I10" s="49"/>
      <c r="J10" s="108"/>
      <c r="K10" s="116">
        <v>4.0000000000000002E-4</v>
      </c>
      <c r="L10" s="49">
        <v>83</v>
      </c>
      <c r="M10" s="108">
        <v>37</v>
      </c>
      <c r="N10" s="50">
        <v>7588</v>
      </c>
      <c r="O10" s="112"/>
      <c r="P10" s="51"/>
      <c r="Q10" s="129">
        <f>D10*説明書!$E$114+F10*説明書!$E$115+H10*説明書!$E$116+J10*説明書!$E$118+K10*説明書!$E$117+M10*説明書!$E$119+O10*説明書!$E$120</f>
        <v>10.673736319238403</v>
      </c>
      <c r="R10" s="52">
        <f t="shared" si="0"/>
        <v>708606</v>
      </c>
      <c r="S10" s="120">
        <v>1300</v>
      </c>
      <c r="T10" s="50">
        <v>224900</v>
      </c>
      <c r="U10" s="54">
        <f t="shared" si="1"/>
        <v>933506</v>
      </c>
      <c r="V10" s="47"/>
      <c r="W10" s="53">
        <v>220</v>
      </c>
      <c r="X10" s="51">
        <v>4620</v>
      </c>
      <c r="Y10" s="47"/>
      <c r="Z10" s="135">
        <f t="shared" si="2"/>
        <v>4.8516983269265464E-2</v>
      </c>
      <c r="AA10" s="136">
        <f t="shared" ref="AA10:AA18" si="6">Q10/X10*1000</f>
        <v>2.3103325366316887</v>
      </c>
      <c r="AB10" s="251">
        <f t="shared" si="3"/>
        <v>4243.2090909090912</v>
      </c>
      <c r="AC10" s="79"/>
      <c r="AF10" s="150">
        <f>D10*説明書!$E$114</f>
        <v>8.4111299832384017</v>
      </c>
      <c r="AG10" s="93">
        <f>F10*説明書!$E$115</f>
        <v>2.2193160000000001</v>
      </c>
      <c r="AH10" s="85">
        <f>H10*説明書!$E$116</f>
        <v>0</v>
      </c>
      <c r="AI10" s="151">
        <f t="shared" si="4"/>
        <v>2.2193160000000001</v>
      </c>
      <c r="AJ10" s="152">
        <f>J10*説明書!$E$118+K10*説明書!$E$117</f>
        <v>5.2425600000000007E-4</v>
      </c>
      <c r="AK10" s="153">
        <f>M10*説明書!$E$119</f>
        <v>4.2766079999999998E-2</v>
      </c>
      <c r="AL10" s="153">
        <f>O10*説明書!$E$120</f>
        <v>0</v>
      </c>
      <c r="AM10" s="154">
        <f t="shared" si="5"/>
        <v>4.3290335999999999E-2</v>
      </c>
    </row>
    <row r="11" spans="2:39" ht="24" customHeight="1" x14ac:dyDescent="0.2">
      <c r="B11" s="77"/>
      <c r="C11" s="37" t="s">
        <v>44</v>
      </c>
      <c r="D11" s="48">
        <v>47226</v>
      </c>
      <c r="E11" s="49">
        <v>797685</v>
      </c>
      <c r="F11" s="112">
        <v>3.2</v>
      </c>
      <c r="G11" s="50"/>
      <c r="H11" s="112"/>
      <c r="I11" s="49"/>
      <c r="J11" s="108"/>
      <c r="K11" s="116">
        <v>4.0000000000000002E-4</v>
      </c>
      <c r="L11" s="49">
        <v>83</v>
      </c>
      <c r="M11" s="108">
        <v>265</v>
      </c>
      <c r="N11" s="50">
        <v>32912</v>
      </c>
      <c r="O11" s="112"/>
      <c r="P11" s="51"/>
      <c r="Q11" s="129">
        <f>D11*説明書!$E$114+F11*説明書!$E$115+H11*説明書!$E$116+J11*説明書!$E$118+K11*説明書!$E$117+M11*説明書!$E$119+O11*説明書!$E$120</f>
        <v>15.426802464000001</v>
      </c>
      <c r="R11" s="52">
        <f t="shared" si="0"/>
        <v>830680</v>
      </c>
      <c r="S11" s="120">
        <v>1300</v>
      </c>
      <c r="T11" s="50">
        <v>224900</v>
      </c>
      <c r="U11" s="54">
        <f t="shared" si="1"/>
        <v>1055580</v>
      </c>
      <c r="V11" s="47"/>
      <c r="W11" s="53">
        <v>320</v>
      </c>
      <c r="X11" s="51">
        <v>5560</v>
      </c>
      <c r="Y11" s="47"/>
      <c r="Z11" s="135">
        <f t="shared" si="2"/>
        <v>4.8208757700000007E-2</v>
      </c>
      <c r="AA11" s="136">
        <f t="shared" si="6"/>
        <v>2.7746047597122305</v>
      </c>
      <c r="AB11" s="251">
        <f t="shared" si="3"/>
        <v>3298.6875</v>
      </c>
      <c r="AC11" s="79"/>
      <c r="AF11" s="150">
        <f>D11*説明書!$E$114</f>
        <v>11.891884608</v>
      </c>
      <c r="AG11" s="93">
        <f>F11*説明書!$E$115</f>
        <v>3.2280960000000003</v>
      </c>
      <c r="AH11" s="85">
        <f>H11*説明書!$E$116</f>
        <v>0</v>
      </c>
      <c r="AI11" s="151">
        <f t="shared" si="4"/>
        <v>3.2280960000000003</v>
      </c>
      <c r="AJ11" s="152">
        <f>J11*説明書!$E$118+K11*説明書!$E$117</f>
        <v>5.2425600000000007E-4</v>
      </c>
      <c r="AK11" s="153">
        <f>M11*説明書!$E$119</f>
        <v>0.3062976</v>
      </c>
      <c r="AL11" s="153">
        <f>O11*説明書!$E$120</f>
        <v>0</v>
      </c>
      <c r="AM11" s="154">
        <f t="shared" si="5"/>
        <v>0.306821856</v>
      </c>
    </row>
    <row r="12" spans="2:39" ht="24" customHeight="1" x14ac:dyDescent="0.2">
      <c r="B12" s="77"/>
      <c r="C12" s="37" t="s">
        <v>45</v>
      </c>
      <c r="D12" s="48">
        <v>39792</v>
      </c>
      <c r="E12" s="49">
        <v>1127840</v>
      </c>
      <c r="F12" s="112">
        <v>4.2</v>
      </c>
      <c r="G12" s="50"/>
      <c r="H12" s="112"/>
      <c r="I12" s="49"/>
      <c r="J12" s="108"/>
      <c r="K12" s="116">
        <v>4.0000000000000002E-4</v>
      </c>
      <c r="L12" s="49">
        <v>83</v>
      </c>
      <c r="M12" s="108">
        <v>527</v>
      </c>
      <c r="N12" s="50">
        <v>88366</v>
      </c>
      <c r="O12" s="112"/>
      <c r="P12" s="51"/>
      <c r="Q12" s="129">
        <f>D12*説明書!$E$114+F12*説明書!$E$115+H12*説明書!$E$116+J12*説明書!$E$118+K12*説明書!$E$117+M12*説明書!$E$119+O12*説明書!$E$120</f>
        <v>14.866471872000002</v>
      </c>
      <c r="R12" s="52">
        <f t="shared" si="0"/>
        <v>1216289</v>
      </c>
      <c r="S12" s="120">
        <v>1250</v>
      </c>
      <c r="T12" s="50">
        <v>216250</v>
      </c>
      <c r="U12" s="54">
        <f t="shared" si="1"/>
        <v>1432539</v>
      </c>
      <c r="V12" s="47"/>
      <c r="W12" s="53">
        <v>420</v>
      </c>
      <c r="X12" s="51">
        <v>7820</v>
      </c>
      <c r="Y12" s="47"/>
      <c r="Z12" s="135">
        <f t="shared" si="2"/>
        <v>3.5396361600000002E-2</v>
      </c>
      <c r="AA12" s="136">
        <f t="shared" si="6"/>
        <v>1.9010833595907932</v>
      </c>
      <c r="AB12" s="251">
        <f t="shared" si="3"/>
        <v>3410.8071428571429</v>
      </c>
      <c r="AC12" s="79"/>
      <c r="AF12" s="150">
        <f>D12*説明書!$E$114</f>
        <v>10.019943936000001</v>
      </c>
      <c r="AG12" s="93">
        <f>F12*説明書!$E$115</f>
        <v>4.2368760000000005</v>
      </c>
      <c r="AH12" s="85">
        <f>H12*説明書!$E$116</f>
        <v>0</v>
      </c>
      <c r="AI12" s="151">
        <f t="shared" si="4"/>
        <v>4.2368760000000005</v>
      </c>
      <c r="AJ12" s="152">
        <f>J12*説明書!$E$118+K12*説明書!$E$117</f>
        <v>5.2425600000000007E-4</v>
      </c>
      <c r="AK12" s="153">
        <f>M12*説明書!$E$119</f>
        <v>0.60912767999999995</v>
      </c>
      <c r="AL12" s="153">
        <f>O12*説明書!$E$120</f>
        <v>0</v>
      </c>
      <c r="AM12" s="154">
        <f t="shared" si="5"/>
        <v>0.60965193599999989</v>
      </c>
    </row>
    <row r="13" spans="2:39" ht="24" customHeight="1" x14ac:dyDescent="0.2">
      <c r="B13" s="77"/>
      <c r="C13" s="37" t="s">
        <v>46</v>
      </c>
      <c r="D13" s="48">
        <v>25788</v>
      </c>
      <c r="E13" s="49">
        <v>972433</v>
      </c>
      <c r="F13" s="112">
        <v>3.5</v>
      </c>
      <c r="G13" s="50"/>
      <c r="H13" s="112"/>
      <c r="I13" s="49"/>
      <c r="J13" s="108"/>
      <c r="K13" s="116">
        <v>4.0000000000000002E-4</v>
      </c>
      <c r="L13" s="49">
        <v>83</v>
      </c>
      <c r="M13" s="108">
        <v>426</v>
      </c>
      <c r="N13" s="50">
        <v>103588</v>
      </c>
      <c r="O13" s="112"/>
      <c r="P13" s="51"/>
      <c r="Q13" s="129">
        <f>D13*説明書!$E$114+F13*説明書!$E$115+H13*説明書!$E$116+J13*説明書!$E$118+K13*説明書!$E$117+M13*説明書!$E$119+O13*説明書!$E$120</f>
        <v>10.5172668</v>
      </c>
      <c r="R13" s="52">
        <f t="shared" si="0"/>
        <v>1076104</v>
      </c>
      <c r="S13" s="120">
        <v>1250</v>
      </c>
      <c r="T13" s="50">
        <v>216250</v>
      </c>
      <c r="U13" s="54">
        <f t="shared" si="1"/>
        <v>1292354</v>
      </c>
      <c r="V13" s="47"/>
      <c r="W13" s="53">
        <v>350</v>
      </c>
      <c r="X13" s="51">
        <v>6350</v>
      </c>
      <c r="Y13" s="47"/>
      <c r="Z13" s="135">
        <f t="shared" si="2"/>
        <v>3.0049333714285715E-2</v>
      </c>
      <c r="AA13" s="136">
        <f t="shared" si="6"/>
        <v>1.6562624881889763</v>
      </c>
      <c r="AB13" s="251">
        <f t="shared" si="3"/>
        <v>3692.44</v>
      </c>
      <c r="AC13" s="79"/>
      <c r="AF13" s="150">
        <f>D13*説明書!$E$114</f>
        <v>6.4936247040000001</v>
      </c>
      <c r="AG13" s="93">
        <f>F13*説明書!$E$115</f>
        <v>3.5307300000000001</v>
      </c>
      <c r="AH13" s="85">
        <f>H13*説明書!$E$116</f>
        <v>0</v>
      </c>
      <c r="AI13" s="151">
        <f t="shared" si="4"/>
        <v>3.5307300000000001</v>
      </c>
      <c r="AJ13" s="152">
        <f>J13*説明書!$E$118+K13*説明書!$E$117</f>
        <v>5.2425600000000007E-4</v>
      </c>
      <c r="AK13" s="153">
        <f>M13*説明書!$E$119</f>
        <v>0.49238784000000002</v>
      </c>
      <c r="AL13" s="153">
        <f>O13*説明書!$E$120</f>
        <v>0</v>
      </c>
      <c r="AM13" s="154">
        <f t="shared" si="5"/>
        <v>0.49291209600000002</v>
      </c>
    </row>
    <row r="14" spans="2:39" ht="24" customHeight="1" x14ac:dyDescent="0.2">
      <c r="B14" s="77"/>
      <c r="C14" s="37" t="s">
        <v>47</v>
      </c>
      <c r="D14" s="48">
        <v>25650</v>
      </c>
      <c r="E14" s="49">
        <v>736750</v>
      </c>
      <c r="F14" s="112">
        <v>3</v>
      </c>
      <c r="G14" s="50"/>
      <c r="H14" s="112"/>
      <c r="I14" s="49"/>
      <c r="J14" s="108"/>
      <c r="K14" s="116">
        <v>1.6999999999999999E-3</v>
      </c>
      <c r="L14" s="49">
        <v>334</v>
      </c>
      <c r="M14" s="108">
        <v>9</v>
      </c>
      <c r="N14" s="50">
        <v>2478</v>
      </c>
      <c r="O14" s="112"/>
      <c r="P14" s="51"/>
      <c r="Q14" s="129">
        <f>D14*説明書!$E$114+F14*説明書!$E$115+H14*説明書!$E$116+J14*説明書!$E$118+K14*説明書!$E$117+M14*説明書!$E$119+O14*説明書!$E$120</f>
        <v>9.4978458480000008</v>
      </c>
      <c r="R14" s="52">
        <f t="shared" si="0"/>
        <v>739562</v>
      </c>
      <c r="S14" s="120">
        <v>1440</v>
      </c>
      <c r="T14" s="50">
        <v>249120</v>
      </c>
      <c r="U14" s="54">
        <f t="shared" si="1"/>
        <v>988682</v>
      </c>
      <c r="V14" s="47"/>
      <c r="W14" s="53">
        <v>300</v>
      </c>
      <c r="X14" s="51">
        <v>5250</v>
      </c>
      <c r="Y14" s="47"/>
      <c r="Z14" s="135">
        <f t="shared" si="2"/>
        <v>3.165948616E-2</v>
      </c>
      <c r="AA14" s="136">
        <f t="shared" si="6"/>
        <v>1.809113494857143</v>
      </c>
      <c r="AB14" s="251">
        <f t="shared" si="3"/>
        <v>3295.6066666666666</v>
      </c>
      <c r="AC14" s="79"/>
      <c r="AF14" s="150">
        <f>D14*説明書!$E$114</f>
        <v>6.4588752000000005</v>
      </c>
      <c r="AG14" s="93">
        <f>F14*説明書!$E$115</f>
        <v>3.0263400000000003</v>
      </c>
      <c r="AH14" s="85">
        <f>H14*説明書!$E$116</f>
        <v>0</v>
      </c>
      <c r="AI14" s="151">
        <f t="shared" si="4"/>
        <v>3.0263400000000003</v>
      </c>
      <c r="AJ14" s="152">
        <f>J14*説明書!$E$118+K14*説明書!$E$117</f>
        <v>2.228088E-3</v>
      </c>
      <c r="AK14" s="153">
        <f>M14*説明書!$E$119</f>
        <v>1.040256E-2</v>
      </c>
      <c r="AL14" s="153">
        <f>O14*説明書!$E$120</f>
        <v>0</v>
      </c>
      <c r="AM14" s="154">
        <f t="shared" si="5"/>
        <v>1.2630648E-2</v>
      </c>
    </row>
    <row r="15" spans="2:39" ht="24" customHeight="1" x14ac:dyDescent="0.2">
      <c r="B15" s="77"/>
      <c r="C15" s="37" t="s">
        <v>48</v>
      </c>
      <c r="D15" s="48">
        <v>25092</v>
      </c>
      <c r="E15" s="49">
        <v>752770</v>
      </c>
      <c r="F15" s="112">
        <v>3.2</v>
      </c>
      <c r="G15" s="50"/>
      <c r="H15" s="112">
        <v>1.8759999999999999</v>
      </c>
      <c r="I15" s="49">
        <v>152706</v>
      </c>
      <c r="J15" s="108"/>
      <c r="K15" s="116">
        <v>2.5700000000000001E-2</v>
      </c>
      <c r="L15" s="49">
        <v>4932</v>
      </c>
      <c r="M15" s="108"/>
      <c r="N15" s="50"/>
      <c r="O15" s="112"/>
      <c r="P15" s="51"/>
      <c r="Q15" s="129">
        <f>D15*説明書!$E$114+F15*説明書!$E$115+H15*説明書!$E$116+J15*説明書!$E$118+K15*説明書!$E$117+M15*説明書!$E$119+O15*説明書!$E$120</f>
        <v>11.356455144</v>
      </c>
      <c r="R15" s="52">
        <f t="shared" si="0"/>
        <v>910408</v>
      </c>
      <c r="S15" s="120">
        <v>1440</v>
      </c>
      <c r="T15" s="50">
        <v>249120</v>
      </c>
      <c r="U15" s="54">
        <f t="shared" si="1"/>
        <v>1159528</v>
      </c>
      <c r="V15" s="47"/>
      <c r="W15" s="53">
        <v>320</v>
      </c>
      <c r="X15" s="51">
        <v>5720</v>
      </c>
      <c r="Y15" s="47"/>
      <c r="Z15" s="135">
        <f t="shared" si="2"/>
        <v>3.5488922324999998E-2</v>
      </c>
      <c r="AA15" s="136">
        <f t="shared" si="6"/>
        <v>1.9853942559440561</v>
      </c>
      <c r="AB15" s="251">
        <f t="shared" si="3"/>
        <v>3623.5250000000001</v>
      </c>
      <c r="AC15" s="79"/>
      <c r="AF15" s="150">
        <f>D15*説明書!$E$114</f>
        <v>6.3183663360000004</v>
      </c>
      <c r="AG15" s="93">
        <f>F15*説明書!$E$115</f>
        <v>3.2280960000000003</v>
      </c>
      <c r="AH15" s="85">
        <f>H15*説明書!$E$116</f>
        <v>1.7763093599999999</v>
      </c>
      <c r="AI15" s="151">
        <f t="shared" si="4"/>
        <v>5.0044053599999998</v>
      </c>
      <c r="AJ15" s="152">
        <f>J15*説明書!$E$118+K15*説明書!$E$117</f>
        <v>3.3683448000000005E-2</v>
      </c>
      <c r="AK15" s="153">
        <f>M15*説明書!$E$119</f>
        <v>0</v>
      </c>
      <c r="AL15" s="153">
        <f>O15*説明書!$E$120</f>
        <v>0</v>
      </c>
      <c r="AM15" s="154">
        <f t="shared" si="5"/>
        <v>3.3683448000000005E-2</v>
      </c>
    </row>
    <row r="16" spans="2:39" ht="24" customHeight="1" x14ac:dyDescent="0.2">
      <c r="B16" s="77"/>
      <c r="C16" s="37" t="s">
        <v>49</v>
      </c>
      <c r="D16" s="48">
        <v>22224</v>
      </c>
      <c r="E16" s="49">
        <v>746913</v>
      </c>
      <c r="F16" s="112">
        <v>4.5</v>
      </c>
      <c r="G16" s="50"/>
      <c r="H16" s="112">
        <v>6.2590000000000003</v>
      </c>
      <c r="I16" s="49">
        <v>509482</v>
      </c>
      <c r="J16" s="108"/>
      <c r="K16" s="116">
        <v>7.6E-3</v>
      </c>
      <c r="L16" s="49">
        <v>1463</v>
      </c>
      <c r="M16" s="108"/>
      <c r="N16" s="50"/>
      <c r="O16" s="112"/>
      <c r="P16" s="51"/>
      <c r="Q16" s="129">
        <f>D16*説明書!$E$114+F16*説明書!$E$115+H16*説明書!$E$116+J16*説明書!$E$118+K16*説明書!$E$117+M16*説明書!$E$119+O16*説明書!$E$120</f>
        <v>16.072048596000002</v>
      </c>
      <c r="R16" s="52">
        <f t="shared" si="0"/>
        <v>1257858</v>
      </c>
      <c r="S16" s="120">
        <v>1270</v>
      </c>
      <c r="T16" s="50">
        <v>219710</v>
      </c>
      <c r="U16" s="54">
        <f t="shared" si="1"/>
        <v>1477568</v>
      </c>
      <c r="V16" s="47"/>
      <c r="W16" s="53">
        <v>450</v>
      </c>
      <c r="X16" s="51">
        <v>9400</v>
      </c>
      <c r="Y16" s="47"/>
      <c r="Z16" s="135">
        <f t="shared" si="2"/>
        <v>3.5715663546666672E-2</v>
      </c>
      <c r="AA16" s="136">
        <f t="shared" si="6"/>
        <v>1.7097924038297874</v>
      </c>
      <c r="AB16" s="251">
        <f t="shared" si="3"/>
        <v>3283.4844444444443</v>
      </c>
      <c r="AC16" s="79"/>
      <c r="AF16" s="150">
        <f>D16*説明書!$E$114</f>
        <v>5.5961809919999999</v>
      </c>
      <c r="AG16" s="93">
        <f>F16*説明書!$E$115</f>
        <v>4.5395099999999999</v>
      </c>
      <c r="AH16" s="85">
        <f>H16*説明書!$E$116</f>
        <v>5.9263967400000004</v>
      </c>
      <c r="AI16" s="151">
        <f t="shared" si="4"/>
        <v>10.465906740000001</v>
      </c>
      <c r="AJ16" s="152">
        <f>J16*説明書!$E$118+K16*説明書!$E$117</f>
        <v>9.9608639999999998E-3</v>
      </c>
      <c r="AK16" s="153">
        <f>M16*説明書!$E$119</f>
        <v>0</v>
      </c>
      <c r="AL16" s="153">
        <f>O16*説明書!$E$120</f>
        <v>0</v>
      </c>
      <c r="AM16" s="154">
        <f t="shared" si="5"/>
        <v>9.9608639999999998E-3</v>
      </c>
    </row>
    <row r="17" spans="2:64" ht="24" customHeight="1" x14ac:dyDescent="0.2">
      <c r="B17" s="77"/>
      <c r="C17" s="37" t="s">
        <v>50</v>
      </c>
      <c r="D17" s="48">
        <v>23388</v>
      </c>
      <c r="E17" s="49">
        <v>694494</v>
      </c>
      <c r="F17" s="112">
        <v>4.2</v>
      </c>
      <c r="G17" s="50"/>
      <c r="H17" s="112">
        <v>6.8369999999999997</v>
      </c>
      <c r="I17" s="49">
        <v>572530</v>
      </c>
      <c r="J17" s="108">
        <v>100</v>
      </c>
      <c r="K17" s="116">
        <v>3.8999999999999998E-3</v>
      </c>
      <c r="L17" s="49">
        <v>752</v>
      </c>
      <c r="M17" s="108"/>
      <c r="N17" s="50"/>
      <c r="O17" s="112">
        <v>0.5</v>
      </c>
      <c r="P17" s="51"/>
      <c r="Q17" s="129">
        <f>D17*説明書!$E$114+F17*説明書!$E$115+H17*説明書!$E$116+J17*説明書!$E$118+K17*説明書!$E$117+M17*説明書!$E$119+O17*説明書!$E$120</f>
        <v>17.595674820000003</v>
      </c>
      <c r="R17" s="52">
        <f t="shared" si="0"/>
        <v>1267776</v>
      </c>
      <c r="S17" s="120">
        <v>1270</v>
      </c>
      <c r="T17" s="50">
        <v>219710</v>
      </c>
      <c r="U17" s="54">
        <f t="shared" si="1"/>
        <v>1487486</v>
      </c>
      <c r="V17" s="47"/>
      <c r="W17" s="53">
        <v>420</v>
      </c>
      <c r="X17" s="51">
        <v>7800</v>
      </c>
      <c r="Y17" s="47"/>
      <c r="Z17" s="135">
        <f t="shared" si="2"/>
        <v>4.1894463857142863E-2</v>
      </c>
      <c r="AA17" s="136">
        <f t="shared" si="6"/>
        <v>2.2558557461538462</v>
      </c>
      <c r="AB17" s="251">
        <f t="shared" si="3"/>
        <v>3541.6333333333332</v>
      </c>
      <c r="AC17" s="79"/>
      <c r="AF17" s="150">
        <f>D17*説明書!$E$114</f>
        <v>5.8892855040000001</v>
      </c>
      <c r="AG17" s="93">
        <f>F17*説明書!$E$115</f>
        <v>4.2368760000000005</v>
      </c>
      <c r="AH17" s="85">
        <f>H17*説明書!$E$116</f>
        <v>6.4736818200000004</v>
      </c>
      <c r="AI17" s="151">
        <f t="shared" si="4"/>
        <v>10.710557820000002</v>
      </c>
      <c r="AJ17" s="152">
        <f>J17*説明書!$E$118+K17*説明書!$E$117</f>
        <v>0.29149149600000002</v>
      </c>
      <c r="AK17" s="153">
        <f>M17*説明書!$E$119</f>
        <v>0</v>
      </c>
      <c r="AL17" s="153">
        <f>O17*説明書!$E$120</f>
        <v>0.70433999999999997</v>
      </c>
      <c r="AM17" s="154">
        <f t="shared" si="5"/>
        <v>0.99583149599999998</v>
      </c>
    </row>
    <row r="18" spans="2:64" ht="24" customHeight="1" x14ac:dyDescent="0.2">
      <c r="B18" s="77"/>
      <c r="C18" s="37" t="s">
        <v>51</v>
      </c>
      <c r="D18" s="48">
        <v>21564</v>
      </c>
      <c r="E18" s="49">
        <v>709783</v>
      </c>
      <c r="F18" s="112">
        <v>3.3</v>
      </c>
      <c r="G18" s="50"/>
      <c r="H18" s="112">
        <v>6.617</v>
      </c>
      <c r="I18" s="49">
        <v>560459</v>
      </c>
      <c r="J18" s="108">
        <v>120</v>
      </c>
      <c r="K18" s="116">
        <v>7.4000000000000003E-3</v>
      </c>
      <c r="L18" s="49">
        <v>1421</v>
      </c>
      <c r="M18" s="108"/>
      <c r="N18" s="50"/>
      <c r="O18" s="112">
        <v>0.6</v>
      </c>
      <c r="P18" s="51"/>
      <c r="Q18" s="129">
        <f>D18*説明書!$E$114+F18*説明書!$E$115+H18*説明書!$E$116+J18*説明書!$E$118+K18*説明書!$E$117+M18*説明書!$E$119+O18*説明書!$E$120</f>
        <v>16.222897067999998</v>
      </c>
      <c r="R18" s="52">
        <f t="shared" si="0"/>
        <v>1271663</v>
      </c>
      <c r="S18" s="120">
        <v>1400</v>
      </c>
      <c r="T18" s="50">
        <v>242200</v>
      </c>
      <c r="U18" s="54">
        <f t="shared" si="1"/>
        <v>1513863</v>
      </c>
      <c r="V18" s="47"/>
      <c r="W18" s="53">
        <v>330</v>
      </c>
      <c r="X18" s="51">
        <v>5600</v>
      </c>
      <c r="Y18" s="47"/>
      <c r="Z18" s="135">
        <f t="shared" si="2"/>
        <v>4.9160294145454538E-2</v>
      </c>
      <c r="AA18" s="136">
        <f t="shared" si="6"/>
        <v>2.8969459049999995</v>
      </c>
      <c r="AB18" s="251">
        <f>U18/W18</f>
        <v>4587.4636363636364</v>
      </c>
      <c r="AC18" s="79"/>
      <c r="AF18" s="150">
        <f>D18*説明書!$E$114</f>
        <v>5.429987712</v>
      </c>
      <c r="AG18" s="93">
        <f>F18*説明書!$E$115</f>
        <v>3.3289739999999997</v>
      </c>
      <c r="AH18" s="85">
        <f>H18*説明書!$E$116</f>
        <v>6.2653726199999999</v>
      </c>
      <c r="AI18" s="151">
        <f t="shared" si="4"/>
        <v>9.5943466199999996</v>
      </c>
      <c r="AJ18" s="152">
        <f>J18*説明書!$E$118+K18*説明書!$E$117</f>
        <v>0.353354736</v>
      </c>
      <c r="AK18" s="153">
        <f>M18*説明書!$E$119</f>
        <v>0</v>
      </c>
      <c r="AL18" s="153">
        <f>O18*説明書!$E$120</f>
        <v>0.84520799999999996</v>
      </c>
      <c r="AM18" s="154">
        <f t="shared" si="5"/>
        <v>1.198562736</v>
      </c>
    </row>
    <row r="19" spans="2:64" ht="24" customHeight="1" thickBot="1" x14ac:dyDescent="0.25">
      <c r="B19" s="77"/>
      <c r="C19" s="38" t="s">
        <v>52</v>
      </c>
      <c r="D19" s="55">
        <v>28587</v>
      </c>
      <c r="E19" s="56">
        <v>695742</v>
      </c>
      <c r="F19" s="113">
        <v>3.1</v>
      </c>
      <c r="G19" s="57"/>
      <c r="H19" s="113">
        <v>1.6910000000000001</v>
      </c>
      <c r="I19" s="56">
        <v>143227</v>
      </c>
      <c r="J19" s="109">
        <v>70</v>
      </c>
      <c r="K19" s="117">
        <v>3.8999999999999998E-3</v>
      </c>
      <c r="L19" s="56">
        <v>752</v>
      </c>
      <c r="M19" s="109"/>
      <c r="N19" s="57"/>
      <c r="O19" s="113">
        <v>0.35</v>
      </c>
      <c r="P19" s="58"/>
      <c r="Q19" s="130">
        <f>D19*説明書!$E$114+F19*説明書!$E$115+H19*説明書!$E$116+J19*説明書!$E$118+K19*説明書!$E$117+M19*説明書!$E$119+O19*説明書!$E$120</f>
        <v>12.625409052</v>
      </c>
      <c r="R19" s="59">
        <f t="shared" si="0"/>
        <v>839721</v>
      </c>
      <c r="S19" s="121">
        <v>1400</v>
      </c>
      <c r="T19" s="57">
        <v>242200</v>
      </c>
      <c r="U19" s="61">
        <f t="shared" si="1"/>
        <v>1081921</v>
      </c>
      <c r="V19" s="47"/>
      <c r="W19" s="60">
        <v>310</v>
      </c>
      <c r="X19" s="58">
        <v>5200</v>
      </c>
      <c r="Y19" s="47"/>
      <c r="Z19" s="137">
        <f t="shared" si="2"/>
        <v>4.0727125974193548E-2</v>
      </c>
      <c r="AA19" s="138">
        <f>Q19/X19*1000</f>
        <v>2.4279632792307693</v>
      </c>
      <c r="AB19" s="252">
        <f t="shared" si="3"/>
        <v>3490.0677419354838</v>
      </c>
      <c r="AC19" s="79"/>
      <c r="AF19" s="155">
        <f>D19*説明書!$E$114</f>
        <v>7.1984352960000004</v>
      </c>
      <c r="AG19" s="94">
        <f>F19*説明書!$E$115</f>
        <v>3.1272180000000001</v>
      </c>
      <c r="AH19" s="89">
        <f>H19*説明書!$E$116</f>
        <v>1.6011402600000002</v>
      </c>
      <c r="AI19" s="156">
        <f t="shared" si="4"/>
        <v>4.7283582600000003</v>
      </c>
      <c r="AJ19" s="157">
        <f>J19*説明書!$E$118+K19*説明書!$E$117</f>
        <v>0.205577496</v>
      </c>
      <c r="AK19" s="158">
        <f>M19*説明書!$E$119</f>
        <v>0</v>
      </c>
      <c r="AL19" s="158">
        <f>O19*説明書!$E$120</f>
        <v>0.49303799999999992</v>
      </c>
      <c r="AM19" s="159">
        <f t="shared" si="5"/>
        <v>0.69861549599999995</v>
      </c>
    </row>
    <row r="20" spans="2:64" ht="24" customHeight="1" thickBot="1" x14ac:dyDescent="0.25">
      <c r="B20" s="77"/>
      <c r="C20" s="39" t="s">
        <v>8</v>
      </c>
      <c r="D20" s="123">
        <f>SUM(D8:D19)</f>
        <v>346635.9498</v>
      </c>
      <c r="E20" s="124">
        <f>SUM(E8:E19)</f>
        <v>8783257</v>
      </c>
      <c r="F20" s="114">
        <f t="shared" ref="F20:Q20" si="7">SUM(F8:F19)</f>
        <v>38</v>
      </c>
      <c r="G20" s="125">
        <f t="shared" si="7"/>
        <v>0</v>
      </c>
      <c r="H20" s="114">
        <f t="shared" si="7"/>
        <v>23.279999999999998</v>
      </c>
      <c r="I20" s="125">
        <f t="shared" si="7"/>
        <v>1938404</v>
      </c>
      <c r="J20" s="110">
        <f t="shared" si="7"/>
        <v>290</v>
      </c>
      <c r="K20" s="118">
        <f t="shared" si="7"/>
        <v>5.4400000000000004E-2</v>
      </c>
      <c r="L20" s="125">
        <f t="shared" si="7"/>
        <v>10487</v>
      </c>
      <c r="M20" s="110">
        <f t="shared" si="7"/>
        <v>1264</v>
      </c>
      <c r="N20" s="125">
        <f t="shared" si="7"/>
        <v>234932</v>
      </c>
      <c r="O20" s="114">
        <f t="shared" si="7"/>
        <v>1.4500000000000002</v>
      </c>
      <c r="P20" s="125">
        <f t="shared" si="7"/>
        <v>0</v>
      </c>
      <c r="Q20" s="127">
        <f t="shared" si="7"/>
        <v>152.06761462323843</v>
      </c>
      <c r="R20" s="131">
        <f>SUM(R8:R19)</f>
        <v>10967080</v>
      </c>
      <c r="S20" s="122">
        <f>SUM(S8:S19)</f>
        <v>16620</v>
      </c>
      <c r="T20" s="125">
        <f>SUM(T8:T19)</f>
        <v>2875260</v>
      </c>
      <c r="U20" s="62">
        <f>SUM(U8:U19)</f>
        <v>13842340</v>
      </c>
      <c r="V20" s="47"/>
      <c r="W20" s="132">
        <f t="shared" ref="W20" si="8">SUM(W8:W19)</f>
        <v>3800</v>
      </c>
      <c r="X20" s="126">
        <f>SUM(X8:X19)</f>
        <v>70880</v>
      </c>
      <c r="Y20" s="63"/>
      <c r="Z20" s="139">
        <f>Q20/W20</f>
        <v>4.0017793321904846E-2</v>
      </c>
      <c r="AA20" s="140">
        <f>Q20/X20*1000</f>
        <v>2.1454234568741315</v>
      </c>
      <c r="AB20" s="253">
        <f>U20/W20</f>
        <v>3642.7210526315789</v>
      </c>
      <c r="AC20" s="79"/>
      <c r="AF20" s="160">
        <f>D20*説明書!$E$114</f>
        <v>87.285705247238411</v>
      </c>
      <c r="AG20" s="95">
        <f>SUM(AG8:AG19)</f>
        <v>38.333640000000003</v>
      </c>
      <c r="AH20" s="90">
        <f>SUM(AH8:AH19)</f>
        <v>22.042900800000002</v>
      </c>
      <c r="AI20" s="161">
        <f t="shared" si="4"/>
        <v>60.376540800000001</v>
      </c>
      <c r="AJ20" s="162">
        <f>J20*説明書!$E$118+K20*説明書!$E$117</f>
        <v>0.90180081600000006</v>
      </c>
      <c r="AK20" s="163">
        <f>M20*説明書!$E$119</f>
        <v>1.4609817599999999</v>
      </c>
      <c r="AL20" s="163">
        <f>O20*説明書!$E$120</f>
        <v>2.042586</v>
      </c>
      <c r="AM20" s="164">
        <f t="shared" si="5"/>
        <v>4.4053685759999999</v>
      </c>
    </row>
    <row r="21" spans="2:64" s="249" customFormat="1" ht="18.75" customHeight="1" x14ac:dyDescent="0.2">
      <c r="B21" s="245"/>
      <c r="C21" s="246"/>
      <c r="D21" s="247"/>
      <c r="E21" s="247"/>
      <c r="F21" s="247"/>
      <c r="G21" s="247"/>
      <c r="H21" s="247"/>
      <c r="I21" s="247"/>
      <c r="J21" s="247"/>
      <c r="K21" s="247"/>
      <c r="L21" s="247"/>
      <c r="M21" s="247"/>
      <c r="N21" s="247"/>
      <c r="O21" s="247"/>
      <c r="P21" s="247"/>
      <c r="Q21" s="99" t="s">
        <v>80</v>
      </c>
      <c r="R21" s="100"/>
      <c r="S21" s="100"/>
      <c r="T21" s="100"/>
      <c r="U21" s="101" t="s">
        <v>83</v>
      </c>
      <c r="V21" s="102"/>
      <c r="W21" s="100"/>
      <c r="X21" s="100"/>
      <c r="Y21" s="103"/>
      <c r="Z21" s="104" t="s">
        <v>81</v>
      </c>
      <c r="AA21" s="105" t="s">
        <v>55</v>
      </c>
      <c r="AB21" s="104" t="s">
        <v>82</v>
      </c>
      <c r="AC21" s="248"/>
    </row>
    <row r="22" spans="2:64" ht="18.75" customHeight="1" x14ac:dyDescent="0.2">
      <c r="B22" s="77"/>
      <c r="C22" s="71">
        <f>C6</f>
        <v>2022</v>
      </c>
      <c r="D22" s="72" t="s">
        <v>70</v>
      </c>
      <c r="E22" s="25"/>
      <c r="F22" s="65"/>
      <c r="G22" s="65"/>
      <c r="H22" s="65"/>
      <c r="I22" s="65"/>
      <c r="J22" s="65"/>
      <c r="K22" s="65"/>
      <c r="L22" s="65"/>
      <c r="M22" s="65"/>
      <c r="N22" s="65"/>
      <c r="O22" s="65"/>
      <c r="P22" s="65"/>
      <c r="Q22" s="66"/>
      <c r="R22" s="65"/>
      <c r="S22" s="65"/>
      <c r="T22" s="65"/>
      <c r="U22" s="67"/>
      <c r="V22" s="47"/>
      <c r="W22" s="65"/>
      <c r="X22" s="65"/>
      <c r="Y22" s="63"/>
      <c r="Z22" s="68"/>
      <c r="AA22" s="68"/>
      <c r="AB22" s="68"/>
      <c r="AC22" s="79"/>
    </row>
    <row r="23" spans="2:64" ht="18.75" customHeight="1" x14ac:dyDescent="0.2">
      <c r="B23" s="77"/>
      <c r="C23" s="64"/>
      <c r="D23" s="65"/>
      <c r="E23" s="65"/>
      <c r="F23" s="65"/>
      <c r="G23" s="65"/>
      <c r="H23" s="65"/>
      <c r="I23" s="65"/>
      <c r="J23" s="65"/>
      <c r="K23" s="65"/>
      <c r="L23" s="65"/>
      <c r="M23" s="65"/>
      <c r="N23" s="65"/>
      <c r="O23" s="65"/>
      <c r="P23" s="65"/>
      <c r="Q23" s="66"/>
      <c r="R23" s="65"/>
      <c r="S23" s="65"/>
      <c r="T23" s="65"/>
      <c r="U23" s="67"/>
      <c r="V23" s="47"/>
      <c r="W23" s="65"/>
      <c r="X23" s="65"/>
      <c r="Y23" s="63"/>
      <c r="Z23" s="68"/>
      <c r="AA23" s="68"/>
      <c r="AB23" s="68"/>
      <c r="AC23" s="79"/>
    </row>
    <row r="24" spans="2:64" ht="18.75" customHeight="1" x14ac:dyDescent="0.2">
      <c r="B24" s="77"/>
      <c r="C24" s="64"/>
      <c r="D24" s="65"/>
      <c r="E24" s="65"/>
      <c r="F24" s="65"/>
      <c r="G24" s="65"/>
      <c r="H24" s="65"/>
      <c r="I24" s="65"/>
      <c r="J24" s="65"/>
      <c r="K24" s="65"/>
      <c r="L24" s="65"/>
      <c r="M24" s="65"/>
      <c r="N24" s="65"/>
      <c r="O24" s="65"/>
      <c r="P24" s="65"/>
      <c r="Q24" s="66"/>
      <c r="R24" s="65"/>
      <c r="S24" s="65"/>
      <c r="T24" s="65"/>
      <c r="U24" s="67"/>
      <c r="V24" s="47"/>
      <c r="W24" s="65"/>
      <c r="X24" s="65"/>
      <c r="Y24" s="63"/>
      <c r="Z24" s="68"/>
      <c r="AA24" s="68"/>
      <c r="AB24" s="68"/>
      <c r="AC24" s="79"/>
    </row>
    <row r="25" spans="2:64" ht="18.75" customHeight="1" x14ac:dyDescent="0.2">
      <c r="B25" s="77"/>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79"/>
      <c r="AL25" s="25"/>
      <c r="AM25" s="25"/>
      <c r="AN25" s="25"/>
      <c r="AO25" s="25"/>
      <c r="AP25" s="25"/>
      <c r="AQ25" s="25"/>
      <c r="AS25" s="25"/>
      <c r="AT25" s="25"/>
      <c r="AU25" s="25"/>
      <c r="AV25" s="25"/>
      <c r="AW25" s="25"/>
      <c r="AX25" s="25"/>
      <c r="AZ25" s="25"/>
      <c r="BA25" s="25"/>
      <c r="BB25" s="25"/>
      <c r="BC25" s="25"/>
      <c r="BD25" s="25"/>
      <c r="BE25" s="25"/>
      <c r="BG25" s="25"/>
      <c r="BH25" s="25"/>
      <c r="BI25" s="25"/>
      <c r="BJ25" s="25"/>
      <c r="BK25" s="25"/>
      <c r="BL25" s="25"/>
    </row>
    <row r="26" spans="2:64" ht="18.75" customHeight="1" x14ac:dyDescent="0.2">
      <c r="B26" s="77"/>
      <c r="C26" s="25"/>
      <c r="D26" s="25"/>
      <c r="E26" s="25"/>
      <c r="F26" s="25"/>
      <c r="G26" s="25"/>
      <c r="H26" s="25"/>
      <c r="I26" s="25"/>
      <c r="J26" s="25"/>
      <c r="K26" s="25"/>
      <c r="L26" s="25"/>
      <c r="M26" s="25"/>
      <c r="N26" s="25"/>
      <c r="O26" s="25"/>
      <c r="P26" s="25"/>
      <c r="Q26" s="25"/>
      <c r="R26" s="25"/>
      <c r="S26" s="25"/>
      <c r="T26" s="25"/>
      <c r="U26" s="25"/>
      <c r="V26" s="25"/>
      <c r="W26" s="25"/>
      <c r="X26" s="25"/>
      <c r="Z26" s="14"/>
      <c r="AA26" s="14"/>
      <c r="AB26" s="14"/>
      <c r="AC26" s="81"/>
      <c r="AD26" s="14"/>
      <c r="AE26" s="14"/>
      <c r="AF26" s="14"/>
      <c r="AG26" s="14"/>
      <c r="AH26" s="14"/>
      <c r="AI26" s="14"/>
      <c r="AJ26" s="14"/>
      <c r="AK26" s="14"/>
      <c r="AL26" s="25"/>
      <c r="AM26" s="25"/>
      <c r="AN26" s="25"/>
      <c r="AO26" s="25"/>
      <c r="AP26" s="25"/>
      <c r="AQ26" s="25"/>
      <c r="AS26" s="25"/>
      <c r="AT26" s="25"/>
      <c r="AU26" s="25"/>
      <c r="AV26" s="25"/>
      <c r="AW26" s="25"/>
      <c r="AX26" s="25"/>
      <c r="AZ26" s="25"/>
      <c r="BA26" s="25"/>
      <c r="BB26" s="25"/>
      <c r="BC26" s="25"/>
      <c r="BD26" s="25"/>
      <c r="BE26" s="25"/>
      <c r="BG26" s="25"/>
      <c r="BH26" s="25"/>
      <c r="BI26" s="25"/>
      <c r="BJ26" s="25"/>
      <c r="BK26" s="25"/>
      <c r="BL26" s="25"/>
    </row>
    <row r="27" spans="2:64" ht="18.75" customHeight="1" x14ac:dyDescent="0.2">
      <c r="B27" s="77"/>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79"/>
      <c r="AD27" s="25"/>
      <c r="AE27" s="25"/>
      <c r="AG27" s="25"/>
      <c r="AH27" s="25"/>
      <c r="AI27" s="25"/>
      <c r="AJ27" s="25"/>
      <c r="AK27" s="25"/>
      <c r="AL27" s="25"/>
      <c r="AM27" s="25"/>
      <c r="AN27" s="25"/>
      <c r="AO27" s="25"/>
      <c r="AP27" s="25"/>
      <c r="AQ27" s="25"/>
      <c r="AS27" s="25"/>
      <c r="AT27" s="25"/>
      <c r="AU27" s="25"/>
      <c r="AV27" s="25"/>
      <c r="AW27" s="25"/>
      <c r="AX27" s="25"/>
      <c r="AZ27" s="25"/>
      <c r="BA27" s="25"/>
      <c r="BB27" s="25"/>
      <c r="BC27" s="25"/>
      <c r="BD27" s="25"/>
      <c r="BE27" s="25"/>
      <c r="BG27" s="25"/>
      <c r="BH27" s="25"/>
      <c r="BI27" s="25"/>
      <c r="BJ27" s="25"/>
      <c r="BK27" s="25"/>
      <c r="BL27" s="25"/>
    </row>
    <row r="28" spans="2:64" ht="18.75" customHeight="1" x14ac:dyDescent="0.2">
      <c r="B28" s="77"/>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79"/>
      <c r="AD28" s="25"/>
      <c r="AE28" s="25"/>
      <c r="AG28" s="25"/>
      <c r="AH28" s="25"/>
      <c r="AI28" s="25"/>
      <c r="AJ28" s="25"/>
      <c r="AK28" s="25"/>
      <c r="AL28" s="25"/>
      <c r="AM28" s="25"/>
      <c r="AN28" s="25"/>
      <c r="AO28" s="25"/>
      <c r="AP28" s="25"/>
      <c r="AQ28" s="25"/>
      <c r="AS28" s="25"/>
      <c r="AT28" s="25"/>
      <c r="AU28" s="25"/>
      <c r="AV28" s="25"/>
      <c r="AW28" s="25"/>
      <c r="AX28" s="25"/>
      <c r="AZ28" s="25"/>
      <c r="BA28" s="25"/>
      <c r="BB28" s="25"/>
      <c r="BC28" s="25"/>
      <c r="BD28" s="25"/>
      <c r="BE28" s="25"/>
      <c r="BG28" s="25"/>
      <c r="BH28" s="25"/>
      <c r="BI28" s="25"/>
      <c r="BJ28" s="25"/>
      <c r="BK28" s="25"/>
      <c r="BL28" s="25"/>
    </row>
    <row r="29" spans="2:64" ht="18.75" customHeight="1" x14ac:dyDescent="0.2">
      <c r="B29" s="77"/>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79"/>
      <c r="AD29" s="25"/>
      <c r="AE29" s="25"/>
      <c r="AG29" s="25"/>
      <c r="AH29" s="25"/>
      <c r="AI29" s="25"/>
      <c r="AJ29" s="25"/>
      <c r="AK29" s="25"/>
      <c r="AL29" s="25"/>
      <c r="AM29" s="25"/>
      <c r="AN29" s="25"/>
      <c r="AO29" s="25"/>
      <c r="AP29" s="25"/>
      <c r="AQ29" s="25"/>
      <c r="AS29" s="25"/>
      <c r="AT29" s="25"/>
      <c r="AU29" s="25"/>
      <c r="AV29" s="25"/>
      <c r="AW29" s="25"/>
      <c r="AX29" s="25"/>
      <c r="AZ29" s="25"/>
      <c r="BA29" s="25"/>
      <c r="BB29" s="25"/>
      <c r="BC29" s="25"/>
      <c r="BD29" s="25"/>
      <c r="BE29" s="25"/>
      <c r="BG29" s="25"/>
      <c r="BH29" s="25"/>
      <c r="BI29" s="25"/>
      <c r="BJ29" s="25"/>
      <c r="BK29" s="25"/>
      <c r="BL29" s="25"/>
    </row>
    <row r="30" spans="2:64" ht="18.75" customHeight="1" x14ac:dyDescent="0.2">
      <c r="B30" s="77"/>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79"/>
      <c r="AD30" s="25"/>
      <c r="AE30" s="25"/>
      <c r="AG30" s="25"/>
      <c r="AH30" s="25"/>
      <c r="AI30" s="25"/>
      <c r="AJ30" s="25"/>
      <c r="AK30" s="25"/>
      <c r="AL30" s="25"/>
      <c r="AM30" s="25"/>
      <c r="AN30" s="25"/>
      <c r="AO30" s="25"/>
      <c r="AP30" s="25"/>
      <c r="AQ30" s="25"/>
      <c r="AS30" s="25"/>
      <c r="AT30" s="25"/>
      <c r="AU30" s="25"/>
      <c r="AV30" s="25"/>
      <c r="AW30" s="25"/>
      <c r="AX30" s="25"/>
      <c r="AZ30" s="25"/>
      <c r="BA30" s="25"/>
      <c r="BB30" s="25"/>
      <c r="BC30" s="25"/>
      <c r="BD30" s="25"/>
      <c r="BE30" s="25"/>
      <c r="BG30" s="25"/>
      <c r="BH30" s="25"/>
      <c r="BI30" s="25"/>
      <c r="BJ30" s="25"/>
      <c r="BK30" s="25"/>
      <c r="BL30" s="25"/>
    </row>
    <row r="31" spans="2:64" ht="18.75" customHeight="1" x14ac:dyDescent="0.2">
      <c r="B31" s="77"/>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79"/>
      <c r="AD31" s="25"/>
      <c r="AE31" s="25"/>
      <c r="AG31" s="25"/>
      <c r="AH31" s="25"/>
      <c r="AI31" s="25"/>
      <c r="AJ31" s="25"/>
      <c r="AK31" s="25"/>
      <c r="AL31" s="25"/>
      <c r="AM31" s="25"/>
      <c r="AN31" s="25"/>
      <c r="AO31" s="25"/>
      <c r="AP31" s="25"/>
      <c r="AQ31" s="25"/>
      <c r="AS31" s="25"/>
      <c r="AT31" s="25"/>
      <c r="AU31" s="25"/>
      <c r="AV31" s="25"/>
      <c r="AW31" s="25"/>
      <c r="AX31" s="25"/>
      <c r="AZ31" s="25"/>
      <c r="BA31" s="25"/>
      <c r="BB31" s="25"/>
      <c r="BC31" s="25"/>
      <c r="BD31" s="25"/>
      <c r="BE31" s="25"/>
      <c r="BG31" s="25"/>
      <c r="BH31" s="25"/>
      <c r="BI31" s="25"/>
      <c r="BJ31" s="25"/>
      <c r="BK31" s="25"/>
      <c r="BL31" s="25"/>
    </row>
    <row r="32" spans="2:64" ht="18.75" customHeight="1" x14ac:dyDescent="0.2">
      <c r="B32" s="7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79"/>
      <c r="AD32" s="25"/>
      <c r="AE32" s="25"/>
      <c r="AG32" s="25"/>
      <c r="AH32" s="25"/>
      <c r="AI32" s="25"/>
      <c r="AJ32" s="25"/>
      <c r="AK32" s="25"/>
      <c r="AL32" s="25"/>
      <c r="AM32" s="25"/>
      <c r="AN32" s="25"/>
      <c r="AO32" s="25"/>
      <c r="AP32" s="25"/>
      <c r="AQ32" s="25"/>
      <c r="AS32" s="25"/>
      <c r="AT32" s="25"/>
      <c r="AU32" s="25"/>
      <c r="AV32" s="25"/>
      <c r="AW32" s="25"/>
      <c r="AX32" s="25"/>
      <c r="AZ32" s="25"/>
      <c r="BA32" s="25"/>
      <c r="BB32" s="25"/>
      <c r="BC32" s="25"/>
      <c r="BD32" s="25"/>
      <c r="BE32" s="25"/>
      <c r="BG32" s="25"/>
      <c r="BH32" s="25"/>
      <c r="BI32" s="25"/>
      <c r="BJ32" s="25"/>
      <c r="BK32" s="25"/>
      <c r="BL32" s="25"/>
    </row>
    <row r="33" spans="2:64" ht="18.75" customHeight="1" x14ac:dyDescent="0.2">
      <c r="B33" s="77"/>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79"/>
      <c r="AD33" s="25"/>
      <c r="AE33" s="25"/>
      <c r="AG33" s="25"/>
      <c r="AH33" s="25"/>
      <c r="AI33" s="25"/>
      <c r="AJ33" s="25"/>
      <c r="AK33" s="25"/>
      <c r="AL33" s="25"/>
      <c r="AM33" s="25"/>
      <c r="AN33" s="25"/>
      <c r="AO33" s="25"/>
      <c r="AP33" s="25"/>
      <c r="AQ33" s="25"/>
      <c r="AS33" s="25"/>
      <c r="AT33" s="25"/>
      <c r="AU33" s="25"/>
      <c r="AV33" s="25"/>
      <c r="AW33" s="25"/>
      <c r="AX33" s="25"/>
      <c r="AZ33" s="25"/>
      <c r="BA33" s="25"/>
      <c r="BB33" s="25"/>
      <c r="BC33" s="25"/>
      <c r="BD33" s="25"/>
      <c r="BE33" s="25"/>
      <c r="BG33" s="25"/>
      <c r="BH33" s="25"/>
      <c r="BI33" s="25"/>
      <c r="BJ33" s="25"/>
      <c r="BK33" s="25"/>
      <c r="BL33" s="25"/>
    </row>
    <row r="34" spans="2:64" ht="18.75" customHeight="1" x14ac:dyDescent="0.2">
      <c r="B34" s="77"/>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79"/>
      <c r="AD34" s="25"/>
      <c r="AE34" s="25"/>
      <c r="AG34" s="25"/>
      <c r="AH34" s="25"/>
      <c r="AI34" s="25"/>
      <c r="AJ34" s="25"/>
      <c r="AK34" s="25"/>
      <c r="AL34" s="25"/>
      <c r="AM34" s="25"/>
      <c r="AN34" s="25"/>
      <c r="AO34" s="25"/>
      <c r="AP34" s="25"/>
      <c r="AQ34" s="25"/>
      <c r="AS34" s="25"/>
      <c r="AT34" s="25"/>
      <c r="AU34" s="25"/>
      <c r="AV34" s="25"/>
      <c r="AW34" s="25"/>
      <c r="AX34" s="25"/>
      <c r="AZ34" s="25"/>
      <c r="BA34" s="25"/>
      <c r="BB34" s="25"/>
      <c r="BC34" s="25"/>
      <c r="BD34" s="25"/>
      <c r="BE34" s="25"/>
      <c r="BG34" s="25"/>
      <c r="BH34" s="25"/>
      <c r="BI34" s="25"/>
      <c r="BJ34" s="25"/>
      <c r="BK34" s="25"/>
      <c r="BL34" s="25"/>
    </row>
    <row r="35" spans="2:64" ht="18.75" customHeight="1" x14ac:dyDescent="0.2">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79"/>
      <c r="AD35" s="25"/>
      <c r="AE35" s="25"/>
      <c r="AG35" s="25"/>
      <c r="AH35" s="25"/>
      <c r="AI35" s="25"/>
      <c r="AJ35" s="25"/>
      <c r="AK35" s="25"/>
      <c r="AL35" s="25"/>
      <c r="AM35" s="25"/>
      <c r="AN35" s="25"/>
      <c r="AO35" s="25"/>
      <c r="AP35" s="25"/>
      <c r="AQ35" s="25"/>
      <c r="AS35" s="25"/>
      <c r="AT35" s="25"/>
      <c r="AU35" s="25"/>
      <c r="AV35" s="25"/>
      <c r="AW35" s="25"/>
      <c r="AX35" s="25"/>
      <c r="AZ35" s="25"/>
      <c r="BA35" s="25"/>
      <c r="BB35" s="25"/>
      <c r="BC35" s="25"/>
      <c r="BD35" s="25"/>
      <c r="BE35" s="25"/>
      <c r="BG35" s="25"/>
      <c r="BH35" s="25"/>
      <c r="BI35" s="25"/>
      <c r="BJ35" s="25"/>
      <c r="BK35" s="25"/>
      <c r="BL35" s="25"/>
    </row>
    <row r="36" spans="2:64" ht="18.75" customHeight="1" x14ac:dyDescent="0.2">
      <c r="B36" s="77"/>
      <c r="C36" s="71">
        <f>C6</f>
        <v>2022</v>
      </c>
      <c r="D36" s="72" t="s">
        <v>84</v>
      </c>
      <c r="E36" s="25"/>
      <c r="F36" s="25"/>
      <c r="G36" s="25"/>
      <c r="H36" s="25"/>
      <c r="I36" s="25"/>
      <c r="J36" s="25"/>
      <c r="K36" s="25"/>
      <c r="L36" s="25"/>
      <c r="M36" s="25"/>
      <c r="N36" s="25"/>
      <c r="O36" s="25"/>
      <c r="P36" s="25"/>
      <c r="Q36" s="25"/>
      <c r="R36" s="25"/>
      <c r="S36" s="25"/>
      <c r="T36" s="25"/>
      <c r="U36" s="25"/>
      <c r="V36" s="25"/>
      <c r="W36" s="25"/>
      <c r="X36" s="25"/>
      <c r="Y36" s="25"/>
      <c r="Z36" s="25"/>
      <c r="AA36" s="25"/>
      <c r="AB36" s="25"/>
      <c r="AC36" s="79"/>
      <c r="AD36" s="25"/>
      <c r="AE36" s="25"/>
      <c r="AG36" s="25"/>
      <c r="AH36" s="25"/>
      <c r="AI36" s="25"/>
      <c r="AJ36" s="25"/>
      <c r="AK36" s="25"/>
      <c r="AL36" s="25"/>
      <c r="AM36" s="25"/>
      <c r="AN36" s="25"/>
      <c r="AO36" s="25"/>
      <c r="AP36" s="25"/>
      <c r="AQ36" s="25"/>
      <c r="AS36" s="25"/>
      <c r="AT36" s="25"/>
      <c r="AU36" s="25"/>
      <c r="AV36" s="25"/>
      <c r="AW36" s="25"/>
      <c r="AX36" s="25"/>
      <c r="AZ36" s="25"/>
      <c r="BA36" s="25"/>
      <c r="BB36" s="25"/>
      <c r="BC36" s="25"/>
      <c r="BD36" s="25"/>
      <c r="BE36" s="25"/>
      <c r="BG36" s="25"/>
      <c r="BH36" s="25"/>
      <c r="BI36" s="25"/>
      <c r="BJ36" s="25"/>
      <c r="BK36" s="25"/>
      <c r="BL36" s="25"/>
    </row>
    <row r="37" spans="2:64" ht="18.75" customHeight="1" x14ac:dyDescent="0.2">
      <c r="B37" s="77"/>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79"/>
      <c r="AD37" s="25"/>
      <c r="AE37" s="25"/>
      <c r="AG37" s="25"/>
      <c r="AH37" s="25"/>
      <c r="AI37" s="25"/>
      <c r="AJ37" s="25"/>
      <c r="AK37" s="25"/>
      <c r="AL37" s="25"/>
      <c r="AM37" s="25"/>
      <c r="AN37" s="25"/>
      <c r="AO37" s="25"/>
      <c r="AP37" s="25"/>
      <c r="AQ37" s="25"/>
      <c r="AS37" s="25"/>
      <c r="AT37" s="25"/>
      <c r="AU37" s="25"/>
      <c r="AV37" s="25"/>
      <c r="AW37" s="25"/>
      <c r="AX37" s="25"/>
      <c r="AZ37" s="25"/>
      <c r="BA37" s="25"/>
      <c r="BB37" s="25"/>
      <c r="BC37" s="25"/>
      <c r="BD37" s="25"/>
      <c r="BE37" s="25"/>
      <c r="BG37" s="25"/>
      <c r="BH37" s="25"/>
      <c r="BI37" s="25"/>
      <c r="BJ37" s="25"/>
      <c r="BK37" s="25"/>
      <c r="BL37" s="25"/>
    </row>
    <row r="38" spans="2:64" ht="18.75" customHeight="1" x14ac:dyDescent="0.2">
      <c r="B38" s="77"/>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79"/>
      <c r="AD38" s="25"/>
      <c r="AE38" s="25"/>
      <c r="AG38" s="25"/>
      <c r="AH38" s="25"/>
      <c r="AI38" s="25"/>
      <c r="AJ38" s="25"/>
      <c r="AK38" s="25"/>
      <c r="AL38" s="25"/>
      <c r="AM38" s="25"/>
      <c r="AN38" s="25"/>
      <c r="AO38" s="25"/>
      <c r="AP38" s="25"/>
      <c r="AQ38" s="25"/>
      <c r="AS38" s="25"/>
      <c r="AT38" s="25"/>
      <c r="AU38" s="25"/>
      <c r="AV38" s="25"/>
      <c r="AW38" s="25"/>
      <c r="AX38" s="25"/>
      <c r="AZ38" s="25"/>
      <c r="BA38" s="25"/>
      <c r="BB38" s="25"/>
      <c r="BC38" s="25"/>
      <c r="BD38" s="25"/>
      <c r="BE38" s="25"/>
      <c r="BG38" s="25"/>
      <c r="BH38" s="25"/>
      <c r="BI38" s="25"/>
      <c r="BJ38" s="25"/>
      <c r="BK38" s="25"/>
      <c r="BL38" s="25"/>
    </row>
    <row r="39" spans="2:64" ht="18.75" customHeight="1" x14ac:dyDescent="0.2">
      <c r="B39" s="77"/>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79"/>
      <c r="AD39" s="25"/>
      <c r="AE39" s="25"/>
      <c r="AG39" s="25"/>
      <c r="AH39" s="25"/>
      <c r="AI39" s="25"/>
      <c r="AJ39" s="25"/>
      <c r="AK39" s="25"/>
      <c r="AL39" s="25"/>
      <c r="AM39" s="25"/>
      <c r="AN39" s="25"/>
      <c r="AO39" s="25"/>
      <c r="AP39" s="25"/>
      <c r="AQ39" s="25"/>
      <c r="AS39" s="25"/>
      <c r="AT39" s="25"/>
      <c r="AU39" s="25"/>
      <c r="AV39" s="25"/>
      <c r="AW39" s="25"/>
      <c r="AX39" s="25"/>
      <c r="AZ39" s="25"/>
      <c r="BA39" s="25"/>
      <c r="BB39" s="25"/>
      <c r="BC39" s="25"/>
      <c r="BD39" s="25"/>
      <c r="BE39" s="25"/>
      <c r="BG39" s="25"/>
      <c r="BH39" s="25"/>
      <c r="BI39" s="25"/>
      <c r="BJ39" s="25"/>
      <c r="BK39" s="25"/>
      <c r="BL39" s="25"/>
    </row>
    <row r="40" spans="2:64" ht="18.75" customHeight="1" x14ac:dyDescent="0.2">
      <c r="B40" s="77"/>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79"/>
      <c r="AD40" s="25"/>
      <c r="AE40" s="25"/>
      <c r="AG40" s="25"/>
      <c r="AH40" s="25"/>
      <c r="AI40" s="25"/>
      <c r="AJ40" s="25"/>
      <c r="AK40" s="25"/>
      <c r="AL40" s="25"/>
      <c r="AM40" s="25"/>
      <c r="AN40" s="25"/>
      <c r="AO40" s="25"/>
      <c r="AP40" s="25"/>
      <c r="AQ40" s="25"/>
      <c r="AS40" s="25"/>
      <c r="AT40" s="25"/>
      <c r="AU40" s="25"/>
      <c r="AV40" s="25"/>
      <c r="AW40" s="25"/>
      <c r="AX40" s="25"/>
      <c r="AZ40" s="25"/>
      <c r="BA40" s="25"/>
      <c r="BB40" s="25"/>
      <c r="BC40" s="25"/>
      <c r="BD40" s="25"/>
      <c r="BE40" s="25"/>
      <c r="BG40" s="25"/>
      <c r="BH40" s="25"/>
      <c r="BI40" s="25"/>
      <c r="BJ40" s="25"/>
      <c r="BK40" s="25"/>
      <c r="BL40" s="25"/>
    </row>
    <row r="41" spans="2:64" ht="18.600000000000001" customHeight="1" x14ac:dyDescent="0.2">
      <c r="B41" s="77"/>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79"/>
      <c r="AD41" s="25"/>
      <c r="AE41" s="25"/>
      <c r="AG41" s="25"/>
      <c r="AH41" s="25"/>
      <c r="AI41" s="25"/>
      <c r="AJ41" s="25"/>
      <c r="AK41" s="25"/>
      <c r="AL41" s="25"/>
      <c r="AM41" s="25"/>
      <c r="AN41" s="25"/>
      <c r="AO41" s="25"/>
      <c r="AP41" s="25"/>
      <c r="AQ41" s="25"/>
      <c r="AS41" s="25"/>
      <c r="AT41" s="25"/>
      <c r="AU41" s="25"/>
      <c r="AV41" s="25"/>
      <c r="AW41" s="25"/>
      <c r="AX41" s="25"/>
      <c r="AZ41" s="25"/>
      <c r="BA41" s="25"/>
      <c r="BB41" s="25"/>
      <c r="BC41" s="25"/>
      <c r="BD41" s="25"/>
      <c r="BE41" s="25"/>
      <c r="BG41" s="25"/>
      <c r="BH41" s="25"/>
      <c r="BI41" s="25"/>
      <c r="BJ41" s="25"/>
      <c r="BK41" s="25"/>
      <c r="BL41" s="25"/>
    </row>
    <row r="42" spans="2:64" ht="18.600000000000001" customHeight="1" x14ac:dyDescent="0.2">
      <c r="B42" s="77"/>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79"/>
      <c r="AD42" s="25"/>
      <c r="AE42" s="25"/>
      <c r="AG42" s="25"/>
      <c r="AH42" s="25"/>
      <c r="AI42" s="25"/>
      <c r="AJ42" s="25"/>
      <c r="AK42" s="25"/>
      <c r="AL42" s="25"/>
      <c r="AM42" s="25"/>
      <c r="AN42" s="25"/>
      <c r="AO42" s="25"/>
      <c r="AP42" s="25"/>
      <c r="AQ42" s="25"/>
      <c r="AS42" s="25"/>
      <c r="AT42" s="25"/>
      <c r="AU42" s="25"/>
      <c r="AV42" s="25"/>
      <c r="AW42" s="25"/>
      <c r="AX42" s="25"/>
      <c r="AZ42" s="25"/>
      <c r="BA42" s="25"/>
      <c r="BB42" s="25"/>
      <c r="BC42" s="25"/>
      <c r="BD42" s="25"/>
      <c r="BE42" s="25"/>
      <c r="BG42" s="25"/>
      <c r="BH42" s="25"/>
      <c r="BI42" s="25"/>
      <c r="BJ42" s="25"/>
      <c r="BK42" s="25"/>
      <c r="BL42" s="25"/>
    </row>
    <row r="43" spans="2:64" ht="18.600000000000001" customHeight="1" x14ac:dyDescent="0.2">
      <c r="B43" s="77"/>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79"/>
      <c r="AD43" s="25"/>
      <c r="AE43" s="25"/>
      <c r="AG43" s="25"/>
      <c r="AH43" s="25"/>
      <c r="AI43" s="25"/>
      <c r="AJ43" s="25"/>
      <c r="AK43" s="25"/>
      <c r="AL43" s="25"/>
      <c r="AM43" s="25"/>
      <c r="AN43" s="25"/>
      <c r="AO43" s="25"/>
      <c r="AP43" s="25"/>
      <c r="AQ43" s="25"/>
      <c r="AS43" s="25"/>
      <c r="AT43" s="25"/>
      <c r="AU43" s="25"/>
      <c r="AV43" s="25"/>
      <c r="AW43" s="25"/>
      <c r="AX43" s="25"/>
      <c r="AZ43" s="25"/>
      <c r="BA43" s="25"/>
      <c r="BB43" s="25"/>
      <c r="BC43" s="25"/>
      <c r="BD43" s="25"/>
      <c r="BE43" s="25"/>
      <c r="BG43" s="25"/>
      <c r="BH43" s="25"/>
      <c r="BI43" s="25"/>
      <c r="BJ43" s="25"/>
      <c r="BK43" s="25"/>
      <c r="BL43" s="25"/>
    </row>
    <row r="44" spans="2:64" ht="18.600000000000001" customHeight="1" x14ac:dyDescent="0.2">
      <c r="B44" s="77"/>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79"/>
      <c r="AD44" s="25"/>
      <c r="AE44" s="25"/>
      <c r="AG44" s="25"/>
      <c r="AH44" s="25"/>
      <c r="AI44" s="25"/>
      <c r="AJ44" s="25"/>
      <c r="AK44" s="25"/>
      <c r="AL44" s="25"/>
      <c r="AM44" s="25"/>
      <c r="AN44" s="25"/>
      <c r="AO44" s="25"/>
      <c r="AP44" s="25"/>
      <c r="AQ44" s="25"/>
      <c r="AS44" s="25"/>
      <c r="AT44" s="25"/>
      <c r="AU44" s="25"/>
      <c r="AV44" s="25"/>
      <c r="AW44" s="25"/>
      <c r="AX44" s="25"/>
      <c r="AZ44" s="25"/>
      <c r="BA44" s="25"/>
      <c r="BB44" s="25"/>
      <c r="BC44" s="25"/>
      <c r="BD44" s="25"/>
      <c r="BE44" s="25"/>
      <c r="BG44" s="25"/>
      <c r="BH44" s="25"/>
      <c r="BI44" s="25"/>
      <c r="BJ44" s="25"/>
      <c r="BK44" s="25"/>
      <c r="BL44" s="25"/>
    </row>
    <row r="45" spans="2:64" ht="18.600000000000001" customHeight="1" x14ac:dyDescent="0.2">
      <c r="B45" s="77"/>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79"/>
      <c r="AD45" s="25"/>
      <c r="AE45" s="25"/>
      <c r="AG45" s="25"/>
      <c r="AH45" s="25"/>
      <c r="AI45" s="25"/>
      <c r="AJ45" s="25"/>
      <c r="AK45" s="25"/>
      <c r="AL45" s="25"/>
      <c r="AM45" s="25"/>
      <c r="AN45" s="25"/>
      <c r="AO45" s="25"/>
      <c r="AP45" s="25"/>
      <c r="AQ45" s="25"/>
      <c r="AS45" s="25"/>
      <c r="AT45" s="25"/>
      <c r="AU45" s="25"/>
      <c r="AV45" s="25"/>
      <c r="AW45" s="25"/>
      <c r="AX45" s="25"/>
      <c r="AZ45" s="25"/>
      <c r="BA45" s="25"/>
      <c r="BB45" s="25"/>
      <c r="BC45" s="25"/>
      <c r="BD45" s="25"/>
      <c r="BE45" s="25"/>
      <c r="BG45" s="25"/>
      <c r="BH45" s="25"/>
      <c r="BI45" s="25"/>
      <c r="BJ45" s="25"/>
      <c r="BK45" s="25"/>
      <c r="BL45" s="25"/>
    </row>
    <row r="46" spans="2:64" ht="18.600000000000001" customHeight="1" x14ac:dyDescent="0.2">
      <c r="B46" s="77"/>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79"/>
      <c r="AD46" s="25"/>
      <c r="AE46" s="25"/>
      <c r="AG46" s="25"/>
      <c r="AH46" s="25"/>
      <c r="AI46" s="25"/>
      <c r="AJ46" s="25"/>
      <c r="AK46" s="25"/>
      <c r="AL46" s="25"/>
      <c r="AM46" s="25"/>
      <c r="AN46" s="25"/>
      <c r="AO46" s="25"/>
      <c r="AP46" s="25"/>
      <c r="AQ46" s="25"/>
      <c r="AS46" s="25"/>
      <c r="AT46" s="25"/>
      <c r="AU46" s="25"/>
      <c r="AV46" s="25"/>
      <c r="AW46" s="25"/>
      <c r="AX46" s="25"/>
      <c r="AZ46" s="25"/>
      <c r="BA46" s="25"/>
      <c r="BB46" s="25"/>
      <c r="BC46" s="25"/>
      <c r="BD46" s="25"/>
      <c r="BE46" s="25"/>
      <c r="BG46" s="25"/>
      <c r="BH46" s="25"/>
      <c r="BI46" s="25"/>
      <c r="BJ46" s="25"/>
      <c r="BK46" s="25"/>
      <c r="BL46" s="25"/>
    </row>
    <row r="47" spans="2:64" ht="18.600000000000001" customHeight="1" x14ac:dyDescent="0.2">
      <c r="B47" s="77"/>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79"/>
      <c r="AD47" s="25"/>
      <c r="AE47" s="25"/>
      <c r="AG47" s="25"/>
      <c r="AH47" s="25"/>
      <c r="AI47" s="25"/>
      <c r="AJ47" s="25"/>
      <c r="AK47" s="25"/>
      <c r="AL47" s="25"/>
      <c r="AM47" s="25"/>
      <c r="AN47" s="25"/>
      <c r="AO47" s="25"/>
      <c r="AP47" s="25"/>
      <c r="AQ47" s="25"/>
      <c r="AS47" s="25"/>
      <c r="AT47" s="25"/>
      <c r="AU47" s="25"/>
      <c r="AV47" s="25"/>
      <c r="AW47" s="25"/>
      <c r="AX47" s="25"/>
      <c r="AZ47" s="25"/>
      <c r="BA47" s="25"/>
      <c r="BB47" s="25"/>
      <c r="BC47" s="25"/>
      <c r="BD47" s="25"/>
      <c r="BE47" s="25"/>
      <c r="BG47" s="25"/>
      <c r="BH47" s="25"/>
      <c r="BI47" s="25"/>
      <c r="BJ47" s="25"/>
      <c r="BK47" s="25"/>
      <c r="BL47" s="25"/>
    </row>
    <row r="48" spans="2:64" ht="18.600000000000001" customHeight="1" x14ac:dyDescent="0.2">
      <c r="B48" s="77"/>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79"/>
      <c r="AD48" s="25"/>
      <c r="AE48" s="25"/>
      <c r="AG48" s="25"/>
      <c r="AH48" s="25"/>
      <c r="AI48" s="25"/>
      <c r="AJ48" s="25"/>
      <c r="AK48" s="25"/>
      <c r="AL48" s="25"/>
      <c r="AM48" s="25"/>
      <c r="AN48" s="25"/>
      <c r="AO48" s="25"/>
      <c r="AP48" s="25"/>
      <c r="AQ48" s="25"/>
      <c r="AS48" s="25"/>
      <c r="AT48" s="25"/>
      <c r="AU48" s="25"/>
      <c r="AV48" s="25"/>
      <c r="AW48" s="25"/>
      <c r="AX48" s="25"/>
      <c r="AZ48" s="25"/>
      <c r="BA48" s="25"/>
      <c r="BB48" s="25"/>
      <c r="BC48" s="25"/>
      <c r="BD48" s="25"/>
      <c r="BE48" s="25"/>
      <c r="BG48" s="25"/>
      <c r="BH48" s="25"/>
      <c r="BI48" s="25"/>
      <c r="BJ48" s="25"/>
      <c r="BK48" s="25"/>
      <c r="BL48" s="25"/>
    </row>
    <row r="49" spans="2:64" ht="19.8" customHeight="1" thickBot="1" x14ac:dyDescent="0.25">
      <c r="B49" s="82"/>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4"/>
      <c r="AD49" s="25"/>
      <c r="AE49" s="25"/>
      <c r="AG49" s="25"/>
      <c r="AH49" s="25"/>
      <c r="AI49" s="25"/>
      <c r="AJ49" s="25"/>
      <c r="AK49" s="25"/>
      <c r="AL49" s="25"/>
      <c r="AM49" s="25"/>
      <c r="AN49" s="25"/>
      <c r="AO49" s="25"/>
      <c r="AP49" s="25"/>
      <c r="AQ49" s="25"/>
      <c r="AS49" s="25"/>
      <c r="AT49" s="25"/>
      <c r="AU49" s="25"/>
      <c r="AV49" s="25"/>
      <c r="AW49" s="25"/>
      <c r="AX49" s="25"/>
      <c r="AZ49" s="25"/>
      <c r="BA49" s="25"/>
      <c r="BB49" s="25"/>
      <c r="BC49" s="25"/>
      <c r="BD49" s="25"/>
      <c r="BE49" s="25"/>
      <c r="BG49" s="25"/>
      <c r="BH49" s="25"/>
      <c r="BI49" s="25"/>
      <c r="BJ49" s="25"/>
      <c r="BK49" s="25"/>
      <c r="BL49" s="25"/>
    </row>
    <row r="50" spans="2:64" ht="7.2" customHeight="1" x14ac:dyDescent="0.2">
      <c r="C50" s="25"/>
      <c r="D50" s="25"/>
      <c r="E50" s="25"/>
      <c r="F50" s="25"/>
      <c r="G50" s="25"/>
      <c r="H50" s="25"/>
      <c r="J50" s="25"/>
      <c r="K50" s="25"/>
      <c r="L50" s="25"/>
      <c r="M50" s="25"/>
      <c r="N50" s="25"/>
      <c r="O50" s="25"/>
      <c r="P50" s="25"/>
      <c r="R50" s="25"/>
      <c r="S50" s="25"/>
      <c r="T50" s="25"/>
      <c r="U50" s="25"/>
      <c r="V50" s="25"/>
      <c r="W50" s="25"/>
      <c r="Y50" s="25"/>
      <c r="Z50" s="25"/>
      <c r="AA50" s="25"/>
      <c r="AB50" s="25"/>
      <c r="AC50" s="25"/>
      <c r="AD50" s="25"/>
      <c r="AE50" s="25"/>
      <c r="AG50" s="25"/>
      <c r="AH50" s="25"/>
      <c r="AI50" s="25"/>
      <c r="AJ50" s="25"/>
      <c r="AK50" s="25"/>
      <c r="AL50" s="25"/>
      <c r="AM50" s="25"/>
      <c r="AN50" s="25"/>
      <c r="AO50" s="25"/>
      <c r="AP50" s="25"/>
      <c r="AQ50" s="25"/>
      <c r="AS50" s="25"/>
      <c r="AT50" s="25"/>
      <c r="AU50" s="25"/>
      <c r="AV50" s="25"/>
      <c r="AW50" s="25"/>
      <c r="AX50" s="25"/>
      <c r="AZ50" s="25"/>
      <c r="BA50" s="25"/>
      <c r="BB50" s="25"/>
      <c r="BC50" s="25"/>
      <c r="BD50" s="25"/>
      <c r="BE50" s="25"/>
      <c r="BG50" s="25"/>
      <c r="BH50" s="25"/>
      <c r="BI50" s="25"/>
      <c r="BJ50" s="25"/>
      <c r="BK50" s="25"/>
      <c r="BL50" s="25"/>
    </row>
  </sheetData>
  <mergeCells count="16">
    <mergeCell ref="AF5:AF6"/>
    <mergeCell ref="AG5:AI5"/>
    <mergeCell ref="AJ5:AM5"/>
    <mergeCell ref="C6:C7"/>
    <mergeCell ref="Q5:R5"/>
    <mergeCell ref="S5:T5"/>
    <mergeCell ref="U5:U6"/>
    <mergeCell ref="W5:W6"/>
    <mergeCell ref="X5:X6"/>
    <mergeCell ref="Z5:AB5"/>
    <mergeCell ref="D5:E5"/>
    <mergeCell ref="F5:G5"/>
    <mergeCell ref="H5:I5"/>
    <mergeCell ref="J5:L5"/>
    <mergeCell ref="M5:N5"/>
    <mergeCell ref="O5:P5"/>
  </mergeCells>
  <phoneticPr fontId="1"/>
  <printOptions horizontalCentered="1"/>
  <pageMargins left="0.31496062992125984" right="0.31496062992125984" top="0.74803149606299213" bottom="0.15748031496062992" header="0.31496062992125984" footer="0.31496062992125984"/>
  <pageSetup paperSize="9" scale="5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38FAA-986F-45E9-A6B9-C2162255586C}">
  <sheetPr>
    <pageSetUpPr fitToPage="1"/>
  </sheetPr>
  <dimension ref="B1:AL69"/>
  <sheetViews>
    <sheetView view="pageBreakPreview" topLeftCell="A4" zoomScale="90" zoomScaleNormal="100" zoomScaleSheetLayoutView="90" workbookViewId="0">
      <selection activeCell="H8" sqref="H8"/>
    </sheetView>
  </sheetViews>
  <sheetFormatPr defaultRowHeight="13.2" x14ac:dyDescent="0.2"/>
  <cols>
    <col min="1" max="1" width="1.33203125" customWidth="1"/>
    <col min="2" max="2" width="1.5546875" customWidth="1"/>
    <col min="3" max="3" width="11.77734375" customWidth="1"/>
    <col min="4" max="4" width="8.77734375" customWidth="1"/>
    <col min="5" max="5" width="10.88671875" customWidth="1"/>
    <col min="6" max="6" width="8.77734375" customWidth="1"/>
    <col min="7" max="7" width="10.88671875" customWidth="1"/>
    <col min="8" max="8" width="8.77734375" customWidth="1"/>
    <col min="9" max="9" width="10.88671875" customWidth="1"/>
    <col min="10" max="11" width="8.77734375" customWidth="1"/>
    <col min="12" max="12" width="10.88671875" customWidth="1"/>
    <col min="13" max="13" width="8.77734375" customWidth="1"/>
    <col min="14" max="14" width="10.88671875" customWidth="1"/>
    <col min="15" max="15" width="8.77734375" customWidth="1"/>
    <col min="16" max="16" width="10.88671875" customWidth="1"/>
    <col min="17" max="17" width="10.21875" customWidth="1"/>
    <col min="18" max="18" width="10.88671875" customWidth="1"/>
    <col min="19" max="19" width="8.77734375" customWidth="1"/>
    <col min="20" max="20" width="10.88671875" customWidth="1"/>
    <col min="21" max="21" width="12.88671875" customWidth="1"/>
    <col min="22" max="22" width="2.44140625" customWidth="1"/>
    <col min="23" max="24" width="10.88671875" customWidth="1"/>
    <col min="25" max="25" width="2.44140625" customWidth="1"/>
    <col min="26" max="28" width="10.88671875" customWidth="1"/>
    <col min="29" max="29" width="2.109375" customWidth="1"/>
    <col min="30" max="30" width="10" customWidth="1"/>
    <col min="31" max="39" width="10.33203125" customWidth="1"/>
    <col min="42" max="43" width="2.33203125" customWidth="1"/>
    <col min="49" max="49" width="11.88671875" customWidth="1"/>
    <col min="50" max="50" width="2.109375" customWidth="1"/>
    <col min="56" max="56" width="10.6640625" customWidth="1"/>
  </cols>
  <sheetData>
    <row r="1" spans="2:38" ht="4.8" customHeight="1" thickBot="1" x14ac:dyDescent="0.25"/>
    <row r="2" spans="2:38" ht="13.8" customHeight="1" x14ac:dyDescent="0.2">
      <c r="B2" s="222"/>
      <c r="C2" s="4"/>
      <c r="D2" s="4"/>
      <c r="E2" s="4"/>
      <c r="F2" s="4"/>
      <c r="G2" s="4"/>
      <c r="H2" s="4"/>
      <c r="I2" s="4"/>
      <c r="J2" s="4"/>
      <c r="K2" s="4"/>
      <c r="L2" s="4"/>
      <c r="M2" s="4"/>
      <c r="N2" s="4"/>
      <c r="O2" s="4"/>
      <c r="P2" s="4"/>
      <c r="Q2" s="4"/>
      <c r="R2" s="4"/>
      <c r="S2" s="4"/>
      <c r="T2" s="4"/>
      <c r="U2" s="4"/>
      <c r="V2" s="4"/>
      <c r="W2" s="4"/>
      <c r="X2" s="4"/>
      <c r="Y2" s="4"/>
      <c r="Z2" s="4"/>
      <c r="AA2" s="4"/>
      <c r="AB2" s="4"/>
      <c r="AC2" s="223"/>
    </row>
    <row r="3" spans="2:38" ht="19.2" customHeight="1" x14ac:dyDescent="0.2">
      <c r="B3" s="224"/>
      <c r="C3" s="225" t="s">
        <v>91</v>
      </c>
      <c r="D3" s="2"/>
      <c r="E3" s="2"/>
      <c r="F3" s="2"/>
      <c r="G3" s="2"/>
      <c r="H3" s="2"/>
      <c r="I3" s="2"/>
      <c r="J3" s="2"/>
      <c r="K3" s="2"/>
      <c r="L3" s="2"/>
      <c r="M3" s="2"/>
      <c r="N3" s="2"/>
      <c r="O3" s="2"/>
      <c r="P3" s="2"/>
      <c r="Q3" s="2"/>
      <c r="R3" s="2"/>
      <c r="S3" s="2"/>
      <c r="T3" s="2"/>
      <c r="U3" s="2"/>
      <c r="V3" s="2"/>
      <c r="W3" s="2"/>
      <c r="X3" s="2"/>
      <c r="Y3" s="2"/>
      <c r="Z3" s="2"/>
      <c r="AA3" s="2"/>
      <c r="AB3" s="2"/>
      <c r="AC3" s="226"/>
    </row>
    <row r="4" spans="2:38" ht="4.2" customHeight="1" thickBot="1" x14ac:dyDescent="0.25">
      <c r="B4" s="224"/>
      <c r="C4" s="2"/>
      <c r="D4" s="2"/>
      <c r="E4" s="2"/>
      <c r="F4" s="2"/>
      <c r="G4" s="2"/>
      <c r="H4" s="2"/>
      <c r="I4" s="2"/>
      <c r="J4" s="2"/>
      <c r="K4" s="2"/>
      <c r="L4" s="2"/>
      <c r="M4" s="2"/>
      <c r="N4" s="2"/>
      <c r="O4" s="2"/>
      <c r="P4" s="2"/>
      <c r="Q4" s="2"/>
      <c r="R4" s="2"/>
      <c r="S4" s="2"/>
      <c r="T4" s="2"/>
      <c r="U4" s="2"/>
      <c r="V4" s="7"/>
      <c r="W4" s="2"/>
      <c r="X4" s="2"/>
      <c r="Y4" s="2"/>
      <c r="Z4" s="2"/>
      <c r="AA4" s="2"/>
      <c r="AB4" s="2"/>
      <c r="AC4" s="226"/>
    </row>
    <row r="5" spans="2:38" ht="18.600000000000001" customHeight="1" x14ac:dyDescent="0.2">
      <c r="B5" s="224"/>
      <c r="C5" s="286" t="s">
        <v>25</v>
      </c>
      <c r="D5" s="291" t="s">
        <v>75</v>
      </c>
      <c r="E5" s="292"/>
      <c r="F5" s="293" t="s">
        <v>0</v>
      </c>
      <c r="G5" s="294"/>
      <c r="H5" s="293" t="s">
        <v>1</v>
      </c>
      <c r="I5" s="294"/>
      <c r="J5" s="295" t="s">
        <v>31</v>
      </c>
      <c r="K5" s="296"/>
      <c r="L5" s="297"/>
      <c r="M5" s="295" t="s">
        <v>3</v>
      </c>
      <c r="N5" s="297"/>
      <c r="O5" s="295" t="s">
        <v>32</v>
      </c>
      <c r="P5" s="298"/>
      <c r="Q5" s="299" t="s">
        <v>68</v>
      </c>
      <c r="R5" s="300"/>
      <c r="S5" s="303" t="s">
        <v>33</v>
      </c>
      <c r="T5" s="304"/>
      <c r="U5" s="305" t="s">
        <v>39</v>
      </c>
      <c r="V5" s="24"/>
      <c r="W5" s="301" t="s">
        <v>58</v>
      </c>
      <c r="X5" s="289" t="s">
        <v>59</v>
      </c>
      <c r="Y5" s="24"/>
      <c r="Z5" s="275" t="s">
        <v>60</v>
      </c>
      <c r="AA5" s="276"/>
      <c r="AB5" s="277"/>
      <c r="AC5" s="226"/>
      <c r="AE5" s="255" t="s">
        <v>75</v>
      </c>
      <c r="AF5" s="257" t="s">
        <v>71</v>
      </c>
      <c r="AG5" s="258"/>
      <c r="AH5" s="259"/>
      <c r="AI5" s="260" t="s">
        <v>74</v>
      </c>
      <c r="AJ5" s="261"/>
      <c r="AK5" s="261"/>
      <c r="AL5" s="262"/>
    </row>
    <row r="6" spans="2:38" ht="37.200000000000003" customHeight="1" x14ac:dyDescent="0.2">
      <c r="B6" s="224"/>
      <c r="C6" s="287"/>
      <c r="D6" s="179" t="s">
        <v>21</v>
      </c>
      <c r="E6" s="175" t="s">
        <v>34</v>
      </c>
      <c r="F6" s="174" t="s">
        <v>21</v>
      </c>
      <c r="G6" s="175" t="s">
        <v>34</v>
      </c>
      <c r="H6" s="174" t="s">
        <v>21</v>
      </c>
      <c r="I6" s="175" t="s">
        <v>34</v>
      </c>
      <c r="J6" s="174" t="s">
        <v>23</v>
      </c>
      <c r="K6" s="86" t="s">
        <v>22</v>
      </c>
      <c r="L6" s="175" t="s">
        <v>34</v>
      </c>
      <c r="M6" s="174" t="s">
        <v>21</v>
      </c>
      <c r="N6" s="175" t="s">
        <v>34</v>
      </c>
      <c r="O6" s="174" t="s">
        <v>21</v>
      </c>
      <c r="P6" s="180" t="s">
        <v>34</v>
      </c>
      <c r="Q6" s="189" t="s">
        <v>40</v>
      </c>
      <c r="R6" s="180" t="s">
        <v>35</v>
      </c>
      <c r="S6" s="179" t="s">
        <v>21</v>
      </c>
      <c r="T6" s="180" t="s">
        <v>34</v>
      </c>
      <c r="U6" s="306"/>
      <c r="V6" s="24"/>
      <c r="W6" s="302"/>
      <c r="X6" s="290"/>
      <c r="Y6" s="24"/>
      <c r="Z6" s="198" t="s">
        <v>77</v>
      </c>
      <c r="AA6" s="176" t="s">
        <v>78</v>
      </c>
      <c r="AB6" s="199" t="s">
        <v>79</v>
      </c>
      <c r="AC6" s="226"/>
      <c r="AE6" s="256"/>
      <c r="AF6" s="91" t="s">
        <v>72</v>
      </c>
      <c r="AG6" s="87" t="s">
        <v>1</v>
      </c>
      <c r="AH6" s="165" t="s">
        <v>73</v>
      </c>
      <c r="AI6" s="91" t="s">
        <v>89</v>
      </c>
      <c r="AJ6" s="87" t="s">
        <v>3</v>
      </c>
      <c r="AK6" s="87" t="s">
        <v>4</v>
      </c>
      <c r="AL6" s="165" t="s">
        <v>73</v>
      </c>
    </row>
    <row r="7" spans="2:38" ht="18" customHeight="1" thickBot="1" x14ac:dyDescent="0.25">
      <c r="B7" s="224"/>
      <c r="C7" s="288"/>
      <c r="D7" s="230" t="s">
        <v>7</v>
      </c>
      <c r="E7" s="231" t="s">
        <v>20</v>
      </c>
      <c r="F7" s="232" t="s">
        <v>6</v>
      </c>
      <c r="G7" s="231" t="s">
        <v>20</v>
      </c>
      <c r="H7" s="232" t="s">
        <v>6</v>
      </c>
      <c r="I7" s="231" t="s">
        <v>20</v>
      </c>
      <c r="J7" s="232" t="s">
        <v>24</v>
      </c>
      <c r="K7" s="233" t="s">
        <v>2</v>
      </c>
      <c r="L7" s="231" t="s">
        <v>20</v>
      </c>
      <c r="M7" s="232" t="s">
        <v>24</v>
      </c>
      <c r="N7" s="231" t="s">
        <v>20</v>
      </c>
      <c r="O7" s="232" t="s">
        <v>2</v>
      </c>
      <c r="P7" s="234" t="s">
        <v>20</v>
      </c>
      <c r="Q7" s="230" t="s">
        <v>56</v>
      </c>
      <c r="R7" s="234" t="s">
        <v>20</v>
      </c>
      <c r="S7" s="230" t="s">
        <v>24</v>
      </c>
      <c r="T7" s="234" t="s">
        <v>20</v>
      </c>
      <c r="U7" s="235" t="s">
        <v>20</v>
      </c>
      <c r="V7" s="24"/>
      <c r="W7" s="230" t="str">
        <f>'入力シート（2022年）'!W7</f>
        <v>t</v>
      </c>
      <c r="X7" s="236" t="s">
        <v>30</v>
      </c>
      <c r="Y7" s="24"/>
      <c r="Z7" s="237" t="s">
        <v>57</v>
      </c>
      <c r="AA7" s="238" t="s">
        <v>69</v>
      </c>
      <c r="AB7" s="239" t="s">
        <v>92</v>
      </c>
      <c r="AC7" s="226"/>
      <c r="AE7" s="141"/>
      <c r="AF7" s="18"/>
      <c r="AG7" s="19"/>
      <c r="AH7" s="142"/>
      <c r="AI7" s="143"/>
      <c r="AJ7" s="144"/>
      <c r="AK7" s="144"/>
      <c r="AL7" s="142"/>
    </row>
    <row r="8" spans="2:38" ht="24.6" customHeight="1" x14ac:dyDescent="0.2">
      <c r="B8" s="224"/>
      <c r="C8" s="177">
        <f>'入力シート（2022年）'!$C$6</f>
        <v>2022</v>
      </c>
      <c r="D8" s="181">
        <v>346635.9498</v>
      </c>
      <c r="E8" s="171">
        <v>8783257</v>
      </c>
      <c r="F8" s="172">
        <v>38</v>
      </c>
      <c r="G8" s="171">
        <v>0</v>
      </c>
      <c r="H8" s="172">
        <v>23.279999999999998</v>
      </c>
      <c r="I8" s="171">
        <v>1938404</v>
      </c>
      <c r="J8" s="173">
        <v>290</v>
      </c>
      <c r="K8" s="170">
        <v>5.4400000000000004E-2</v>
      </c>
      <c r="L8" s="171">
        <v>10487</v>
      </c>
      <c r="M8" s="173">
        <v>1264</v>
      </c>
      <c r="N8" s="171">
        <v>234932</v>
      </c>
      <c r="O8" s="172">
        <v>1.4500000000000002</v>
      </c>
      <c r="P8" s="182">
        <v>0</v>
      </c>
      <c r="Q8" s="190">
        <v>152.06761462323843</v>
      </c>
      <c r="R8" s="182">
        <v>10967080</v>
      </c>
      <c r="S8" s="192">
        <v>16620</v>
      </c>
      <c r="T8" s="193">
        <v>2875260</v>
      </c>
      <c r="U8" s="194">
        <v>13842340</v>
      </c>
      <c r="V8" s="167"/>
      <c r="W8" s="181">
        <v>3800</v>
      </c>
      <c r="X8" s="182">
        <v>70880</v>
      </c>
      <c r="Y8" s="168"/>
      <c r="Z8" s="196">
        <v>4.0017793321904846E-2</v>
      </c>
      <c r="AA8" s="170">
        <v>2.1454234568741315</v>
      </c>
      <c r="AB8" s="182">
        <v>3642.7210526315789</v>
      </c>
      <c r="AC8" s="226"/>
      <c r="AE8" s="150">
        <f>D8*説明書!$E$114</f>
        <v>87.285705247238411</v>
      </c>
      <c r="AF8" s="93">
        <f>F8*説明書!$E$115</f>
        <v>38.333640000000003</v>
      </c>
      <c r="AG8" s="85">
        <f>H8*説明書!$E$116</f>
        <v>22.042900799999998</v>
      </c>
      <c r="AH8" s="151">
        <f t="shared" ref="AH8:AH14" si="0">SUM(AF8:AG8)</f>
        <v>60.376540800000001</v>
      </c>
      <c r="AI8" s="152">
        <f>J8*説明書!$E$118+K8*説明書!$E$117</f>
        <v>0.90180081600000006</v>
      </c>
      <c r="AJ8" s="153">
        <f>M8*説明書!$E$119</f>
        <v>1.4609817599999999</v>
      </c>
      <c r="AK8" s="153">
        <f>O8*説明書!$E$120</f>
        <v>2.042586</v>
      </c>
      <c r="AL8" s="154">
        <f t="shared" ref="AL8:AL15" si="1">SUM(AI8:AK8)</f>
        <v>4.4053685759999999</v>
      </c>
    </row>
    <row r="9" spans="2:38" ht="24.6" customHeight="1" x14ac:dyDescent="0.2">
      <c r="B9" s="224"/>
      <c r="C9" s="177">
        <f>'入力シート（2023年）'!$C$6</f>
        <v>2023</v>
      </c>
      <c r="D9" s="181">
        <v>311972.35481999995</v>
      </c>
      <c r="E9" s="171">
        <v>7904931.2999999998</v>
      </c>
      <c r="F9" s="172">
        <v>34.200000000000003</v>
      </c>
      <c r="G9" s="171">
        <v>0</v>
      </c>
      <c r="H9" s="172">
        <v>20.951999999999998</v>
      </c>
      <c r="I9" s="171">
        <v>1744563.6</v>
      </c>
      <c r="J9" s="173">
        <v>261</v>
      </c>
      <c r="K9" s="170">
        <v>4.8959999999999997E-2</v>
      </c>
      <c r="L9" s="171">
        <v>9438.2999999999993</v>
      </c>
      <c r="M9" s="173">
        <v>1137.5999999999999</v>
      </c>
      <c r="N9" s="171">
        <v>211438.80000000002</v>
      </c>
      <c r="O9" s="172">
        <v>1.3049999999999999</v>
      </c>
      <c r="P9" s="182">
        <v>0</v>
      </c>
      <c r="Q9" s="190">
        <v>136.86085316091459</v>
      </c>
      <c r="R9" s="182">
        <v>9870372</v>
      </c>
      <c r="S9" s="192">
        <v>14958</v>
      </c>
      <c r="T9" s="193">
        <v>2587734</v>
      </c>
      <c r="U9" s="194">
        <v>12458105.999999998</v>
      </c>
      <c r="V9" s="167"/>
      <c r="W9" s="181">
        <v>3800</v>
      </c>
      <c r="X9" s="182">
        <v>74424</v>
      </c>
      <c r="Y9" s="168"/>
      <c r="Z9" s="196">
        <v>3.6016013989714366E-2</v>
      </c>
      <c r="AA9" s="170">
        <v>1.8389343916063983</v>
      </c>
      <c r="AB9" s="182">
        <v>3278.4489473684207</v>
      </c>
      <c r="AC9" s="226"/>
      <c r="AE9" s="150">
        <f>D9*説明書!$E$114</f>
        <v>78.557134722514547</v>
      </c>
      <c r="AF9" s="93">
        <f>F9*説明書!$E$115</f>
        <v>34.500276000000007</v>
      </c>
      <c r="AG9" s="85">
        <f>H9*説明書!$E$116</f>
        <v>19.838610719999998</v>
      </c>
      <c r="AH9" s="151">
        <f t="shared" si="0"/>
        <v>54.338886720000005</v>
      </c>
      <c r="AI9" s="152">
        <f>J9*説明書!$E$118+K9*説明書!$E$117</f>
        <v>0.81162073440000004</v>
      </c>
      <c r="AJ9" s="153">
        <f>M9*説明書!$E$119</f>
        <v>1.3148835839999999</v>
      </c>
      <c r="AK9" s="153">
        <f>O9*説明書!$E$120</f>
        <v>1.8383273999999998</v>
      </c>
      <c r="AL9" s="154">
        <f t="shared" si="1"/>
        <v>3.9648317183999997</v>
      </c>
    </row>
    <row r="10" spans="2:38" ht="24.6" customHeight="1" x14ac:dyDescent="0.2">
      <c r="B10" s="224"/>
      <c r="C10" s="177">
        <f>'入力シート（2024年）'!$C$6</f>
        <v>2024</v>
      </c>
      <c r="D10" s="181">
        <v>343169.59030200006</v>
      </c>
      <c r="E10" s="171">
        <v>8695424.4299999997</v>
      </c>
      <c r="F10" s="172">
        <v>37.620000000000005</v>
      </c>
      <c r="G10" s="171">
        <v>0</v>
      </c>
      <c r="H10" s="172">
        <v>23.0472</v>
      </c>
      <c r="I10" s="171">
        <v>1919019.9600000004</v>
      </c>
      <c r="J10" s="173">
        <v>287.10000000000002</v>
      </c>
      <c r="K10" s="170">
        <v>5.3856000000000015E-2</v>
      </c>
      <c r="L10" s="171">
        <v>10382.130000000001</v>
      </c>
      <c r="M10" s="173">
        <v>1251.3600000000001</v>
      </c>
      <c r="N10" s="171">
        <v>232582.68000000002</v>
      </c>
      <c r="O10" s="172">
        <v>1.4355000000000002</v>
      </c>
      <c r="P10" s="182">
        <v>0</v>
      </c>
      <c r="Q10" s="190">
        <v>150.54693847700602</v>
      </c>
      <c r="R10" s="182">
        <v>10857409.199999999</v>
      </c>
      <c r="S10" s="192">
        <v>16453.8</v>
      </c>
      <c r="T10" s="193">
        <v>2846507.4</v>
      </c>
      <c r="U10" s="194">
        <v>13703916.600000001</v>
      </c>
      <c r="V10" s="167"/>
      <c r="W10" s="181">
        <v>4940</v>
      </c>
      <c r="X10" s="182">
        <v>100472.4</v>
      </c>
      <c r="Y10" s="168"/>
      <c r="Z10" s="196">
        <v>3.0475088760527534E-2</v>
      </c>
      <c r="AA10" s="170">
        <v>1.4983909857533613</v>
      </c>
      <c r="AB10" s="182">
        <v>2774.0721862348182</v>
      </c>
      <c r="AC10" s="226"/>
      <c r="AE10" s="150">
        <f>D10*説明書!$E$114</f>
        <v>86.412848194766028</v>
      </c>
      <c r="AF10" s="93">
        <f>F10*説明書!$E$115</f>
        <v>37.950303600000005</v>
      </c>
      <c r="AG10" s="85">
        <f>H10*説明書!$E$116</f>
        <v>21.822471792000002</v>
      </c>
      <c r="AH10" s="151">
        <f t="shared" si="0"/>
        <v>59.772775392000007</v>
      </c>
      <c r="AI10" s="152">
        <f>J10*説明書!$E$118+K10*説明書!$E$117</f>
        <v>0.89278280784000008</v>
      </c>
      <c r="AJ10" s="153">
        <f>M10*説明書!$E$119</f>
        <v>1.4463719424000001</v>
      </c>
      <c r="AK10" s="153">
        <f>O10*説明書!$E$120</f>
        <v>2.02216014</v>
      </c>
      <c r="AL10" s="154">
        <f t="shared" si="1"/>
        <v>4.3613148902400001</v>
      </c>
    </row>
    <row r="11" spans="2:38" ht="24.6" customHeight="1" x14ac:dyDescent="0.2">
      <c r="B11" s="224"/>
      <c r="C11" s="177">
        <f>'入力シート（2025年）'!$C$6</f>
        <v>2025</v>
      </c>
      <c r="D11" s="181">
        <v>336306.19849595998</v>
      </c>
      <c r="E11" s="171">
        <v>8521515.9414000008</v>
      </c>
      <c r="F11" s="172">
        <v>36.867600000000003</v>
      </c>
      <c r="G11" s="171">
        <v>0</v>
      </c>
      <c r="H11" s="172">
        <v>22.586256000000002</v>
      </c>
      <c r="I11" s="171">
        <v>1880639.5608000001</v>
      </c>
      <c r="J11" s="173">
        <v>281.35800000000006</v>
      </c>
      <c r="K11" s="170">
        <v>5.2778880000000007E-2</v>
      </c>
      <c r="L11" s="171">
        <v>10174.487400000002</v>
      </c>
      <c r="M11" s="173">
        <v>1226.3328000000001</v>
      </c>
      <c r="N11" s="171">
        <v>227931.02640000003</v>
      </c>
      <c r="O11" s="172">
        <v>1.40679</v>
      </c>
      <c r="P11" s="182">
        <v>0</v>
      </c>
      <c r="Q11" s="190">
        <v>147.53599970746592</v>
      </c>
      <c r="R11" s="182">
        <v>10640261.016000003</v>
      </c>
      <c r="S11" s="192">
        <v>16124.724000000002</v>
      </c>
      <c r="T11" s="193">
        <v>2789577.2519999999</v>
      </c>
      <c r="U11" s="194">
        <v>13429838.268000001</v>
      </c>
      <c r="V11" s="167"/>
      <c r="W11" s="181">
        <v>5434</v>
      </c>
      <c r="X11" s="182">
        <v>105496.02</v>
      </c>
      <c r="Y11" s="168"/>
      <c r="Z11" s="196">
        <v>2.7150533623015442E-2</v>
      </c>
      <c r="AA11" s="170">
        <v>1.398498253369804</v>
      </c>
      <c r="AB11" s="182">
        <v>2471.4461295546562</v>
      </c>
      <c r="AC11" s="226"/>
      <c r="AE11" s="150">
        <f>D11*説明書!$E$114</f>
        <v>84.684591230870694</v>
      </c>
      <c r="AF11" s="93">
        <f>F11*説明書!$E$115</f>
        <v>37.191297528000007</v>
      </c>
      <c r="AG11" s="85">
        <f>H11*説明書!$E$116</f>
        <v>21.386022356160002</v>
      </c>
      <c r="AH11" s="151">
        <f t="shared" si="0"/>
        <v>58.577319884160005</v>
      </c>
      <c r="AI11" s="152">
        <f>J11*説明書!$E$118+K11*説明書!$E$117</f>
        <v>0.87492715168320023</v>
      </c>
      <c r="AJ11" s="153">
        <f>M11*説明書!$E$119</f>
        <v>1.4174445035520002</v>
      </c>
      <c r="AK11" s="153">
        <f>O11*説明書!$E$120</f>
        <v>1.9817169371999999</v>
      </c>
      <c r="AL11" s="154">
        <f t="shared" si="1"/>
        <v>4.2740885924352003</v>
      </c>
    </row>
    <row r="12" spans="2:38" ht="24.6" customHeight="1" x14ac:dyDescent="0.2">
      <c r="B12" s="224"/>
      <c r="C12" s="177">
        <f>'入力シート（2026年）'!$C$6</f>
        <v>2026</v>
      </c>
      <c r="D12" s="181">
        <v>322853.95055612159</v>
      </c>
      <c r="E12" s="171">
        <v>8180655.3037439995</v>
      </c>
      <c r="F12" s="172">
        <v>35.392896000000007</v>
      </c>
      <c r="G12" s="171">
        <v>0</v>
      </c>
      <c r="H12" s="172">
        <v>21.682805760000001</v>
      </c>
      <c r="I12" s="171">
        <v>1805413.9783679999</v>
      </c>
      <c r="J12" s="173">
        <v>270.10368000000005</v>
      </c>
      <c r="K12" s="170">
        <v>5.0667724799999994E-2</v>
      </c>
      <c r="L12" s="171">
        <v>9767.5079040000001</v>
      </c>
      <c r="M12" s="173">
        <v>1177.2794880000001</v>
      </c>
      <c r="N12" s="171">
        <v>218813.78534400003</v>
      </c>
      <c r="O12" s="172">
        <v>1.3505184000000003</v>
      </c>
      <c r="P12" s="182">
        <v>0</v>
      </c>
      <c r="Q12" s="190">
        <v>141.63455971916727</v>
      </c>
      <c r="R12" s="182">
        <v>10214650.57536</v>
      </c>
      <c r="S12" s="192">
        <v>15479.735040000003</v>
      </c>
      <c r="T12" s="193">
        <v>2677994.1619200008</v>
      </c>
      <c r="U12" s="194">
        <v>12892644.73728</v>
      </c>
      <c r="V12" s="167"/>
      <c r="W12" s="181">
        <v>5705.7000000000007</v>
      </c>
      <c r="X12" s="182">
        <v>108660.90059999999</v>
      </c>
      <c r="Y12" s="168"/>
      <c r="Z12" s="196">
        <v>2.4823345026756972E-2</v>
      </c>
      <c r="AA12" s="170">
        <v>1.3034546827524387</v>
      </c>
      <c r="AB12" s="182">
        <v>2259.6078898785422</v>
      </c>
      <c r="AC12" s="226"/>
      <c r="AE12" s="150">
        <f>D12*説明書!$E$114</f>
        <v>81.297207581635874</v>
      </c>
      <c r="AF12" s="93">
        <f>F12*説明書!$E$115</f>
        <v>35.703645626880011</v>
      </c>
      <c r="AG12" s="85">
        <f>H12*説明書!$E$116</f>
        <v>20.530581461913602</v>
      </c>
      <c r="AH12" s="151">
        <f t="shared" si="0"/>
        <v>56.234227088793617</v>
      </c>
      <c r="AI12" s="152">
        <f>J12*説明書!$E$118+K12*説明書!$E$117</f>
        <v>0.83993006561587213</v>
      </c>
      <c r="AJ12" s="153">
        <f>M12*説明書!$E$119</f>
        <v>1.3607467234099202</v>
      </c>
      <c r="AK12" s="153">
        <f>O12*説明書!$E$120</f>
        <v>1.9024482597120005</v>
      </c>
      <c r="AL12" s="154">
        <f t="shared" si="1"/>
        <v>4.1031250487377928</v>
      </c>
    </row>
    <row r="13" spans="2:38" ht="24.6" customHeight="1" thickBot="1" x14ac:dyDescent="0.25">
      <c r="B13" s="224"/>
      <c r="C13" s="200"/>
      <c r="D13" s="201"/>
      <c r="E13" s="202"/>
      <c r="F13" s="203"/>
      <c r="G13" s="202"/>
      <c r="H13" s="203"/>
      <c r="I13" s="202"/>
      <c r="J13" s="204"/>
      <c r="K13" s="205"/>
      <c r="L13" s="202"/>
      <c r="M13" s="204"/>
      <c r="N13" s="202"/>
      <c r="O13" s="203"/>
      <c r="P13" s="206"/>
      <c r="Q13" s="207"/>
      <c r="R13" s="206"/>
      <c r="S13" s="208"/>
      <c r="T13" s="209"/>
      <c r="U13" s="210"/>
      <c r="V13" s="167"/>
      <c r="W13" s="201"/>
      <c r="X13" s="206"/>
      <c r="Y13" s="168"/>
      <c r="Z13" s="211"/>
      <c r="AA13" s="205"/>
      <c r="AB13" s="206"/>
      <c r="AC13" s="226"/>
      <c r="AE13" s="150">
        <f>D13*説明書!$E$114</f>
        <v>0</v>
      </c>
      <c r="AF13" s="93">
        <f>F13*説明書!$E$115</f>
        <v>0</v>
      </c>
      <c r="AG13" s="85">
        <f>H13*説明書!$E$116</f>
        <v>0</v>
      </c>
      <c r="AH13" s="151">
        <f t="shared" si="0"/>
        <v>0</v>
      </c>
      <c r="AI13" s="152">
        <f>J13*説明書!$E$118+K13*説明書!$E$117</f>
        <v>0</v>
      </c>
      <c r="AJ13" s="153">
        <f>M13*説明書!$E$119</f>
        <v>0</v>
      </c>
      <c r="AK13" s="153">
        <f>O13*説明書!$E$120</f>
        <v>0</v>
      </c>
      <c r="AL13" s="154">
        <f t="shared" si="1"/>
        <v>0</v>
      </c>
    </row>
    <row r="14" spans="2:38" ht="24.6" customHeight="1" x14ac:dyDescent="0.2">
      <c r="B14" s="224"/>
      <c r="C14" s="212" t="s">
        <v>28</v>
      </c>
      <c r="D14" s="213">
        <f t="shared" ref="D14:U14" si="2">SUM(D8:D12)</f>
        <v>1660938.0439740815</v>
      </c>
      <c r="E14" s="214">
        <f t="shared" si="2"/>
        <v>42085783.975143999</v>
      </c>
      <c r="F14" s="215">
        <f t="shared" si="2"/>
        <v>182.08049600000001</v>
      </c>
      <c r="G14" s="214">
        <f t="shared" si="2"/>
        <v>0</v>
      </c>
      <c r="H14" s="215">
        <f t="shared" si="2"/>
        <v>111.54826176</v>
      </c>
      <c r="I14" s="214">
        <f t="shared" si="2"/>
        <v>9288041.0991680007</v>
      </c>
      <c r="J14" s="216">
        <f t="shared" si="2"/>
        <v>1389.5616800000003</v>
      </c>
      <c r="K14" s="217">
        <f t="shared" si="2"/>
        <v>0.26066260480000003</v>
      </c>
      <c r="L14" s="214">
        <f t="shared" si="2"/>
        <v>50249.425304000004</v>
      </c>
      <c r="M14" s="216">
        <f t="shared" si="2"/>
        <v>6056.5722880000003</v>
      </c>
      <c r="N14" s="214">
        <f t="shared" si="2"/>
        <v>1125698.291744</v>
      </c>
      <c r="O14" s="215">
        <f t="shared" si="2"/>
        <v>6.9478084000000004</v>
      </c>
      <c r="P14" s="218">
        <f t="shared" si="2"/>
        <v>0</v>
      </c>
      <c r="Q14" s="219">
        <f t="shared" si="2"/>
        <v>728.64596568779234</v>
      </c>
      <c r="R14" s="218">
        <f t="shared" si="2"/>
        <v>52549772.791360006</v>
      </c>
      <c r="S14" s="219">
        <f t="shared" si="2"/>
        <v>79636.259040000004</v>
      </c>
      <c r="T14" s="218">
        <f t="shared" si="2"/>
        <v>13777072.813920002</v>
      </c>
      <c r="U14" s="220">
        <f t="shared" si="2"/>
        <v>66326845.605279997</v>
      </c>
      <c r="V14" s="169"/>
      <c r="W14" s="213">
        <f>SUM(W8:W12)</f>
        <v>23679.7</v>
      </c>
      <c r="X14" s="218">
        <f>SUM(X8:X12)</f>
        <v>459933.32059999998</v>
      </c>
      <c r="Y14" s="169"/>
      <c r="Z14" s="221">
        <f>Q14/W14</f>
        <v>3.0770912033843009E-2</v>
      </c>
      <c r="AA14" s="217">
        <f>Q14/X14</f>
        <v>1.5842426131188903E-3</v>
      </c>
      <c r="AB14" s="218">
        <f>U14/W14</f>
        <v>2801.0002493815377</v>
      </c>
      <c r="AC14" s="226"/>
      <c r="AE14" s="160">
        <f>D23*説明書!$E$114</f>
        <v>0</v>
      </c>
      <c r="AF14" s="95">
        <f>SUM(AF8:AF13)</f>
        <v>183.67916275488005</v>
      </c>
      <c r="AG14" s="90">
        <f>SUM(AG8:AG13)</f>
        <v>105.6205871300736</v>
      </c>
      <c r="AH14" s="161">
        <f t="shared" si="0"/>
        <v>289.29974988495366</v>
      </c>
      <c r="AI14" s="162">
        <f>J23*説明書!$E$118+K23*説明書!$E$117</f>
        <v>0</v>
      </c>
      <c r="AJ14" s="163">
        <f>M23*説明書!$E$119</f>
        <v>0</v>
      </c>
      <c r="AK14" s="163">
        <f>O23*説明書!$E$120</f>
        <v>0</v>
      </c>
      <c r="AL14" s="164">
        <f t="shared" si="1"/>
        <v>0</v>
      </c>
    </row>
    <row r="15" spans="2:38" ht="24.6" customHeight="1" thickBot="1" x14ac:dyDescent="0.25">
      <c r="B15" s="224"/>
      <c r="C15" s="178" t="s">
        <v>29</v>
      </c>
      <c r="D15" s="183">
        <f>D14/5</f>
        <v>332187.6087948163</v>
      </c>
      <c r="E15" s="184">
        <f t="shared" ref="E15:X15" si="3">E14/5</f>
        <v>8417156.7950288001</v>
      </c>
      <c r="F15" s="185">
        <f t="shared" si="3"/>
        <v>36.416099200000005</v>
      </c>
      <c r="G15" s="184">
        <f t="shared" si="3"/>
        <v>0</v>
      </c>
      <c r="H15" s="185">
        <f t="shared" si="3"/>
        <v>22.309652352000001</v>
      </c>
      <c r="I15" s="184">
        <f t="shared" si="3"/>
        <v>1857608.2198336001</v>
      </c>
      <c r="J15" s="186">
        <f t="shared" si="3"/>
        <v>277.91233600000004</v>
      </c>
      <c r="K15" s="187">
        <f t="shared" si="3"/>
        <v>5.2132520960000005E-2</v>
      </c>
      <c r="L15" s="184">
        <f t="shared" si="3"/>
        <v>10049.885060800001</v>
      </c>
      <c r="M15" s="186">
        <f t="shared" si="3"/>
        <v>1211.3144576</v>
      </c>
      <c r="N15" s="184">
        <f t="shared" si="3"/>
        <v>225139.6583488</v>
      </c>
      <c r="O15" s="185">
        <f t="shared" si="3"/>
        <v>1.3895616800000001</v>
      </c>
      <c r="P15" s="188">
        <f t="shared" si="3"/>
        <v>0</v>
      </c>
      <c r="Q15" s="191">
        <f t="shared" si="3"/>
        <v>145.72919313755847</v>
      </c>
      <c r="R15" s="188">
        <f t="shared" si="3"/>
        <v>10509954.558272</v>
      </c>
      <c r="S15" s="191">
        <f>S14/5</f>
        <v>15927.251808000001</v>
      </c>
      <c r="T15" s="188">
        <f>T14/5</f>
        <v>2755414.5627840003</v>
      </c>
      <c r="U15" s="195">
        <f>U14/5</f>
        <v>13265369.121056</v>
      </c>
      <c r="V15" s="169"/>
      <c r="W15" s="183">
        <f t="shared" si="3"/>
        <v>4735.9400000000005</v>
      </c>
      <c r="X15" s="188">
        <f t="shared" si="3"/>
        <v>91986.664120000001</v>
      </c>
      <c r="Y15" s="169"/>
      <c r="Z15" s="197">
        <f>SUM(Z8:Z12)/5</f>
        <v>3.1696554944383837E-2</v>
      </c>
      <c r="AA15" s="187">
        <f>SUM(AA8:AA12)/5</f>
        <v>1.6369403540712266</v>
      </c>
      <c r="AB15" s="188">
        <f>SUM(AB8:AB12)/5</f>
        <v>2885.2592411336032</v>
      </c>
      <c r="AC15" s="226"/>
      <c r="AE15" s="160">
        <f>D24*説明書!$E$114</f>
        <v>0</v>
      </c>
      <c r="AF15" s="95">
        <f>SUM(AF9:AF14)</f>
        <v>329.02468550976005</v>
      </c>
      <c r="AG15" s="90">
        <f>SUM(AG9:AG14)</f>
        <v>189.19827346014722</v>
      </c>
      <c r="AH15" s="161">
        <f t="shared" ref="AH15" si="4">SUM(AF15:AG15)</f>
        <v>518.22295896990727</v>
      </c>
      <c r="AI15" s="162">
        <f>J24*説明書!$E$118+K24*説明書!$E$117</f>
        <v>0</v>
      </c>
      <c r="AJ15" s="163">
        <f>M24*説明書!$E$119</f>
        <v>0</v>
      </c>
      <c r="AK15" s="163">
        <f>O24*説明書!$E$120</f>
        <v>0</v>
      </c>
      <c r="AL15" s="164">
        <f t="shared" si="1"/>
        <v>0</v>
      </c>
    </row>
    <row r="16" spans="2:38" s="241" customFormat="1" ht="18.600000000000001" customHeight="1" x14ac:dyDescent="0.2">
      <c r="B16" s="242"/>
      <c r="C16" s="243"/>
      <c r="D16" s="243"/>
      <c r="E16" s="243"/>
      <c r="F16" s="243"/>
      <c r="G16" s="243"/>
      <c r="H16" s="243"/>
      <c r="I16" s="243"/>
      <c r="J16" s="243"/>
      <c r="K16" s="243"/>
      <c r="L16" s="243"/>
      <c r="M16" s="243"/>
      <c r="N16" s="243"/>
      <c r="O16" s="243"/>
      <c r="P16" s="243"/>
      <c r="Q16" s="99" t="s">
        <v>80</v>
      </c>
      <c r="R16" s="100"/>
      <c r="S16" s="100"/>
      <c r="T16" s="100"/>
      <c r="U16" s="101" t="s">
        <v>83</v>
      </c>
      <c r="V16" s="102"/>
      <c r="W16" s="100"/>
      <c r="X16" s="100"/>
      <c r="Y16" s="103"/>
      <c r="Z16" s="104" t="s">
        <v>81</v>
      </c>
      <c r="AA16" s="105" t="s">
        <v>55</v>
      </c>
      <c r="AB16" s="104" t="s">
        <v>82</v>
      </c>
      <c r="AC16" s="244"/>
      <c r="AE16" s="243"/>
      <c r="AF16" s="243"/>
      <c r="AG16" s="243"/>
      <c r="AH16" s="243"/>
      <c r="AI16" s="243"/>
      <c r="AJ16" s="243"/>
      <c r="AK16" s="243"/>
      <c r="AL16" s="243"/>
    </row>
    <row r="17" spans="2:38" s="2" customFormat="1" ht="18.600000000000001" customHeight="1" x14ac:dyDescent="0.2">
      <c r="B17" s="224"/>
      <c r="J17" s="7"/>
      <c r="K17" s="7"/>
      <c r="L17" s="7"/>
      <c r="M17" s="7"/>
      <c r="N17" s="7"/>
      <c r="O17" s="7"/>
      <c r="P17" s="7"/>
      <c r="Q17" s="7"/>
      <c r="R17" s="7"/>
      <c r="S17" s="7"/>
      <c r="T17" s="7"/>
      <c r="U17" s="7"/>
      <c r="V17" s="7"/>
      <c r="W17" s="7"/>
      <c r="X17" s="7"/>
      <c r="Y17" s="7"/>
      <c r="Z17" s="7"/>
      <c r="AC17" s="226"/>
      <c r="AE17" s="240"/>
      <c r="AF17" s="240"/>
      <c r="AG17" s="240"/>
      <c r="AH17" s="240"/>
      <c r="AI17" s="240"/>
      <c r="AJ17" s="240"/>
      <c r="AK17" s="240"/>
      <c r="AL17" s="240"/>
    </row>
    <row r="18" spans="2:38" s="2" customFormat="1" ht="18.600000000000001" customHeight="1" x14ac:dyDescent="0.2">
      <c r="B18" s="224"/>
      <c r="J18" s="7"/>
      <c r="K18" s="7"/>
      <c r="L18" s="7"/>
      <c r="M18" s="7"/>
      <c r="N18" s="7"/>
      <c r="O18" s="7"/>
      <c r="P18" s="7"/>
      <c r="Q18" s="7"/>
      <c r="R18" s="7"/>
      <c r="S18" s="7"/>
      <c r="T18" s="7"/>
      <c r="U18" s="7"/>
      <c r="V18" s="7"/>
      <c r="W18" s="7"/>
      <c r="X18" s="7"/>
      <c r="Y18" s="7"/>
      <c r="Z18" s="7"/>
      <c r="AC18" s="226"/>
      <c r="AE18" s="240"/>
      <c r="AF18" s="240"/>
      <c r="AG18" s="240"/>
      <c r="AH18" s="240"/>
      <c r="AI18" s="240"/>
      <c r="AJ18" s="240"/>
      <c r="AK18" s="240"/>
      <c r="AL18" s="240"/>
    </row>
    <row r="19" spans="2:38" s="2" customFormat="1" ht="18.600000000000001" customHeight="1" x14ac:dyDescent="0.2">
      <c r="B19" s="224"/>
      <c r="J19" s="7"/>
      <c r="K19" s="7"/>
      <c r="L19" s="7"/>
      <c r="M19" s="7"/>
      <c r="N19" s="7"/>
      <c r="O19" s="7"/>
      <c r="P19" s="7"/>
      <c r="Q19" s="7"/>
      <c r="R19" s="7"/>
      <c r="S19" s="7"/>
      <c r="T19" s="7"/>
      <c r="U19" s="7"/>
      <c r="V19" s="7"/>
      <c r="W19" s="7"/>
      <c r="X19" s="7"/>
      <c r="Y19" s="7"/>
      <c r="Z19" s="7"/>
      <c r="AC19" s="226"/>
      <c r="AE19" s="240"/>
      <c r="AF19" s="240"/>
      <c r="AG19" s="240"/>
      <c r="AH19" s="240"/>
      <c r="AI19" s="240"/>
      <c r="AJ19" s="240"/>
      <c r="AK19" s="240"/>
      <c r="AL19" s="240"/>
    </row>
    <row r="20" spans="2:38" s="2" customFormat="1" ht="18.600000000000001" customHeight="1" x14ac:dyDescent="0.2">
      <c r="B20" s="224"/>
      <c r="J20" s="7"/>
      <c r="K20" s="7"/>
      <c r="L20" s="7"/>
      <c r="M20" s="7"/>
      <c r="N20" s="7"/>
      <c r="O20" s="7"/>
      <c r="P20" s="7"/>
      <c r="Q20" s="7"/>
      <c r="R20" s="7"/>
      <c r="S20" s="7"/>
      <c r="T20" s="7"/>
      <c r="U20" s="7"/>
      <c r="V20" s="7"/>
      <c r="W20" s="7"/>
      <c r="X20" s="7"/>
      <c r="Y20" s="7"/>
      <c r="Z20" s="7"/>
      <c r="AC20" s="226"/>
      <c r="AE20" s="240"/>
      <c r="AF20" s="240"/>
      <c r="AG20" s="240"/>
      <c r="AH20" s="240"/>
      <c r="AI20" s="240"/>
      <c r="AJ20" s="240"/>
      <c r="AK20" s="240"/>
      <c r="AL20" s="240"/>
    </row>
    <row r="21" spans="2:38" s="2" customFormat="1" ht="18.600000000000001" customHeight="1" x14ac:dyDescent="0.2">
      <c r="B21" s="224"/>
      <c r="C21" s="5"/>
      <c r="D21" s="6"/>
      <c r="H21" s="5"/>
      <c r="I21" s="6"/>
      <c r="M21" s="5"/>
      <c r="N21" s="6"/>
      <c r="R21" s="5"/>
      <c r="S21" s="6"/>
      <c r="X21" s="5"/>
      <c r="Y21" s="5"/>
      <c r="Z21" s="6"/>
      <c r="AC21" s="226"/>
    </row>
    <row r="22" spans="2:38" s="2" customFormat="1" ht="18.600000000000001" customHeight="1" x14ac:dyDescent="0.2">
      <c r="B22" s="224"/>
      <c r="AC22" s="226"/>
    </row>
    <row r="23" spans="2:38" s="2" customFormat="1" ht="18.600000000000001" customHeight="1" x14ac:dyDescent="0.2">
      <c r="B23" s="224"/>
      <c r="AC23" s="226"/>
    </row>
    <row r="24" spans="2:38" s="2" customFormat="1" ht="18.600000000000001" customHeight="1" x14ac:dyDescent="0.2">
      <c r="B24" s="224"/>
      <c r="AC24" s="226"/>
    </row>
    <row r="25" spans="2:38" s="2" customFormat="1" ht="18.600000000000001" customHeight="1" x14ac:dyDescent="0.2">
      <c r="B25" s="224"/>
      <c r="C25" s="72" t="s">
        <v>87</v>
      </c>
      <c r="AC25" s="226"/>
    </row>
    <row r="26" spans="2:38" s="2" customFormat="1" ht="18.600000000000001" customHeight="1" x14ac:dyDescent="0.2">
      <c r="B26" s="224"/>
      <c r="AC26" s="226"/>
      <c r="AE26"/>
      <c r="AF26"/>
      <c r="AG26"/>
      <c r="AH26"/>
      <c r="AI26"/>
      <c r="AJ26"/>
      <c r="AK26"/>
      <c r="AL26"/>
    </row>
    <row r="27" spans="2:38" s="2" customFormat="1" ht="18.600000000000001" customHeight="1" x14ac:dyDescent="0.2">
      <c r="B27" s="224"/>
      <c r="AC27" s="226"/>
      <c r="AE27"/>
      <c r="AF27"/>
      <c r="AG27"/>
      <c r="AH27"/>
      <c r="AI27"/>
      <c r="AJ27"/>
      <c r="AK27"/>
      <c r="AL27"/>
    </row>
    <row r="28" spans="2:38" s="2" customFormat="1" ht="18.600000000000001" customHeight="1" x14ac:dyDescent="0.2">
      <c r="B28" s="224"/>
      <c r="AC28" s="226"/>
      <c r="AE28"/>
      <c r="AF28"/>
      <c r="AG28"/>
      <c r="AH28"/>
      <c r="AI28"/>
      <c r="AJ28"/>
      <c r="AK28"/>
      <c r="AL28"/>
    </row>
    <row r="29" spans="2:38" s="2" customFormat="1" ht="18.600000000000001" customHeight="1" x14ac:dyDescent="0.2">
      <c r="B29" s="224"/>
      <c r="AC29" s="226"/>
      <c r="AE29"/>
      <c r="AF29"/>
      <c r="AG29"/>
      <c r="AH29"/>
      <c r="AI29"/>
      <c r="AJ29"/>
      <c r="AK29"/>
      <c r="AL29"/>
    </row>
    <row r="30" spans="2:38" s="2" customFormat="1" ht="18.600000000000001" customHeight="1" x14ac:dyDescent="0.2">
      <c r="B30" s="224"/>
      <c r="AC30" s="226"/>
      <c r="AE30"/>
      <c r="AF30"/>
      <c r="AG30"/>
      <c r="AH30"/>
      <c r="AI30"/>
      <c r="AJ30"/>
      <c r="AK30"/>
      <c r="AL30"/>
    </row>
    <row r="31" spans="2:38" s="2" customFormat="1" ht="18.600000000000001" customHeight="1" x14ac:dyDescent="0.2">
      <c r="B31" s="224"/>
      <c r="AC31" s="226"/>
      <c r="AE31"/>
      <c r="AF31"/>
      <c r="AG31"/>
      <c r="AH31"/>
      <c r="AI31"/>
      <c r="AJ31"/>
      <c r="AK31"/>
      <c r="AL31"/>
    </row>
    <row r="32" spans="2:38" ht="18.600000000000001" customHeight="1" x14ac:dyDescent="0.2">
      <c r="B32" s="224"/>
      <c r="C32" s="2"/>
      <c r="D32" s="2"/>
      <c r="E32" s="2"/>
      <c r="F32" s="2"/>
      <c r="G32" s="2"/>
      <c r="H32" s="2"/>
      <c r="I32" s="2"/>
      <c r="J32" s="2"/>
      <c r="K32" s="2"/>
      <c r="L32" s="2"/>
      <c r="M32" s="2"/>
      <c r="N32" s="2"/>
      <c r="O32" s="2"/>
      <c r="P32" s="2"/>
      <c r="Q32" s="2"/>
      <c r="R32" s="2"/>
      <c r="S32" s="2"/>
      <c r="T32" s="2"/>
      <c r="U32" s="2"/>
      <c r="V32" s="2"/>
      <c r="W32" s="2"/>
      <c r="X32" s="2"/>
      <c r="Y32" s="2"/>
      <c r="Z32" s="2"/>
      <c r="AA32" s="2"/>
      <c r="AB32" s="2"/>
      <c r="AC32" s="226"/>
    </row>
    <row r="33" spans="2:29" ht="18.600000000000001" customHeight="1" x14ac:dyDescent="0.2">
      <c r="B33" s="224"/>
      <c r="C33" s="2"/>
      <c r="D33" s="2"/>
      <c r="E33" s="2"/>
      <c r="F33" s="2"/>
      <c r="G33" s="2"/>
      <c r="H33" s="2"/>
      <c r="I33" s="2"/>
      <c r="J33" s="2"/>
      <c r="K33" s="2"/>
      <c r="L33" s="2"/>
      <c r="M33" s="2"/>
      <c r="N33" s="2"/>
      <c r="O33" s="2"/>
      <c r="P33" s="2"/>
      <c r="Q33" s="2"/>
      <c r="R33" s="2"/>
      <c r="S33" s="2"/>
      <c r="T33" s="2"/>
      <c r="U33" s="2"/>
      <c r="V33" s="2"/>
      <c r="W33" s="2"/>
      <c r="X33" s="2"/>
      <c r="Y33" s="2"/>
      <c r="Z33" s="2"/>
      <c r="AA33" s="2"/>
      <c r="AB33" s="2"/>
      <c r="AC33" s="226"/>
    </row>
    <row r="34" spans="2:29" ht="18.600000000000001" customHeight="1" x14ac:dyDescent="0.2">
      <c r="B34" s="224"/>
      <c r="C34" s="2"/>
      <c r="D34" s="2"/>
      <c r="E34" s="2"/>
      <c r="F34" s="2"/>
      <c r="G34" s="2"/>
      <c r="H34" s="2"/>
      <c r="I34" s="2"/>
      <c r="J34" s="2"/>
      <c r="K34" s="2"/>
      <c r="L34" s="2"/>
      <c r="M34" s="2"/>
      <c r="N34" s="2"/>
      <c r="O34" s="2"/>
      <c r="P34" s="2"/>
      <c r="Q34" s="2"/>
      <c r="R34" s="2"/>
      <c r="S34" s="2"/>
      <c r="T34" s="2"/>
      <c r="U34" s="2"/>
      <c r="V34" s="2"/>
      <c r="W34" s="2"/>
      <c r="X34" s="2"/>
      <c r="Y34" s="2"/>
      <c r="Z34" s="2"/>
      <c r="AA34" s="2"/>
      <c r="AB34" s="2"/>
      <c r="AC34" s="226"/>
    </row>
    <row r="35" spans="2:29" ht="18.600000000000001" customHeight="1" x14ac:dyDescent="0.2">
      <c r="B35" s="224"/>
      <c r="C35" s="2"/>
      <c r="D35" s="2"/>
      <c r="E35" s="2"/>
      <c r="F35" s="2"/>
      <c r="G35" s="2"/>
      <c r="H35" s="2"/>
      <c r="I35" s="2"/>
      <c r="J35" s="2"/>
      <c r="K35" s="2"/>
      <c r="L35" s="2"/>
      <c r="M35" s="2"/>
      <c r="N35" s="2"/>
      <c r="O35" s="2"/>
      <c r="P35" s="2"/>
      <c r="Q35" s="2"/>
      <c r="R35" s="2"/>
      <c r="S35" s="2"/>
      <c r="T35" s="2"/>
      <c r="U35" s="2"/>
      <c r="V35" s="2"/>
      <c r="W35" s="2"/>
      <c r="X35" s="2"/>
      <c r="Y35" s="2"/>
      <c r="Z35" s="2"/>
      <c r="AA35" s="2"/>
      <c r="AB35" s="2"/>
      <c r="AC35" s="226"/>
    </row>
    <row r="36" spans="2:29" ht="18.600000000000001" customHeight="1" x14ac:dyDescent="0.2">
      <c r="B36" s="224"/>
      <c r="C36" s="2"/>
      <c r="D36" s="2"/>
      <c r="E36" s="2"/>
      <c r="F36" s="2"/>
      <c r="G36" s="2"/>
      <c r="H36" s="2"/>
      <c r="I36" s="2"/>
      <c r="J36" s="2"/>
      <c r="K36" s="2"/>
      <c r="L36" s="2"/>
      <c r="M36" s="2"/>
      <c r="N36" s="2"/>
      <c r="O36" s="2"/>
      <c r="P36" s="2"/>
      <c r="Q36" s="2"/>
      <c r="R36" s="2"/>
      <c r="S36" s="2"/>
      <c r="T36" s="2"/>
      <c r="U36" s="2"/>
      <c r="V36" s="2"/>
      <c r="W36" s="2"/>
      <c r="X36" s="2"/>
      <c r="Y36" s="2"/>
      <c r="Z36" s="2"/>
      <c r="AA36" s="2"/>
      <c r="AB36" s="2"/>
      <c r="AC36" s="226"/>
    </row>
    <row r="37" spans="2:29" ht="18.600000000000001" customHeight="1" x14ac:dyDescent="0.2">
      <c r="B37" s="224"/>
      <c r="C37" s="2"/>
      <c r="D37" s="2"/>
      <c r="E37" s="2"/>
      <c r="F37" s="2"/>
      <c r="G37" s="2"/>
      <c r="H37" s="2"/>
      <c r="I37" s="2"/>
      <c r="J37" s="2"/>
      <c r="K37" s="2"/>
      <c r="L37" s="2"/>
      <c r="M37" s="2"/>
      <c r="N37" s="2"/>
      <c r="O37" s="2"/>
      <c r="P37" s="2"/>
      <c r="Q37" s="2"/>
      <c r="R37" s="2"/>
      <c r="S37" s="2"/>
      <c r="T37" s="2"/>
      <c r="U37" s="2"/>
      <c r="V37" s="2"/>
      <c r="W37" s="2"/>
      <c r="X37" s="2"/>
      <c r="Y37" s="2"/>
      <c r="Z37" s="2"/>
      <c r="AA37" s="2"/>
      <c r="AB37" s="2"/>
      <c r="AC37" s="226"/>
    </row>
    <row r="38" spans="2:29" ht="18.600000000000001" customHeight="1" x14ac:dyDescent="0.2">
      <c r="B38" s="224"/>
      <c r="D38" s="2"/>
      <c r="E38" s="2"/>
      <c r="F38" s="2"/>
      <c r="G38" s="2"/>
      <c r="H38" s="2"/>
      <c r="I38" s="2"/>
      <c r="J38" s="2"/>
      <c r="K38" s="2"/>
      <c r="L38" s="2"/>
      <c r="M38" s="2"/>
      <c r="N38" s="2"/>
      <c r="O38" s="2"/>
      <c r="P38" s="2"/>
      <c r="Q38" s="2"/>
      <c r="R38" s="2"/>
      <c r="S38" s="2"/>
      <c r="T38" s="2"/>
      <c r="U38" s="2"/>
      <c r="V38" s="2"/>
      <c r="W38" s="2"/>
      <c r="X38" s="2"/>
      <c r="Y38" s="2"/>
      <c r="Z38" s="2"/>
      <c r="AA38" s="2"/>
      <c r="AB38" s="2"/>
      <c r="AC38" s="226"/>
    </row>
    <row r="39" spans="2:29" ht="18.600000000000001" customHeight="1" x14ac:dyDescent="0.2">
      <c r="B39" s="224"/>
      <c r="C39" s="72" t="s">
        <v>88</v>
      </c>
      <c r="E39" s="2"/>
      <c r="F39" s="2"/>
      <c r="G39" s="2"/>
      <c r="H39" s="2"/>
      <c r="I39" s="2"/>
      <c r="J39" s="2"/>
      <c r="K39" s="2"/>
      <c r="L39" s="2"/>
      <c r="M39" s="2"/>
      <c r="N39" s="2"/>
      <c r="O39" s="2"/>
      <c r="P39" s="2"/>
      <c r="Q39" s="2"/>
      <c r="R39" s="2"/>
      <c r="S39" s="2"/>
      <c r="T39" s="2"/>
      <c r="U39" s="2"/>
      <c r="V39" s="2"/>
      <c r="W39" s="2"/>
      <c r="X39" s="2"/>
      <c r="Y39" s="2"/>
      <c r="Z39" s="2"/>
      <c r="AA39" s="2"/>
      <c r="AB39" s="2"/>
      <c r="AC39" s="226"/>
    </row>
    <row r="40" spans="2:29" ht="18.600000000000001" customHeight="1" x14ac:dyDescent="0.2">
      <c r="B40" s="224"/>
      <c r="C40" s="2"/>
      <c r="D40" s="2"/>
      <c r="E40" s="2"/>
      <c r="F40" s="2"/>
      <c r="G40" s="2"/>
      <c r="H40" s="2"/>
      <c r="I40" s="2"/>
      <c r="J40" s="2"/>
      <c r="K40" s="2"/>
      <c r="L40" s="2"/>
      <c r="M40" s="2"/>
      <c r="N40" s="2"/>
      <c r="O40" s="2"/>
      <c r="P40" s="2"/>
      <c r="Q40" s="2"/>
      <c r="R40" s="2"/>
      <c r="S40" s="2"/>
      <c r="T40" s="2"/>
      <c r="U40" s="2"/>
      <c r="V40" s="2"/>
      <c r="W40" s="2"/>
      <c r="X40" s="2"/>
      <c r="Y40" s="2"/>
      <c r="Z40" s="2"/>
      <c r="AA40" s="2"/>
      <c r="AB40" s="2"/>
      <c r="AC40" s="226"/>
    </row>
    <row r="41" spans="2:29" ht="18.600000000000001" customHeight="1" x14ac:dyDescent="0.2">
      <c r="B41" s="224"/>
      <c r="C41" s="2"/>
      <c r="D41" s="2"/>
      <c r="E41" s="2"/>
      <c r="F41" s="2"/>
      <c r="G41" s="2"/>
      <c r="H41" s="2"/>
      <c r="I41" s="2"/>
      <c r="J41" s="2"/>
      <c r="K41" s="2"/>
      <c r="L41" s="2"/>
      <c r="M41" s="2"/>
      <c r="N41" s="2"/>
      <c r="O41" s="2"/>
      <c r="P41" s="2"/>
      <c r="Q41" s="2"/>
      <c r="R41" s="2"/>
      <c r="S41" s="2"/>
      <c r="T41" s="2"/>
      <c r="U41" s="2"/>
      <c r="V41" s="2"/>
      <c r="W41" s="2"/>
      <c r="X41" s="2"/>
      <c r="Y41" s="2"/>
      <c r="Z41" s="2"/>
      <c r="AA41" s="2"/>
      <c r="AB41" s="2"/>
      <c r="AC41" s="226"/>
    </row>
    <row r="42" spans="2:29" ht="18.600000000000001" customHeight="1" x14ac:dyDescent="0.2">
      <c r="B42" s="224"/>
      <c r="C42" s="2"/>
      <c r="D42" s="2"/>
      <c r="E42" s="2"/>
      <c r="F42" s="2"/>
      <c r="G42" s="2"/>
      <c r="H42" s="2"/>
      <c r="I42" s="2"/>
      <c r="J42" s="2"/>
      <c r="K42" s="2"/>
      <c r="L42" s="2"/>
      <c r="M42" s="2"/>
      <c r="N42" s="2"/>
      <c r="O42" s="2"/>
      <c r="P42" s="2"/>
      <c r="Q42" s="2"/>
      <c r="R42" s="2"/>
      <c r="S42" s="2"/>
      <c r="T42" s="2"/>
      <c r="U42" s="2"/>
      <c r="V42" s="2"/>
      <c r="W42" s="2"/>
      <c r="X42" s="2"/>
      <c r="Y42" s="2"/>
      <c r="Z42" s="2"/>
      <c r="AA42" s="2"/>
      <c r="AB42" s="2"/>
      <c r="AC42" s="226"/>
    </row>
    <row r="43" spans="2:29" ht="18.600000000000001" customHeight="1" x14ac:dyDescent="0.2">
      <c r="B43" s="224"/>
      <c r="C43" s="2"/>
      <c r="D43" s="2"/>
      <c r="E43" s="2"/>
      <c r="F43" s="2"/>
      <c r="G43" s="2"/>
      <c r="H43" s="2"/>
      <c r="I43" s="2"/>
      <c r="J43" s="2"/>
      <c r="K43" s="2"/>
      <c r="L43" s="2"/>
      <c r="M43" s="2"/>
      <c r="N43" s="2"/>
      <c r="O43" s="2"/>
      <c r="P43" s="2"/>
      <c r="Q43" s="2"/>
      <c r="R43" s="2"/>
      <c r="S43" s="2"/>
      <c r="T43" s="2"/>
      <c r="U43" s="2"/>
      <c r="V43" s="2"/>
      <c r="W43" s="2"/>
      <c r="X43" s="2"/>
      <c r="Y43" s="2"/>
      <c r="Z43" s="2"/>
      <c r="AA43" s="2"/>
      <c r="AB43" s="2"/>
      <c r="AC43" s="226"/>
    </row>
    <row r="44" spans="2:29" ht="18.600000000000001" customHeight="1" x14ac:dyDescent="0.2">
      <c r="B44" s="224"/>
      <c r="C44" s="2"/>
      <c r="D44" s="2"/>
      <c r="E44" s="2"/>
      <c r="F44" s="2"/>
      <c r="G44" s="2"/>
      <c r="H44" s="2"/>
      <c r="I44" s="2"/>
      <c r="J44" s="2"/>
      <c r="K44" s="2"/>
      <c r="L44" s="2"/>
      <c r="M44" s="2"/>
      <c r="N44" s="2"/>
      <c r="O44" s="2"/>
      <c r="P44" s="2"/>
      <c r="Q44" s="2"/>
      <c r="R44" s="2"/>
      <c r="S44" s="2"/>
      <c r="T44" s="2"/>
      <c r="U44" s="2"/>
      <c r="V44" s="2"/>
      <c r="W44" s="2"/>
      <c r="X44" s="2"/>
      <c r="Y44" s="2"/>
      <c r="Z44" s="2"/>
      <c r="AA44" s="2"/>
      <c r="AB44" s="2"/>
      <c r="AC44" s="226"/>
    </row>
    <row r="45" spans="2:29" ht="18.600000000000001" customHeight="1" x14ac:dyDescent="0.2">
      <c r="B45" s="224"/>
      <c r="C45" s="2"/>
      <c r="D45" s="2"/>
      <c r="E45" s="2"/>
      <c r="F45" s="2"/>
      <c r="G45" s="2"/>
      <c r="H45" s="2"/>
      <c r="I45" s="2"/>
      <c r="J45" s="2"/>
      <c r="K45" s="2"/>
      <c r="L45" s="2"/>
      <c r="M45" s="2"/>
      <c r="N45" s="2"/>
      <c r="O45" s="2"/>
      <c r="P45" s="2"/>
      <c r="Q45" s="2"/>
      <c r="R45" s="2"/>
      <c r="S45" s="2"/>
      <c r="T45" s="2"/>
      <c r="U45" s="2"/>
      <c r="V45" s="2"/>
      <c r="W45" s="2"/>
      <c r="X45" s="2"/>
      <c r="Y45" s="2"/>
      <c r="Z45" s="2"/>
      <c r="AA45" s="2"/>
      <c r="AB45" s="2"/>
      <c r="AC45" s="226"/>
    </row>
    <row r="46" spans="2:29" ht="18.600000000000001" customHeight="1" x14ac:dyDescent="0.2">
      <c r="B46" s="224"/>
      <c r="C46" s="2"/>
      <c r="D46" s="2"/>
      <c r="E46" s="2"/>
      <c r="F46" s="2"/>
      <c r="G46" s="2"/>
      <c r="H46" s="2"/>
      <c r="I46" s="2"/>
      <c r="J46" s="2"/>
      <c r="K46" s="2"/>
      <c r="L46" s="2"/>
      <c r="M46" s="2"/>
      <c r="N46" s="2"/>
      <c r="O46" s="2"/>
      <c r="P46" s="2"/>
      <c r="Q46" s="2"/>
      <c r="R46" s="2"/>
      <c r="S46" s="2"/>
      <c r="T46" s="2"/>
      <c r="U46" s="2"/>
      <c r="V46" s="2"/>
      <c r="W46" s="2"/>
      <c r="X46" s="2"/>
      <c r="Y46" s="2"/>
      <c r="Z46" s="2"/>
      <c r="AA46" s="2"/>
      <c r="AB46" s="2"/>
      <c r="AC46" s="226"/>
    </row>
    <row r="47" spans="2:29" ht="18.600000000000001" customHeight="1" x14ac:dyDescent="0.2">
      <c r="B47" s="224"/>
      <c r="C47" s="2"/>
      <c r="D47" s="2"/>
      <c r="E47" s="2"/>
      <c r="F47" s="2"/>
      <c r="G47" s="2"/>
      <c r="H47" s="2"/>
      <c r="I47" s="2"/>
      <c r="J47" s="2"/>
      <c r="K47" s="2"/>
      <c r="L47" s="2"/>
      <c r="M47" s="2"/>
      <c r="N47" s="2"/>
      <c r="O47" s="2"/>
      <c r="P47" s="2"/>
      <c r="Q47" s="2"/>
      <c r="R47" s="2"/>
      <c r="S47" s="2"/>
      <c r="T47" s="2"/>
      <c r="U47" s="2"/>
      <c r="V47" s="2"/>
      <c r="W47" s="2"/>
      <c r="X47" s="2"/>
      <c r="Y47" s="2"/>
      <c r="Z47" s="2"/>
      <c r="AA47" s="2"/>
      <c r="AB47" s="2"/>
      <c r="AC47" s="226"/>
    </row>
    <row r="48" spans="2:29" ht="18.600000000000001" customHeight="1" x14ac:dyDescent="0.2">
      <c r="B48" s="224"/>
      <c r="C48" s="2"/>
      <c r="D48" s="2"/>
      <c r="E48" s="2"/>
      <c r="F48" s="2"/>
      <c r="G48" s="2"/>
      <c r="H48" s="2"/>
      <c r="I48" s="2"/>
      <c r="J48" s="2"/>
      <c r="K48" s="2"/>
      <c r="L48" s="2"/>
      <c r="M48" s="2"/>
      <c r="N48" s="2"/>
      <c r="O48" s="2"/>
      <c r="P48" s="2"/>
      <c r="Q48" s="2"/>
      <c r="R48" s="2"/>
      <c r="S48" s="2"/>
      <c r="T48" s="2"/>
      <c r="U48" s="2"/>
      <c r="V48" s="2"/>
      <c r="W48" s="2"/>
      <c r="X48" s="2"/>
      <c r="Y48" s="2"/>
      <c r="Z48" s="2"/>
      <c r="AA48" s="2"/>
      <c r="AB48" s="2"/>
      <c r="AC48" s="226"/>
    </row>
    <row r="49" spans="2:29" ht="18.600000000000001" customHeight="1" x14ac:dyDescent="0.2">
      <c r="B49" s="224"/>
      <c r="C49" s="2"/>
      <c r="D49" s="2"/>
      <c r="E49" s="2"/>
      <c r="F49" s="2"/>
      <c r="G49" s="2"/>
      <c r="H49" s="2"/>
      <c r="I49" s="2"/>
      <c r="J49" s="2"/>
      <c r="K49" s="2"/>
      <c r="L49" s="2"/>
      <c r="M49" s="2"/>
      <c r="N49" s="2"/>
      <c r="O49" s="2"/>
      <c r="P49" s="2"/>
      <c r="Q49" s="2"/>
      <c r="R49" s="2"/>
      <c r="S49" s="2"/>
      <c r="T49" s="2"/>
      <c r="U49" s="2"/>
      <c r="V49" s="2"/>
      <c r="W49" s="2"/>
      <c r="X49" s="2"/>
      <c r="Y49" s="2"/>
      <c r="Z49" s="2"/>
      <c r="AA49" s="2"/>
      <c r="AB49" s="2"/>
      <c r="AC49" s="226"/>
    </row>
    <row r="50" spans="2:29" ht="18.600000000000001" customHeight="1" x14ac:dyDescent="0.2">
      <c r="B50" s="224"/>
      <c r="C50" s="2"/>
      <c r="D50" s="2"/>
      <c r="E50" s="2"/>
      <c r="F50" s="2"/>
      <c r="G50" s="2"/>
      <c r="H50" s="2"/>
      <c r="I50" s="2"/>
      <c r="J50" s="2"/>
      <c r="K50" s="2"/>
      <c r="L50" s="2"/>
      <c r="M50" s="2"/>
      <c r="N50" s="2"/>
      <c r="O50" s="2"/>
      <c r="P50" s="2"/>
      <c r="Q50" s="2"/>
      <c r="R50" s="2"/>
      <c r="S50" s="2"/>
      <c r="T50" s="2"/>
      <c r="U50" s="2"/>
      <c r="V50" s="2"/>
      <c r="W50" s="2"/>
      <c r="X50" s="2"/>
      <c r="Y50" s="2"/>
      <c r="Z50" s="2"/>
      <c r="AA50" s="2"/>
      <c r="AB50" s="2"/>
      <c r="AC50" s="226"/>
    </row>
    <row r="51" spans="2:29" ht="18.600000000000001" customHeight="1" x14ac:dyDescent="0.2">
      <c r="B51" s="224"/>
      <c r="C51" s="2"/>
      <c r="D51" s="2"/>
      <c r="E51" s="2"/>
      <c r="F51" s="2"/>
      <c r="G51" s="2"/>
      <c r="H51" s="2"/>
      <c r="I51" s="2"/>
      <c r="J51" s="2"/>
      <c r="K51" s="2"/>
      <c r="L51" s="2"/>
      <c r="M51" s="2"/>
      <c r="N51" s="2"/>
      <c r="O51" s="2"/>
      <c r="P51" s="2"/>
      <c r="Q51" s="2"/>
      <c r="R51" s="2"/>
      <c r="S51" s="2"/>
      <c r="T51" s="2"/>
      <c r="U51" s="2"/>
      <c r="V51" s="2"/>
      <c r="W51" s="2"/>
      <c r="X51" s="2"/>
      <c r="Y51" s="2"/>
      <c r="Z51" s="2"/>
      <c r="AA51" s="2"/>
      <c r="AB51" s="2"/>
      <c r="AC51" s="226"/>
    </row>
    <row r="52" spans="2:29" ht="18.600000000000001" customHeight="1" thickBot="1" x14ac:dyDescent="0.25">
      <c r="B52" s="227"/>
      <c r="C52" s="3"/>
      <c r="D52" s="3"/>
      <c r="E52" s="3"/>
      <c r="F52" s="3"/>
      <c r="G52" s="3"/>
      <c r="H52" s="3"/>
      <c r="I52" s="3"/>
      <c r="J52" s="3"/>
      <c r="K52" s="3"/>
      <c r="L52" s="3"/>
      <c r="M52" s="3"/>
      <c r="N52" s="3"/>
      <c r="O52" s="3"/>
      <c r="P52" s="3"/>
      <c r="Q52" s="3"/>
      <c r="R52" s="3"/>
      <c r="S52" s="3"/>
      <c r="T52" s="3"/>
      <c r="U52" s="3"/>
      <c r="V52" s="3"/>
      <c r="W52" s="3"/>
      <c r="X52" s="3"/>
      <c r="Y52" s="3"/>
      <c r="Z52" s="3"/>
      <c r="AA52" s="3"/>
      <c r="AB52" s="3"/>
      <c r="AC52" s="228"/>
    </row>
    <row r="53" spans="2:29" ht="18.600000000000001" customHeight="1" x14ac:dyDescent="0.2"/>
    <row r="54" spans="2:29" ht="18.600000000000001" customHeight="1" x14ac:dyDescent="0.2"/>
    <row r="55" spans="2:29" ht="18.600000000000001" customHeight="1" x14ac:dyDescent="0.2"/>
    <row r="56" spans="2:29" ht="18.600000000000001" customHeight="1" x14ac:dyDescent="0.2"/>
    <row r="57" spans="2:29" ht="18.600000000000001" customHeight="1" x14ac:dyDescent="0.2"/>
    <row r="58" spans="2:29" ht="18.600000000000001" customHeight="1" x14ac:dyDescent="0.2"/>
    <row r="59" spans="2:29" ht="18.600000000000001" customHeight="1" x14ac:dyDescent="0.2"/>
    <row r="60" spans="2:29" ht="18.600000000000001" customHeight="1" x14ac:dyDescent="0.2"/>
    <row r="61" spans="2:29" ht="18.600000000000001" customHeight="1" x14ac:dyDescent="0.2"/>
    <row r="62" spans="2:29" ht="18.600000000000001" customHeight="1" x14ac:dyDescent="0.2"/>
    <row r="63" spans="2:29" ht="18.600000000000001" customHeight="1" x14ac:dyDescent="0.2"/>
    <row r="64" spans="2:29" ht="18.600000000000001" customHeight="1" x14ac:dyDescent="0.2"/>
    <row r="65" ht="18.600000000000001" customHeight="1" x14ac:dyDescent="0.2"/>
    <row r="66" ht="18.600000000000001" customHeight="1" x14ac:dyDescent="0.2"/>
    <row r="67" ht="18.600000000000001" customHeight="1" x14ac:dyDescent="0.2"/>
    <row r="68" ht="18.600000000000001" customHeight="1" x14ac:dyDescent="0.2"/>
    <row r="69" ht="18.600000000000001" customHeight="1" x14ac:dyDescent="0.2"/>
  </sheetData>
  <mergeCells count="16">
    <mergeCell ref="M5:N5"/>
    <mergeCell ref="C5:C7"/>
    <mergeCell ref="D5:E5"/>
    <mergeCell ref="F5:G5"/>
    <mergeCell ref="H5:I5"/>
    <mergeCell ref="J5:L5"/>
    <mergeCell ref="Z5:AB5"/>
    <mergeCell ref="AE5:AE6"/>
    <mergeCell ref="AF5:AH5"/>
    <mergeCell ref="AI5:AL5"/>
    <mergeCell ref="O5:P5"/>
    <mergeCell ref="Q5:R5"/>
    <mergeCell ref="S5:T5"/>
    <mergeCell ref="U5:U6"/>
    <mergeCell ref="W5:W6"/>
    <mergeCell ref="X5:X6"/>
  </mergeCells>
  <phoneticPr fontId="1"/>
  <printOptions horizontalCentered="1"/>
  <pageMargins left="0.31496062992125984" right="0.31496062992125984" top="0.74803149606299213" bottom="0.15748031496062992" header="0.31496062992125984" footer="0.31496062992125984"/>
  <pageSetup paperSize="9" scale="5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説明書</vt:lpstr>
      <vt:lpstr>入力シート（2022年）</vt:lpstr>
      <vt:lpstr>入力シート（2023年）</vt:lpstr>
      <vt:lpstr>入力シート（2024年）</vt:lpstr>
      <vt:lpstr>入力シート（2025年）</vt:lpstr>
      <vt:lpstr>入力シート（2026年）</vt:lpstr>
      <vt:lpstr>出力シート（年別）</vt:lpstr>
      <vt:lpstr>入力シートサンプル</vt:lpstr>
      <vt:lpstr>出力シートサンプル</vt:lpstr>
      <vt:lpstr>'出力シート（年別）'!Print_Area</vt:lpstr>
      <vt:lpstr>出力シートサンプル!Print_Area</vt:lpstr>
      <vt:lpstr>説明書!Print_Area</vt:lpstr>
      <vt:lpstr>'入力シート（2022年）'!Print_Area</vt:lpstr>
      <vt:lpstr>'入力シート（2023年）'!Print_Area</vt:lpstr>
      <vt:lpstr>'入力シート（2024年）'!Print_Area</vt:lpstr>
      <vt:lpstr>'入力シート（2025年）'!Print_Area</vt:lpstr>
      <vt:lpstr>'入力シート（2026年）'!Print_Area</vt:lpstr>
      <vt:lpstr>入力シートサンプル!Print_Area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竹澤 利則</dc:creator>
  <cp:lastModifiedBy>高田 浩二</cp:lastModifiedBy>
  <cp:lastPrinted>2022-03-29T09:27:27Z</cp:lastPrinted>
  <dcterms:created xsi:type="dcterms:W3CDTF">2019-12-17T01:32:14Z</dcterms:created>
  <dcterms:modified xsi:type="dcterms:W3CDTF">2022-03-29T09:37:41Z</dcterms:modified>
</cp:coreProperties>
</file>